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D87FAA9-FD8D-44D4-AE6C-F39AD3CDD91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<sst xmlns="http://schemas.openxmlformats.org/spreadsheetml/2006/main" count="1109" uniqueCount="272">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</sst>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712486</v>
      </c>
    </row>
    <row r="8" spans="1:3" ht="15" customHeight="1">
      <c r="B8" s="7" t="s">
        <v>106</v>
      </c>
      <c r="C8" s="66">
        <v>0.42259999999999998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0.96400000000000008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0.24399999999999999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7.4900000000000008E-2</v>
      </c>
    </row>
    <row r="24" spans="1:3" ht="15" customHeight="1">
      <c r="B24" s="20" t="s">
        <v>102</v>
      </c>
      <c r="C24" s="67">
        <v>0.61209999999999998</v>
      </c>
    </row>
    <row r="25" spans="1:3" ht="15" customHeight="1">
      <c r="B25" s="20" t="s">
        <v>103</v>
      </c>
      <c r="C25" s="67">
        <v>0.29769999999999996</v>
      </c>
    </row>
    <row r="26" spans="1:3" ht="15" customHeight="1">
      <c r="B26" s="20" t="s">
        <v>104</v>
      </c>
      <c r="C26" s="67">
        <v>1.5300000000000001E-2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21.3</v>
      </c>
    </row>
    <row r="38" spans="1:5" ht="15" customHeight="1">
      <c r="B38" s="16" t="s">
        <v>91</v>
      </c>
      <c r="C38" s="68">
        <v>40.6</v>
      </c>
      <c r="D38" s="17"/>
      <c r="E38" s="18"/>
    </row>
    <row r="39" spans="1:5" ht="15" customHeight="1">
      <c r="B39" s="16" t="s">
        <v>90</v>
      </c>
      <c r="C39" s="68">
        <v>47.3</v>
      </c>
      <c r="D39" s="17"/>
      <c r="E39" s="17"/>
    </row>
    <row r="40" spans="1:5" ht="15" customHeight="1">
      <c r="B40" s="16" t="s">
        <v>171</v>
      </c>
      <c r="C40" s="68">
        <v>3.43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2.1899999999999999E-2</v>
      </c>
      <c r="D45" s="17"/>
    </row>
    <row r="46" spans="1:5" ht="15.75" customHeight="1">
      <c r="B46" s="16" t="s">
        <v>11</v>
      </c>
      <c r="C46" s="67">
        <v>7.6499999999999999E-2</v>
      </c>
      <c r="D46" s="17"/>
    </row>
    <row r="47" spans="1:5" ht="15.75" customHeight="1">
      <c r="B47" s="16" t="s">
        <v>12</v>
      </c>
      <c r="C47" s="67">
        <v>0.11289999999999999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1.4822305703025003</v>
      </c>
      <c r="D51" s="17"/>
    </row>
    <row r="52" spans="1:4" ht="15" customHeight="1">
      <c r="B52" s="16" t="s">
        <v>125</v>
      </c>
      <c r="C52" s="65">
        <v>0.99549875140499988</v>
      </c>
    </row>
    <row r="53" spans="1:4" ht="15.75" customHeight="1">
      <c r="B53" s="16" t="s">
        <v>126</v>
      </c>
      <c r="C53" s="65">
        <v>0.99549875140499988</v>
      </c>
    </row>
    <row r="54" spans="1:4" ht="15.75" customHeight="1">
      <c r="B54" s="16" t="s">
        <v>127</v>
      </c>
      <c r="C54" s="65">
        <v>0.51218952524299899</v>
      </c>
    </row>
    <row r="55" spans="1:4" ht="15.75" customHeight="1">
      <c r="B55" s="16" t="s">
        <v>128</v>
      </c>
      <c r="C55" s="65">
        <v>0.51218952524299899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0.51600139039200654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0.11726</v>
      </c>
      <c r="E3" s="26">
        <f>frac_mam_12_23months * 2.6</f>
        <v>5.7980000000000004E-2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3.8219999999999997E-2</v>
      </c>
      <c r="E4" s="26">
        <f>frac_sam_12_23months * 2.6</f>
        <v>8.2812600000000004E-3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>
      <c r="A3" s="92">
        <f t="shared" ref="A3:A40" si="2">IF($A$2+ROW(A3)-2&lt;=end_year,A2+1,"")</f>
        <v>2020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>
      <c r="A4" s="92">
        <f t="shared" si="2"/>
        <v>2021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>
      <c r="A5" s="92">
        <f t="shared" si="2"/>
        <v>2022</v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1.474791525E-2</v>
      </c>
    </row>
    <row r="4" spans="1:8" ht="15.75" customHeight="1">
      <c r="B4" s="24" t="s">
        <v>7</v>
      </c>
      <c r="C4" s="76">
        <v>0.13247575817861165</v>
      </c>
    </row>
    <row r="5" spans="1:8" ht="15.75" customHeight="1">
      <c r="B5" s="24" t="s">
        <v>8</v>
      </c>
      <c r="C5" s="76">
        <v>0.17726986737806263</v>
      </c>
    </row>
    <row r="6" spans="1:8" ht="15.75" customHeight="1">
      <c r="B6" s="24" t="s">
        <v>10</v>
      </c>
      <c r="C6" s="76">
        <v>0.12557008172126044</v>
      </c>
    </row>
    <row r="7" spans="1:8" ht="15.75" customHeight="1">
      <c r="B7" s="24" t="s">
        <v>13</v>
      </c>
      <c r="C7" s="76">
        <v>0.20559883799093726</v>
      </c>
    </row>
    <row r="8" spans="1:8" ht="15.75" customHeight="1">
      <c r="B8" s="24" t="s">
        <v>14</v>
      </c>
      <c r="C8" s="76">
        <v>1.8436132132330157E-5</v>
      </c>
    </row>
    <row r="9" spans="1:8" ht="15.75" customHeight="1">
      <c r="B9" s="24" t="s">
        <v>27</v>
      </c>
      <c r="C9" s="76">
        <v>0.19237853994465326</v>
      </c>
    </row>
    <row r="10" spans="1:8" ht="15.75" customHeight="1">
      <c r="B10" s="24" t="s">
        <v>15</v>
      </c>
      <c r="C10" s="76">
        <v>0.15194056340434248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5.5300000000000002E-2</v>
      </c>
    </row>
    <row r="27" spans="1:8" ht="15.75" customHeight="1">
      <c r="B27" s="24" t="s">
        <v>39</v>
      </c>
      <c r="C27" s="76">
        <v>5.7500000000000002E-2</v>
      </c>
    </row>
    <row r="28" spans="1:8" ht="15.75" customHeight="1">
      <c r="B28" s="24" t="s">
        <v>40</v>
      </c>
      <c r="C28" s="76">
        <v>0.12130000000000001</v>
      </c>
    </row>
    <row r="29" spans="1:8" ht="15.75" customHeight="1">
      <c r="B29" s="24" t="s">
        <v>41</v>
      </c>
      <c r="C29" s="76">
        <v>0.1348</v>
      </c>
    </row>
    <row r="30" spans="1:8" ht="15.75" customHeight="1">
      <c r="B30" s="24" t="s">
        <v>42</v>
      </c>
      <c r="C30" s="76">
        <v>8.2500000000000004E-2</v>
      </c>
    </row>
    <row r="31" spans="1:8" ht="15.75" customHeight="1">
      <c r="B31" s="24" t="s">
        <v>43</v>
      </c>
      <c r="C31" s="76">
        <v>6.6000000000000003E-2</v>
      </c>
    </row>
    <row r="32" spans="1:8" ht="15.75" customHeight="1">
      <c r="B32" s="24" t="s">
        <v>44</v>
      </c>
      <c r="C32" s="76">
        <v>0.13350000000000001</v>
      </c>
    </row>
    <row r="33" spans="2:3" ht="15.75" customHeight="1">
      <c r="B33" s="24" t="s">
        <v>45</v>
      </c>
      <c r="C33" s="76">
        <v>0.12640000000000001</v>
      </c>
    </row>
    <row r="34" spans="2:3" ht="15.75" customHeight="1">
      <c r="B34" s="24" t="s">
        <v>46</v>
      </c>
      <c r="C34" s="76">
        <v>0.22269999999552964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0.77396779174132135</v>
      </c>
      <c r="D2" s="77">
        <v>0.76519999999999999</v>
      </c>
      <c r="E2" s="77">
        <v>0.81579999999999997</v>
      </c>
      <c r="F2" s="77">
        <v>0.65760000000000007</v>
      </c>
      <c r="G2" s="77">
        <v>0.61280000000000001</v>
      </c>
    </row>
    <row r="3" spans="1:15" ht="15.75" customHeight="1">
      <c r="A3" s="5"/>
      <c r="B3" s="11" t="s">
        <v>118</v>
      </c>
      <c r="C3" s="77">
        <v>0.13100000000000001</v>
      </c>
      <c r="D3" s="77">
        <v>0.13100000000000001</v>
      </c>
      <c r="E3" s="77">
        <v>0.1245</v>
      </c>
      <c r="F3" s="77">
        <v>0.248</v>
      </c>
      <c r="G3" s="77">
        <v>0.25480000000000003</v>
      </c>
    </row>
    <row r="4" spans="1:15" ht="15.75" customHeight="1">
      <c r="A4" s="5"/>
      <c r="B4" s="11" t="s">
        <v>116</v>
      </c>
      <c r="C4" s="78">
        <v>7.0900000000000005E-2</v>
      </c>
      <c r="D4" s="78">
        <v>7.0900000000000005E-2</v>
      </c>
      <c r="E4" s="78">
        <v>3.5200000000000002E-2</v>
      </c>
      <c r="F4" s="78">
        <v>7.4400000000000008E-2</v>
      </c>
      <c r="G4" s="78">
        <v>0.1042</v>
      </c>
    </row>
    <row r="5" spans="1:15" ht="15.75" customHeight="1">
      <c r="A5" s="5"/>
      <c r="B5" s="11" t="s">
        <v>119</v>
      </c>
      <c r="C5" s="78">
        <v>3.3000000000000002E-2</v>
      </c>
      <c r="D5" s="78">
        <v>3.3000000000000002E-2</v>
      </c>
      <c r="E5" s="78">
        <v>2.4500000000000001E-2</v>
      </c>
      <c r="F5" s="78">
        <v>0.02</v>
      </c>
      <c r="G5" s="78">
        <v>2.8199999999999999E-2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0.81010000000000004</v>
      </c>
      <c r="F8" s="77">
        <v>0.86459999999999992</v>
      </c>
      <c r="G8" s="77">
        <v>0.86769999999999992</v>
      </c>
    </row>
    <row r="9" spans="1:15" ht="15.75" customHeight="1">
      <c r="B9" s="7" t="s">
        <v>121</v>
      </c>
      <c r="C9" s="77">
        <v>0.16260000000000002</v>
      </c>
      <c r="D9" s="77">
        <v>0.16260000000000002</v>
      </c>
      <c r="E9" s="77">
        <v>0.13009999999999999</v>
      </c>
      <c r="F9" s="77">
        <v>0.11</v>
      </c>
      <c r="G9" s="77">
        <v>0.1051</v>
      </c>
    </row>
    <row r="10" spans="1:15" ht="15.75" customHeight="1">
      <c r="B10" s="7" t="s">
        <v>122</v>
      </c>
      <c r="C10" s="78">
        <v>0.1017</v>
      </c>
      <c r="D10" s="78">
        <v>0.1017</v>
      </c>
      <c r="E10" s="78">
        <v>4.5100000000000001E-2</v>
      </c>
      <c r="F10" s="78">
        <v>2.23E-2</v>
      </c>
      <c r="G10" s="78">
        <v>0.02</v>
      </c>
    </row>
    <row r="11" spans="1:15" ht="15.75" customHeight="1">
      <c r="B11" s="7" t="s">
        <v>123</v>
      </c>
      <c r="C11" s="78">
        <v>5.28E-2</v>
      </c>
      <c r="D11" s="78">
        <v>5.28E-2</v>
      </c>
      <c r="E11" s="78">
        <v>1.47E-2</v>
      </c>
      <c r="F11" s="78">
        <v>3.1851000000000002E-3</v>
      </c>
      <c r="G11" s="78">
        <v>7.1955000000000005E-3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0.32644000000000001</v>
      </c>
      <c r="M14" s="80">
        <v>0.32644000000000001</v>
      </c>
      <c r="N14" s="80">
        <v>0.32644000000000001</v>
      </c>
      <c r="O14" s="80">
        <v>0.32644000000000001</v>
      </c>
    </row>
    <row r="15" spans="1:15" ht="15.75" customHeight="1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0.16844349387956661</v>
      </c>
      <c r="M15" s="77">
        <f t="shared" si="0"/>
        <v>0.16844349387956661</v>
      </c>
      <c r="N15" s="77">
        <f t="shared" si="0"/>
        <v>0.16844349387956661</v>
      </c>
      <c r="O15" s="77">
        <f t="shared" si="0"/>
        <v>0.16844349387956661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0.83239999999999992</v>
      </c>
      <c r="D2" s="78">
        <v>0.55090000000000006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0.10679999999999999</v>
      </c>
      <c r="D3" s="78">
        <v>0.24719999999999998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3.9E-2</v>
      </c>
      <c r="D4" s="78">
        <v>0.16820000000000002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2.1800000000000042E-2</v>
      </c>
      <c r="D5" s="77">
        <f t="shared" ref="D5:G5" si="0">1-SUM(D2:D4)</f>
        <v>3.3699999999999952E-2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>
        <v>0.11799999999999999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4.3299999999999998E-2</v>
      </c>
      <c r="D4" s="28">
        <v>4.3200000000000002E-2</v>
      </c>
      <c r="E4" s="28">
        <v>4.3200000000000002E-2</v>
      </c>
      <c r="F4" s="28">
        <v>4.3200000000000002E-2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0.32644000000000001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0.55090000000000006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27.177</v>
      </c>
      <c r="D13" s="28">
        <v>26.306999999999999</v>
      </c>
      <c r="E13" s="28">
        <v>25.489000000000001</v>
      </c>
      <c r="F13" s="28">
        <v>24.69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72.351141899226846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40.201134503803019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638.93341427961911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2.8443618658997272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1.8006002182849086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1.8006002182849086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1.8006002182849086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1.8006002182849086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13.333433947598925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13.333433947598925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1.0401997474942741</v>
      </c>
      <c r="E17" s="86" t="s">
        <v>201</v>
      </c>
    </row>
    <row r="18" spans="1:5" ht="15.75" customHeight="1">
      <c r="A18" s="53" t="s">
        <v>175</v>
      </c>
      <c r="B18" s="85">
        <v>0.55100000000000005</v>
      </c>
      <c r="C18" s="85">
        <v>0.95</v>
      </c>
      <c r="D18" s="86">
        <v>14.662125269032353</v>
      </c>
      <c r="E18" s="86" t="s">
        <v>201</v>
      </c>
    </row>
    <row r="19" spans="1:5" ht="15.75" customHeight="1">
      <c r="A19" s="53" t="s">
        <v>174</v>
      </c>
      <c r="B19" s="85">
        <v>0.85199999999999998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29.955109260431914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23.177689212558338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4.4801217271030671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18.890308562291306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18.895924689763007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5.9418058368802473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9.4909999508137233</v>
      </c>
      <c r="E27" s="86" t="s">
        <v>201</v>
      </c>
    </row>
    <row r="28" spans="1:5" ht="15.75" customHeight="1">
      <c r="A28" s="53" t="s">
        <v>84</v>
      </c>
      <c r="B28" s="85">
        <v>0.47100000000000003</v>
      </c>
      <c r="C28" s="85">
        <v>0.95</v>
      </c>
      <c r="D28" s="86">
        <v>1.0778501105796994</v>
      </c>
      <c r="E28" s="86" t="s">
        <v>201</v>
      </c>
    </row>
    <row r="29" spans="1:5" ht="15.75" customHeight="1">
      <c r="A29" s="53" t="s">
        <v>58</v>
      </c>
      <c r="B29" s="85">
        <v>0.85199999999999998</v>
      </c>
      <c r="C29" s="85">
        <v>0.95</v>
      </c>
      <c r="D29" s="86">
        <v>146.33522929722611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297.818913992452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297.818913992452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2.266507375873271</v>
      </c>
      <c r="E32" s="86" t="s">
        <v>201</v>
      </c>
    </row>
    <row r="33" spans="1:6" ht="15.75" customHeight="1">
      <c r="A33" s="53" t="s">
        <v>83</v>
      </c>
      <c r="B33" s="85">
        <v>0.99299999999999999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0.60499999999999998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0.98699999999999999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0.98799999999999999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0.56299999999999994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2.2015678670871357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2.2876295819877108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2020-08-29T00:03:00Z</dcterms:modified>
</cp:coreProperties>
</file>