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725FA3E-A574-47DA-BCE3-B6A15EBA57E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<sst xmlns="http://schemas.openxmlformats.org/spreadsheetml/2006/main" count="1109" uniqueCount="272">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</sst>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667225</v>
      </c>
    </row>
    <row r="8" spans="1:3" ht="15" customHeight="1">
      <c r="B8" s="7" t="s">
        <v>106</v>
      </c>
      <c r="C8" s="66">
        <v>0.06</v>
      </c>
    </row>
    <row r="9" spans="1:3" ht="15" customHeight="1">
      <c r="B9" s="9" t="s">
        <v>107</v>
      </c>
      <c r="C9" s="67">
        <v>0.41</v>
      </c>
    </row>
    <row r="10" spans="1:3" ht="15" customHeight="1">
      <c r="B10" s="9" t="s">
        <v>105</v>
      </c>
      <c r="C10" s="67">
        <v>0.248721008300781</v>
      </c>
    </row>
    <row r="11" spans="1:3" ht="15" customHeight="1">
      <c r="B11" s="7" t="s">
        <v>108</v>
      </c>
      <c r="C11" s="66">
        <v>0.63</v>
      </c>
    </row>
    <row r="12" spans="1:3" ht="15" customHeight="1">
      <c r="B12" s="7" t="s">
        <v>109</v>
      </c>
      <c r="C12" s="66">
        <v>0.33700000000000002</v>
      </c>
    </row>
    <row r="13" spans="1:3" ht="15" customHeight="1">
      <c r="B13" s="7" t="s">
        <v>110</v>
      </c>
      <c r="C13" s="66">
        <v>0.69599999999999995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8.6800000000000002E-2</v>
      </c>
    </row>
    <row r="24" spans="1:3" ht="15" customHeight="1">
      <c r="B24" s="20" t="s">
        <v>102</v>
      </c>
      <c r="C24" s="67">
        <v>0.40960000000000002</v>
      </c>
    </row>
    <row r="25" spans="1:3" ht="15" customHeight="1">
      <c r="B25" s="20" t="s">
        <v>103</v>
      </c>
      <c r="C25" s="67">
        <v>0.3861</v>
      </c>
    </row>
    <row r="26" spans="1:3" ht="15" customHeight="1">
      <c r="B26" s="20" t="s">
        <v>104</v>
      </c>
      <c r="C26" s="67">
        <v>0.11749999999999999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4.4000000000000004</v>
      </c>
    </row>
    <row r="38" spans="1:5" ht="15" customHeight="1">
      <c r="B38" s="16" t="s">
        <v>91</v>
      </c>
      <c r="C38" s="68">
        <v>5.6</v>
      </c>
      <c r="D38" s="17"/>
      <c r="E38" s="18"/>
    </row>
    <row r="39" spans="1:5" ht="15" customHeight="1">
      <c r="B39" s="16" t="s">
        <v>90</v>
      </c>
      <c r="C39" s="68">
        <v>79</v>
      </c>
      <c r="D39" s="17"/>
      <c r="E39" s="17"/>
    </row>
    <row r="40" spans="1:5" ht="15" customHeight="1">
      <c r="B40" s="16" t="s">
        <v>171</v>
      </c>
      <c r="C40" s="68">
        <v>0.09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2.4700000000000003E-2</v>
      </c>
      <c r="D45" s="17"/>
    </row>
    <row r="46" spans="1:5" ht="15.75" customHeight="1">
      <c r="B46" s="16" t="s">
        <v>11</v>
      </c>
      <c r="C46" s="67">
        <v>0.12939999999999999</v>
      </c>
      <c r="D46" s="17"/>
    </row>
    <row r="47" spans="1:5" ht="15.75" customHeight="1">
      <c r="B47" s="16" t="s">
        <v>12</v>
      </c>
      <c r="C47" s="67">
        <v>0.44530000000000003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0.40060000000000001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3.1101952513025002</v>
      </c>
      <c r="D51" s="17"/>
    </row>
    <row r="52" spans="1:4" ht="15" customHeight="1">
      <c r="B52" s="16" t="s">
        <v>125</v>
      </c>
      <c r="C52" s="65">
        <v>2.71273124428</v>
      </c>
    </row>
    <row r="53" spans="1:4" ht="15.75" customHeight="1">
      <c r="B53" s="16" t="s">
        <v>126</v>
      </c>
      <c r="C53" s="65">
        <v>2.71273124428</v>
      </c>
    </row>
    <row r="54" spans="1:4" ht="15.75" customHeight="1">
      <c r="B54" s="16" t="s">
        <v>127</v>
      </c>
      <c r="C54" s="65">
        <v>2.0143926624400001</v>
      </c>
    </row>
    <row r="55" spans="1:4" ht="15.75" customHeight="1">
      <c r="B55" s="16" t="s">
        <v>128</v>
      </c>
      <c r="C55" s="65">
        <v>2.0143926624400001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0.4747441205553633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0.36946000000000001</v>
      </c>
      <c r="E3" s="26">
        <f>frac_mam_12_23months * 2.6</f>
        <v>0.34007999999999999</v>
      </c>
      <c r="F3" s="26">
        <f>frac_mam_24_59months * 2.6</f>
        <v>0.2717</v>
      </c>
    </row>
    <row r="4" spans="1:6" ht="15.75" customHeight="1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0.15184</v>
      </c>
      <c r="E4" s="26">
        <f>frac_sam_12_23months * 2.6</f>
        <v>0.11309999999999999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154598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180514.88274554312</v>
      </c>
      <c r="I2" s="22">
        <f>G2-H2</f>
        <v>983485.11725445685</v>
      </c>
    </row>
    <row r="3" spans="1:9" ht="15.75" customHeight="1">
      <c r="A3" s="92">
        <f t="shared" ref="A3:A40" si="2">IF($A$2+ROW(A3)-2&lt;=end_year,A2+1,"")</f>
        <v>2021</v>
      </c>
      <c r="B3" s="74">
        <v>157597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184016.63654154234</v>
      </c>
      <c r="I3" s="22">
        <f t="shared" ref="I3:I15" si="3">G3-H3</f>
        <v>1012983.3634584576</v>
      </c>
    </row>
    <row r="4" spans="1:9" ht="15.75" customHeight="1">
      <c r="A4" s="92">
        <f t="shared" si="2"/>
        <v>2022</v>
      </c>
      <c r="B4" s="74" t="e">
        <v>#N/A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161750.51999999999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188866.4546231557</v>
      </c>
      <c r="I5" s="22">
        <f t="shared" si="3"/>
        <v>1071133.5453768442</v>
      </c>
    </row>
    <row r="6" spans="1:9" ht="15.75" customHeight="1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6.2419816250000003E-2</v>
      </c>
    </row>
    <row r="4" spans="1:8" ht="15.75" customHeight="1">
      <c r="B4" s="24" t="s">
        <v>7</v>
      </c>
      <c r="C4" s="76">
        <v>0.2361651629528648</v>
      </c>
    </row>
    <row r="5" spans="1:8" ht="15.75" customHeight="1">
      <c r="B5" s="24" t="s">
        <v>8</v>
      </c>
      <c r="C5" s="76">
        <v>0.12696892461988873</v>
      </c>
    </row>
    <row r="6" spans="1:8" ht="15.75" customHeight="1">
      <c r="B6" s="24" t="s">
        <v>10</v>
      </c>
      <c r="C6" s="76">
        <v>0.13912004937524486</v>
      </c>
    </row>
    <row r="7" spans="1:8" ht="15.75" customHeight="1">
      <c r="B7" s="24" t="s">
        <v>13</v>
      </c>
      <c r="C7" s="76">
        <v>0.16784847324098004</v>
      </c>
    </row>
    <row r="8" spans="1:8" ht="15.75" customHeight="1">
      <c r="B8" s="24" t="s">
        <v>14</v>
      </c>
      <c r="C8" s="76">
        <v>2.6662387125562085E-3</v>
      </c>
    </row>
    <row r="9" spans="1:8" ht="15.75" customHeight="1">
      <c r="B9" s="24" t="s">
        <v>27</v>
      </c>
      <c r="C9" s="76">
        <v>7.3123856006196003E-2</v>
      </c>
    </row>
    <row r="10" spans="1:8" ht="15.75" customHeight="1">
      <c r="B10" s="24" t="s">
        <v>15</v>
      </c>
      <c r="C10" s="76">
        <v>0.19168747884226933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8.8699999999999987E-2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0.157</v>
      </c>
    </row>
    <row r="29" spans="1:8" ht="15.75" customHeight="1">
      <c r="B29" s="24" t="s">
        <v>41</v>
      </c>
      <c r="C29" s="76">
        <v>0.1696</v>
      </c>
    </row>
    <row r="30" spans="1:8" ht="15.75" customHeight="1">
      <c r="B30" s="24" t="s">
        <v>42</v>
      </c>
      <c r="C30" s="76">
        <v>0.10539999999999999</v>
      </c>
    </row>
    <row r="31" spans="1:8" ht="15.75" customHeight="1">
      <c r="B31" s="24" t="s">
        <v>43</v>
      </c>
      <c r="C31" s="76">
        <v>0.1091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8.48E-2</v>
      </c>
    </row>
    <row r="34" spans="2:3" ht="15.75" customHeight="1">
      <c r="B34" s="24" t="s">
        <v>46</v>
      </c>
      <c r="C34" s="76">
        <v>0.25829999999776482</v>
      </c>
    </row>
    <row r="35" spans="2:3" ht="15.75" customHeight="1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0.7194232947289505</v>
      </c>
      <c r="D2" s="77">
        <v>0.70279999999999998</v>
      </c>
      <c r="E2" s="77">
        <v>0.68680000000000008</v>
      </c>
      <c r="F2" s="77">
        <v>0.4093</v>
      </c>
      <c r="G2" s="77">
        <v>0.40200000000000002</v>
      </c>
    </row>
    <row r="3" spans="1:15" ht="15.75" customHeight="1">
      <c r="A3" s="5"/>
      <c r="B3" s="11" t="s">
        <v>118</v>
      </c>
      <c r="C3" s="77">
        <v>0.17269999999999999</v>
      </c>
      <c r="D3" s="77">
        <v>0.1726</v>
      </c>
      <c r="E3" s="77">
        <v>0.18170000000000003</v>
      </c>
      <c r="F3" s="77">
        <v>0.2893</v>
      </c>
      <c r="G3" s="77">
        <v>0.27279999999999999</v>
      </c>
    </row>
    <row r="4" spans="1:15" ht="15.75" customHeight="1">
      <c r="A4" s="5"/>
      <c r="B4" s="11" t="s">
        <v>116</v>
      </c>
      <c r="C4" s="78">
        <v>7.9600000000000004E-2</v>
      </c>
      <c r="D4" s="78">
        <v>7.9600000000000004E-2</v>
      </c>
      <c r="E4" s="78">
        <v>8.8599999999999998E-2</v>
      </c>
      <c r="F4" s="78">
        <v>0.1855</v>
      </c>
      <c r="G4" s="78">
        <v>0.18629999999999999</v>
      </c>
    </row>
    <row r="5" spans="1:15" ht="15.75" customHeight="1">
      <c r="A5" s="5"/>
      <c r="B5" s="11" t="s">
        <v>119</v>
      </c>
      <c r="C5" s="78">
        <v>4.4900000000000002E-2</v>
      </c>
      <c r="D5" s="78">
        <v>4.4900000000000002E-2</v>
      </c>
      <c r="E5" s="78">
        <v>4.2900000000000001E-2</v>
      </c>
      <c r="F5" s="78">
        <v>0.1159</v>
      </c>
      <c r="G5" s="78">
        <v>0.1389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0.51649999999999996</v>
      </c>
      <c r="F8" s="77">
        <v>0.51290000000000002</v>
      </c>
      <c r="G8" s="77">
        <v>0.5665</v>
      </c>
    </row>
    <row r="9" spans="1:15" ht="15.75" customHeight="1">
      <c r="B9" s="7" t="s">
        <v>121</v>
      </c>
      <c r="C9" s="77">
        <v>0.22239999999999999</v>
      </c>
      <c r="D9" s="77">
        <v>0.22239999999999999</v>
      </c>
      <c r="E9" s="77">
        <v>0.28309999999999996</v>
      </c>
      <c r="F9" s="77">
        <v>0.31280000000000002</v>
      </c>
      <c r="G9" s="77">
        <v>0.30459999999999998</v>
      </c>
    </row>
    <row r="10" spans="1:15" ht="15.75" customHeight="1">
      <c r="B10" s="7" t="s">
        <v>122</v>
      </c>
      <c r="C10" s="78">
        <v>0.11109999999999999</v>
      </c>
      <c r="D10" s="78">
        <v>0.11109999999999999</v>
      </c>
      <c r="E10" s="78">
        <v>0.1421</v>
      </c>
      <c r="F10" s="78">
        <v>0.1308</v>
      </c>
      <c r="G10" s="78">
        <v>0.1045</v>
      </c>
    </row>
    <row r="11" spans="1:15" ht="15.75" customHeight="1">
      <c r="B11" s="7" t="s">
        <v>123</v>
      </c>
      <c r="C11" s="78">
        <v>6.9599999999999995E-2</v>
      </c>
      <c r="D11" s="78">
        <v>6.9599999999999995E-2</v>
      </c>
      <c r="E11" s="78">
        <v>5.8400000000000001E-2</v>
      </c>
      <c r="F11" s="78">
        <v>4.3499999999999997E-2</v>
      </c>
      <c r="G11" s="78">
        <v>2.4399999999999998E-2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0.44762999999999997</v>
      </c>
      <c r="I14" s="80">
        <v>0.44762999999999997</v>
      </c>
      <c r="J14" s="80">
        <v>0.44762999999999997</v>
      </c>
      <c r="K14" s="80">
        <v>0.44762999999999997</v>
      </c>
      <c r="L14" s="80">
        <v>0.37606000000000001</v>
      </c>
      <c r="M14" s="80">
        <v>0.37606000000000001</v>
      </c>
      <c r="N14" s="80">
        <v>0.37606000000000001</v>
      </c>
      <c r="O14" s="80">
        <v>0.37606000000000001</v>
      </c>
    </row>
    <row r="15" spans="1:15" ht="15.75" customHeight="1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0.21250971068419727</v>
      </c>
      <c r="I15" s="77">
        <f t="shared" si="0"/>
        <v>0.21250971068419727</v>
      </c>
      <c r="J15" s="77">
        <f t="shared" si="0"/>
        <v>0.21250971068419727</v>
      </c>
      <c r="K15" s="77">
        <f t="shared" si="0"/>
        <v>0.21250971068419727</v>
      </c>
      <c r="L15" s="77">
        <f t="shared" si="0"/>
        <v>0.17853227397604993</v>
      </c>
      <c r="M15" s="77">
        <f t="shared" si="0"/>
        <v>0.17853227397604993</v>
      </c>
      <c r="N15" s="77">
        <f t="shared" si="0"/>
        <v>0.17853227397604993</v>
      </c>
      <c r="O15" s="77">
        <f t="shared" si="0"/>
        <v>0.17853227397604993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0.5958</v>
      </c>
      <c r="D2" s="78">
        <v>0.37890000000000001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0.17960000000000001</v>
      </c>
      <c r="D3" s="78">
        <v>0.20499999999999999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0.17309999999999998</v>
      </c>
      <c r="D4" s="78">
        <v>0.36899999999999999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5.1500000000000101E-2</v>
      </c>
      <c r="D5" s="77">
        <f t="shared" ref="D5:G5" si="0">1-SUM(D2:D4)</f>
        <v>4.7100000000000031E-2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0.27729999999999999</v>
      </c>
      <c r="D2" s="28">
        <v>0.27800000000000002</v>
      </c>
      <c r="E2" s="28">
        <v>0.27800000000000002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0.15079999999999999</v>
      </c>
      <c r="D4" s="28">
        <v>0.1399</v>
      </c>
      <c r="E4" s="28">
        <v>0.1399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0.44762999999999997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0.37606000000000001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0.37890000000000001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40.024999999999999</v>
      </c>
      <c r="D13" s="28">
        <v>38.576999999999998</v>
      </c>
      <c r="E13" s="28">
        <v>37.219000000000001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38.62528988805559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42.537295647752792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110.19016266168552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0.32331103772677305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1.1144970897633577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1.1144970897633577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1.1144970897633577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1.1144970897633577</v>
      </c>
      <c r="E13" s="86" t="s">
        <v>201</v>
      </c>
    </row>
    <row r="14" spans="1:5" ht="15.75" customHeight="1">
      <c r="A14" s="11" t="s">
        <v>189</v>
      </c>
      <c r="B14" s="85">
        <v>0.05</v>
      </c>
      <c r="C14" s="85">
        <v>0.95</v>
      </c>
      <c r="D14" s="86">
        <v>13.555007547773386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13.555007547773386</v>
      </c>
      <c r="E15" s="86" t="s">
        <v>201</v>
      </c>
    </row>
    <row r="16" spans="1:5" ht="15.75" customHeight="1">
      <c r="A16" s="53" t="s">
        <v>57</v>
      </c>
      <c r="B16" s="85">
        <v>0.252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0.29420413411251733</v>
      </c>
      <c r="E17" s="86" t="s">
        <v>201</v>
      </c>
    </row>
    <row r="18" spans="1:5" ht="15.75" customHeight="1">
      <c r="A18" s="53" t="s">
        <v>175</v>
      </c>
      <c r="B18" s="85">
        <v>0.33799999999999997</v>
      </c>
      <c r="C18" s="85">
        <v>0.95</v>
      </c>
      <c r="D18" s="86">
        <v>2.6318398731448558</v>
      </c>
      <c r="E18" s="86" t="s">
        <v>201</v>
      </c>
    </row>
    <row r="19" spans="1:5" ht="15.75" customHeight="1">
      <c r="A19" s="53" t="s">
        <v>174</v>
      </c>
      <c r="B19" s="85">
        <v>0.29399999999999998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2.6406398741845734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23.139270869051948</v>
      </c>
      <c r="E22" s="86" t="s">
        <v>201</v>
      </c>
    </row>
    <row r="23" spans="1:5" ht="15.75" customHeight="1">
      <c r="A23" s="53" t="s">
        <v>34</v>
      </c>
      <c r="B23" s="85">
        <v>0.48899999999999999</v>
      </c>
      <c r="C23" s="85">
        <v>0.95</v>
      </c>
      <c r="D23" s="86">
        <v>4.4706017011529111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19.566466311857429</v>
      </c>
      <c r="E24" s="86" t="s">
        <v>201</v>
      </c>
    </row>
    <row r="25" spans="1:5" ht="15.75" customHeight="1">
      <c r="A25" s="53" t="s">
        <v>87</v>
      </c>
      <c r="B25" s="85">
        <v>0.29899999999999999</v>
      </c>
      <c r="C25" s="85">
        <v>0.95</v>
      </c>
      <c r="D25" s="86">
        <v>19.553642707952676</v>
      </c>
      <c r="E25" s="86" t="s">
        <v>201</v>
      </c>
    </row>
    <row r="26" spans="1:5" ht="15.75" customHeight="1">
      <c r="A26" s="53" t="s">
        <v>137</v>
      </c>
      <c r="B26" s="85">
        <v>6.0999999999999999E-2</v>
      </c>
      <c r="C26" s="85">
        <v>0.95</v>
      </c>
      <c r="D26" s="86">
        <v>4.5468596351028987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4.3593871150308523</v>
      </c>
      <c r="E27" s="86" t="s">
        <v>201</v>
      </c>
    </row>
    <row r="28" spans="1:5" ht="15.75" customHeight="1">
      <c r="A28" s="53" t="s">
        <v>84</v>
      </c>
      <c r="B28" s="85">
        <v>0.254</v>
      </c>
      <c r="C28" s="85">
        <v>0.95</v>
      </c>
      <c r="D28" s="86">
        <v>0.64529544095304314</v>
      </c>
      <c r="E28" s="86" t="s">
        <v>201</v>
      </c>
    </row>
    <row r="29" spans="1:5" ht="15.75" customHeight="1">
      <c r="A29" s="53" t="s">
        <v>58</v>
      </c>
      <c r="B29" s="85">
        <v>0.29399999999999998</v>
      </c>
      <c r="C29" s="85">
        <v>0.95</v>
      </c>
      <c r="D29" s="86">
        <v>69.361036760483032</v>
      </c>
      <c r="E29" s="86" t="s">
        <v>201</v>
      </c>
    </row>
    <row r="30" spans="1:5" ht="15.75" customHeight="1">
      <c r="A30" s="53" t="s">
        <v>67</v>
      </c>
      <c r="B30" s="85">
        <v>0.19</v>
      </c>
      <c r="C30" s="85">
        <v>0.95</v>
      </c>
      <c r="D30" s="86">
        <v>172.2272276972873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172.2272276972873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0.5823003013277992</v>
      </c>
      <c r="E32" s="86" t="s">
        <v>201</v>
      </c>
    </row>
    <row r="33" spans="1:6" ht="15.75" customHeight="1">
      <c r="A33" s="53" t="s">
        <v>83</v>
      </c>
      <c r="B33" s="85">
        <v>0.41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0.20199999999999999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0.48399999999999999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0.70700000000000007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0.23199999999999998</v>
      </c>
      <c r="C38" s="85">
        <v>0.95</v>
      </c>
      <c r="D38" s="86">
        <v>1.8573799804503228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0.60508617496418993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2020-08-28T23:56:14Z</dcterms:modified>
</cp:coreProperties>
</file>