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8C4FAAF-AF4A-466A-A215-937145357F3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<sst xmlns="http://schemas.openxmlformats.org/spreadsheetml/2006/main" count="1109" uniqueCount="272">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</sst>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2548654</v>
      </c>
    </row>
    <row r="8" spans="1:3" ht="15" customHeight="1">
      <c r="B8" s="7" t="s">
        <v>106</v>
      </c>
      <c r="C8" s="66">
        <v>0.214</v>
      </c>
    </row>
    <row r="9" spans="1:3" ht="15" customHeight="1">
      <c r="B9" s="9" t="s">
        <v>107</v>
      </c>
      <c r="C9" s="67">
        <v>0.54</v>
      </c>
    </row>
    <row r="10" spans="1:3" ht="15" customHeight="1">
      <c r="B10" s="9" t="s">
        <v>105</v>
      </c>
      <c r="C10" s="67">
        <v>0.44076328277587895</v>
      </c>
    </row>
    <row r="11" spans="1:3" ht="15" customHeight="1">
      <c r="B11" s="7" t="s">
        <v>108</v>
      </c>
      <c r="C11" s="66">
        <v>0.75700000000000001</v>
      </c>
    </row>
    <row r="12" spans="1:3" ht="15" customHeight="1">
      <c r="B12" s="7" t="s">
        <v>109</v>
      </c>
      <c r="C12" s="66">
        <v>0.498</v>
      </c>
    </row>
    <row r="13" spans="1:3" ht="15" customHeight="1">
      <c r="B13" s="7" t="s">
        <v>110</v>
      </c>
      <c r="C13" s="66">
        <v>0.14800000000000002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0.14300000000000002</v>
      </c>
    </row>
    <row r="24" spans="1:3" ht="15" customHeight="1">
      <c r="B24" s="20" t="s">
        <v>102</v>
      </c>
      <c r="C24" s="67">
        <v>0.49020000000000002</v>
      </c>
    </row>
    <row r="25" spans="1:3" ht="15" customHeight="1">
      <c r="B25" s="20" t="s">
        <v>103</v>
      </c>
      <c r="C25" s="67">
        <v>0.31659999999999999</v>
      </c>
    </row>
    <row r="26" spans="1:3" ht="15" customHeight="1">
      <c r="B26" s="20" t="s">
        <v>104</v>
      </c>
      <c r="C26" s="67">
        <v>5.0199999999999995E-2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0.32400000000000001</v>
      </c>
    </row>
    <row r="30" spans="1:3" ht="14.25" customHeight="1">
      <c r="B30" s="30" t="s">
        <v>76</v>
      </c>
      <c r="C30" s="69">
        <v>2.5000000000000001E-2</v>
      </c>
    </row>
    <row r="31" spans="1:3" ht="14.25" customHeight="1">
      <c r="B31" s="30" t="s">
        <v>77</v>
      </c>
      <c r="C31" s="69">
        <v>4.4999999999999998E-2</v>
      </c>
    </row>
    <row r="32" spans="1:3" ht="14.25" customHeight="1">
      <c r="B32" s="30" t="s">
        <v>78</v>
      </c>
      <c r="C32" s="69">
        <v>0.60599999999999998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22.4</v>
      </c>
    </row>
    <row r="38" spans="1:5" ht="15" customHeight="1">
      <c r="B38" s="16" t="s">
        <v>91</v>
      </c>
      <c r="C38" s="68">
        <v>36.5</v>
      </c>
      <c r="D38" s="17"/>
      <c r="E38" s="18"/>
    </row>
    <row r="39" spans="1:5" ht="15" customHeight="1">
      <c r="B39" s="16" t="s">
        <v>90</v>
      </c>
      <c r="C39" s="68">
        <v>50.3</v>
      </c>
      <c r="D39" s="17"/>
      <c r="E39" s="17"/>
    </row>
    <row r="40" spans="1:5" ht="15" customHeight="1">
      <c r="B40" s="16" t="s">
        <v>171</v>
      </c>
      <c r="C40" s="68">
        <v>4.43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20.6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2.6600000000000002E-2</v>
      </c>
      <c r="D45" s="17"/>
    </row>
    <row r="46" spans="1:5" ht="15.75" customHeight="1">
      <c r="B46" s="16" t="s">
        <v>11</v>
      </c>
      <c r="C46" s="67">
        <v>0.1389</v>
      </c>
      <c r="D46" s="17"/>
    </row>
    <row r="47" spans="1:5" ht="15.75" customHeight="1">
      <c r="B47" s="16" t="s">
        <v>12</v>
      </c>
      <c r="C47" s="67">
        <v>0.193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0.64149999999999996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2.4380139330474999</v>
      </c>
      <c r="D51" s="17"/>
    </row>
    <row r="52" spans="1:4" ht="15" customHeight="1">
      <c r="B52" s="16" t="s">
        <v>125</v>
      </c>
      <c r="C52" s="65">
        <v>3.41411545087999</v>
      </c>
    </row>
    <row r="53" spans="1:4" ht="15.75" customHeight="1">
      <c r="B53" s="16" t="s">
        <v>126</v>
      </c>
      <c r="C53" s="65">
        <v>3.41411545087999</v>
      </c>
    </row>
    <row r="54" spans="1:4" ht="15.75" customHeight="1">
      <c r="B54" s="16" t="s">
        <v>127</v>
      </c>
      <c r="C54" s="65">
        <v>2.38066745783</v>
      </c>
    </row>
    <row r="55" spans="1:4" ht="15.75" customHeight="1">
      <c r="B55" s="16" t="s">
        <v>128</v>
      </c>
      <c r="C55" s="65">
        <v>2.38066745783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0.42641971098609671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0.15964</v>
      </c>
      <c r="E3" s="26">
        <f>frac_mam_12_23months * 2.6</f>
        <v>9.5680000000000001E-2</v>
      </c>
      <c r="F3" s="26">
        <f>frac_mam_24_59months * 2.6</f>
        <v>3.354E-2</v>
      </c>
    </row>
    <row r="4" spans="1:6" ht="15.75" customHeight="1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3.3280000000000004E-2</v>
      </c>
      <c r="E4" s="26">
        <f>frac_sam_12_23months * 2.6</f>
        <v>6.6299999999999998E-2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437095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512975.33793854556</v>
      </c>
      <c r="I2" s="22">
        <f>G2-H2</f>
        <v>4135024.6620614543</v>
      </c>
    </row>
    <row r="3" spans="1:9" ht="15.75" customHeight="1">
      <c r="A3" s="92">
        <f t="shared" ref="A3:A40" si="2">IF($A$2+ROW(A3)-2&lt;=end_year,A2+1,"")</f>
        <v>2021</v>
      </c>
      <c r="B3" s="74">
        <v>441038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517602.84856550692</v>
      </c>
      <c r="I3" s="22">
        <f t="shared" ref="I3:I15" si="3">G3-H3</f>
        <v>4253397.1514344933</v>
      </c>
    </row>
    <row r="4" spans="1:9" ht="15.75" customHeight="1">
      <c r="A4" s="92">
        <f t="shared" si="2"/>
        <v>2022</v>
      </c>
      <c r="B4" s="74" t="e">
        <v>#N/A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535154.598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628058.22706371953</v>
      </c>
      <c r="I5" s="22">
        <f t="shared" si="3"/>
        <v>4383941.7729362808</v>
      </c>
    </row>
    <row r="6" spans="1:9" ht="15.75" customHeight="1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3.3447966750000002E-2</v>
      </c>
    </row>
    <row r="4" spans="1:8" ht="15.75" customHeight="1">
      <c r="B4" s="24" t="s">
        <v>7</v>
      </c>
      <c r="C4" s="76">
        <v>0.17808429183039692</v>
      </c>
    </row>
    <row r="5" spans="1:8" ht="15.75" customHeight="1">
      <c r="B5" s="24" t="s">
        <v>8</v>
      </c>
      <c r="C5" s="76">
        <v>0.19694927168518356</v>
      </c>
    </row>
    <row r="6" spans="1:8" ht="15.75" customHeight="1">
      <c r="B6" s="24" t="s">
        <v>10</v>
      </c>
      <c r="C6" s="76">
        <v>8.5965495754370042E-2</v>
      </c>
    </row>
    <row r="7" spans="1:8" ht="15.75" customHeight="1">
      <c r="B7" s="24" t="s">
        <v>13</v>
      </c>
      <c r="C7" s="76">
        <v>0.17451024748646549</v>
      </c>
    </row>
    <row r="8" spans="1:8" ht="15.75" customHeight="1">
      <c r="B8" s="24" t="s">
        <v>14</v>
      </c>
      <c r="C8" s="76">
        <v>1.6401775836995218E-4</v>
      </c>
    </row>
    <row r="9" spans="1:8" ht="15.75" customHeight="1">
      <c r="B9" s="24" t="s">
        <v>27</v>
      </c>
      <c r="C9" s="76">
        <v>5.4697890726334075E-2</v>
      </c>
    </row>
    <row r="10" spans="1:8" ht="15.75" customHeight="1">
      <c r="B10" s="24" t="s">
        <v>15</v>
      </c>
      <c r="C10" s="76">
        <v>0.27618081800888006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3.6000000000000004E-2</v>
      </c>
    </row>
    <row r="27" spans="1:8" ht="15.75" customHeight="1">
      <c r="B27" s="24" t="s">
        <v>39</v>
      </c>
      <c r="C27" s="76">
        <v>5.3E-3</v>
      </c>
    </row>
    <row r="28" spans="1:8" ht="15.75" customHeight="1">
      <c r="B28" s="24" t="s">
        <v>40</v>
      </c>
      <c r="C28" s="76">
        <v>0.1502</v>
      </c>
    </row>
    <row r="29" spans="1:8" ht="15.75" customHeight="1">
      <c r="B29" s="24" t="s">
        <v>41</v>
      </c>
      <c r="C29" s="76">
        <v>0.1235</v>
      </c>
    </row>
    <row r="30" spans="1:8" ht="15.75" customHeight="1">
      <c r="B30" s="24" t="s">
        <v>42</v>
      </c>
      <c r="C30" s="76">
        <v>8.8000000000000009E-2</v>
      </c>
    </row>
    <row r="31" spans="1:8" ht="15.75" customHeight="1">
      <c r="B31" s="24" t="s">
        <v>43</v>
      </c>
      <c r="C31" s="76">
        <v>8.5800000000000001E-2</v>
      </c>
    </row>
    <row r="32" spans="1:8" ht="15.75" customHeight="1">
      <c r="B32" s="24" t="s">
        <v>44</v>
      </c>
      <c r="C32" s="76">
        <v>9.7999999999999997E-3</v>
      </c>
    </row>
    <row r="33" spans="2:3" ht="15.75" customHeight="1">
      <c r="B33" s="24" t="s">
        <v>45</v>
      </c>
      <c r="C33" s="76">
        <v>0.11789999999999999</v>
      </c>
    </row>
    <row r="34" spans="2:3" ht="15.75" customHeight="1">
      <c r="B34" s="24" t="s">
        <v>46</v>
      </c>
      <c r="C34" s="76">
        <v>0.38350000000223516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0.57358554571594877</v>
      </c>
      <c r="D2" s="77">
        <v>0.58989999999999998</v>
      </c>
      <c r="E2" s="77">
        <v>0.59850000000000003</v>
      </c>
      <c r="F2" s="77">
        <v>0.35630000000000001</v>
      </c>
      <c r="G2" s="77">
        <v>0.373</v>
      </c>
    </row>
    <row r="3" spans="1:15" ht="15.75" customHeight="1">
      <c r="A3" s="5"/>
      <c r="B3" s="11" t="s">
        <v>118</v>
      </c>
      <c r="C3" s="77">
        <v>0.23550000000000001</v>
      </c>
      <c r="D3" s="77">
        <v>0.2354</v>
      </c>
      <c r="E3" s="77">
        <v>0.24719999999999998</v>
      </c>
      <c r="F3" s="77">
        <v>0.29559999999999997</v>
      </c>
      <c r="G3" s="77">
        <v>0.34979999999999994</v>
      </c>
    </row>
    <row r="4" spans="1:15" ht="15.75" customHeight="1">
      <c r="A4" s="5"/>
      <c r="B4" s="11" t="s">
        <v>116</v>
      </c>
      <c r="C4" s="78">
        <v>0.10349999999999999</v>
      </c>
      <c r="D4" s="78">
        <v>0.1036</v>
      </c>
      <c r="E4" s="78">
        <v>9.1300000000000006E-2</v>
      </c>
      <c r="F4" s="78">
        <v>0.22829999999999998</v>
      </c>
      <c r="G4" s="78">
        <v>0.20030000000000001</v>
      </c>
    </row>
    <row r="5" spans="1:15" ht="15.75" customHeight="1">
      <c r="A5" s="5"/>
      <c r="B5" s="11" t="s">
        <v>119</v>
      </c>
      <c r="C5" s="78">
        <v>7.0999999999999994E-2</v>
      </c>
      <c r="D5" s="78">
        <v>7.1099999999999997E-2</v>
      </c>
      <c r="E5" s="78">
        <v>6.2899999999999998E-2</v>
      </c>
      <c r="F5" s="78">
        <v>0.1198</v>
      </c>
      <c r="G5" s="78">
        <v>7.6999999999999999E-2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0.8649</v>
      </c>
      <c r="D8" s="77">
        <v>0.8649</v>
      </c>
      <c r="E8" s="77">
        <v>0.81629999999999991</v>
      </c>
      <c r="F8" s="77">
        <v>0.80430000000000001</v>
      </c>
      <c r="G8" s="77">
        <v>0.8891</v>
      </c>
    </row>
    <row r="9" spans="1:15" ht="15.75" customHeight="1">
      <c r="B9" s="7" t="s">
        <v>121</v>
      </c>
      <c r="C9" s="77">
        <v>8.4900000000000003E-2</v>
      </c>
      <c r="D9" s="77">
        <v>8.4900000000000003E-2</v>
      </c>
      <c r="E9" s="77">
        <v>0.10949999999999999</v>
      </c>
      <c r="F9" s="77">
        <v>0.13339999999999999</v>
      </c>
      <c r="G9" s="77">
        <v>9.1999999999999998E-2</v>
      </c>
    </row>
    <row r="10" spans="1:15" ht="15.75" customHeight="1">
      <c r="B10" s="7" t="s">
        <v>122</v>
      </c>
      <c r="C10" s="78">
        <v>2.7799999999999998E-2</v>
      </c>
      <c r="D10" s="78">
        <v>2.7799999999999998E-2</v>
      </c>
      <c r="E10" s="78">
        <v>6.1399999999999996E-2</v>
      </c>
      <c r="F10" s="78">
        <v>3.6799999999999999E-2</v>
      </c>
      <c r="G10" s="78">
        <v>1.29E-2</v>
      </c>
    </row>
    <row r="11" spans="1:15" ht="15.75" customHeight="1">
      <c r="B11" s="7" t="s">
        <v>123</v>
      </c>
      <c r="C11" s="78">
        <v>2.2499999999999999E-2</v>
      </c>
      <c r="D11" s="78">
        <v>2.2499999999999999E-2</v>
      </c>
      <c r="E11" s="78">
        <v>1.2800000000000001E-2</v>
      </c>
      <c r="F11" s="78">
        <v>2.5499999999999998E-2</v>
      </c>
      <c r="G11" s="78">
        <v>6.0252999999999999E-3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0.35167000000000004</v>
      </c>
      <c r="I14" s="80">
        <v>0.35167000000000004</v>
      </c>
      <c r="J14" s="80">
        <v>0.35167000000000004</v>
      </c>
      <c r="K14" s="80">
        <v>0.35167000000000004</v>
      </c>
      <c r="L14" s="80">
        <v>0.29161000000000004</v>
      </c>
      <c r="M14" s="80">
        <v>0.29161000000000004</v>
      </c>
      <c r="N14" s="80">
        <v>0.29161000000000004</v>
      </c>
      <c r="O14" s="80">
        <v>0.29161000000000004</v>
      </c>
    </row>
    <row r="15" spans="1:15" ht="15.75" customHeight="1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0.14995901976248063</v>
      </c>
      <c r="I15" s="77">
        <f t="shared" si="0"/>
        <v>0.14995901976248063</v>
      </c>
      <c r="J15" s="77">
        <f t="shared" si="0"/>
        <v>0.14995901976248063</v>
      </c>
      <c r="K15" s="77">
        <f t="shared" si="0"/>
        <v>0.14995901976248063</v>
      </c>
      <c r="L15" s="77">
        <f t="shared" si="0"/>
        <v>0.12434825192065568</v>
      </c>
      <c r="M15" s="77">
        <f t="shared" si="0"/>
        <v>0.12434825192065568</v>
      </c>
      <c r="N15" s="77">
        <f t="shared" si="0"/>
        <v>0.12434825192065568</v>
      </c>
      <c r="O15" s="77">
        <f t="shared" si="0"/>
        <v>0.12434825192065568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0.73430000000000006</v>
      </c>
      <c r="D2" s="78">
        <v>0.39750000000000002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0.1454</v>
      </c>
      <c r="D3" s="78">
        <v>0.23949999999999999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9.5299999999999996E-2</v>
      </c>
      <c r="D4" s="78">
        <v>0.3427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2.4999999999999911E-2</v>
      </c>
      <c r="D5" s="77">
        <f t="shared" ref="D5:G5" si="0">1-SUM(D2:D4)</f>
        <v>2.0299999999999985E-2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0.26790000000000003</v>
      </c>
      <c r="D2" s="28">
        <v>0.26819999999999999</v>
      </c>
      <c r="E2" s="28">
        <v>0.26779999999999998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3.6199999999999996E-2</v>
      </c>
      <c r="D4" s="28">
        <v>3.3700000000000001E-2</v>
      </c>
      <c r="E4" s="28">
        <v>3.3700000000000001E-2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0.35167000000000004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0.29161000000000004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0.39750000000000002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53.975000000000001</v>
      </c>
      <c r="D13" s="28">
        <v>53.424999999999997</v>
      </c>
      <c r="E13" s="28">
        <v>52.878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38.160776266150833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47.437843551227424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102.90766486784509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0.45690560806451586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1.2149782075482269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1.2149782075482269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1.2149782075482269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1.2149782075482269</v>
      </c>
      <c r="E13" s="86" t="s">
        <v>201</v>
      </c>
    </row>
    <row r="14" spans="1:5" ht="15.75" customHeight="1">
      <c r="A14" s="11" t="s">
        <v>189</v>
      </c>
      <c r="B14" s="85">
        <v>0.32400000000000001</v>
      </c>
      <c r="C14" s="85">
        <v>0.95</v>
      </c>
      <c r="D14" s="86">
        <v>15.097092881722507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15.097092881722507</v>
      </c>
      <c r="E15" s="86" t="s">
        <v>201</v>
      </c>
    </row>
    <row r="16" spans="1:5" ht="15.75" customHeight="1">
      <c r="A16" s="53" t="s">
        <v>57</v>
      </c>
      <c r="B16" s="85">
        <v>0.25900000000000001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0.29966946653826393</v>
      </c>
      <c r="E17" s="86" t="s">
        <v>201</v>
      </c>
    </row>
    <row r="18" spans="1:5" ht="15.75" customHeight="1">
      <c r="A18" s="53" t="s">
        <v>175</v>
      </c>
      <c r="B18" s="85">
        <v>0.35399999999999998</v>
      </c>
      <c r="C18" s="85">
        <v>0.95</v>
      </c>
      <c r="D18" s="86">
        <v>2.4661440905760252</v>
      </c>
      <c r="E18" s="86" t="s">
        <v>201</v>
      </c>
    </row>
    <row r="19" spans="1:5" ht="15.75" customHeight="1">
      <c r="A19" s="53" t="s">
        <v>174</v>
      </c>
      <c r="B19" s="85">
        <v>0.14300000000000002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3.3085818740876318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25.756145724245066</v>
      </c>
      <c r="E22" s="86" t="s">
        <v>201</v>
      </c>
    </row>
    <row r="23" spans="1:5" ht="15.75" customHeight="1">
      <c r="A23" s="53" t="s">
        <v>34</v>
      </c>
      <c r="B23" s="85">
        <v>0.36799999999999999</v>
      </c>
      <c r="C23" s="85">
        <v>0.95</v>
      </c>
      <c r="D23" s="86">
        <v>4.9613185520035712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21.789130572923643</v>
      </c>
      <c r="E24" s="86" t="s">
        <v>201</v>
      </c>
    </row>
    <row r="25" spans="1:5" ht="15.75" customHeight="1">
      <c r="A25" s="53" t="s">
        <v>87</v>
      </c>
      <c r="B25" s="85">
        <v>0.69400000000000006</v>
      </c>
      <c r="C25" s="85">
        <v>0.95</v>
      </c>
      <c r="D25" s="86">
        <v>21.79232758590986</v>
      </c>
      <c r="E25" s="86" t="s">
        <v>201</v>
      </c>
    </row>
    <row r="26" spans="1:5" ht="15.75" customHeight="1">
      <c r="A26" s="53" t="s">
        <v>137</v>
      </c>
      <c r="B26" s="85">
        <v>0.39700000000000002</v>
      </c>
      <c r="C26" s="85">
        <v>0.95</v>
      </c>
      <c r="D26" s="86">
        <v>5.0092490683362545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4.2887082760270854</v>
      </c>
      <c r="E27" s="86" t="s">
        <v>201</v>
      </c>
    </row>
    <row r="28" spans="1:5" ht="15.75" customHeight="1">
      <c r="A28" s="53" t="s">
        <v>84</v>
      </c>
      <c r="B28" s="85">
        <v>0.32799999999999996</v>
      </c>
      <c r="C28" s="85">
        <v>0.95</v>
      </c>
      <c r="D28" s="86">
        <v>0.70215459518181877</v>
      </c>
      <c r="E28" s="86" t="s">
        <v>201</v>
      </c>
    </row>
    <row r="29" spans="1:5" ht="15.75" customHeight="1">
      <c r="A29" s="53" t="s">
        <v>58</v>
      </c>
      <c r="B29" s="85">
        <v>0.14300000000000002</v>
      </c>
      <c r="C29" s="85">
        <v>0.95</v>
      </c>
      <c r="D29" s="86">
        <v>68.300854175426551</v>
      </c>
      <c r="E29" s="86" t="s">
        <v>201</v>
      </c>
    </row>
    <row r="30" spans="1:5" ht="15.75" customHeight="1">
      <c r="A30" s="53" t="s">
        <v>67</v>
      </c>
      <c r="B30" s="85">
        <v>7.5999999999999998E-2</v>
      </c>
      <c r="C30" s="85">
        <v>0.95</v>
      </c>
      <c r="D30" s="86">
        <v>188.97047675019715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188.97047675019715</v>
      </c>
      <c r="E31" s="86" t="s">
        <v>201</v>
      </c>
    </row>
    <row r="32" spans="1:5" ht="15.75" customHeight="1">
      <c r="A32" s="53" t="s">
        <v>28</v>
      </c>
      <c r="B32" s="85">
        <v>0.36899999999999999</v>
      </c>
      <c r="C32" s="85">
        <v>0.95</v>
      </c>
      <c r="D32" s="86">
        <v>0.58527783165992031</v>
      </c>
      <c r="E32" s="86" t="s">
        <v>201</v>
      </c>
    </row>
    <row r="33" spans="1:6" ht="15.75" customHeight="1">
      <c r="A33" s="53" t="s">
        <v>83</v>
      </c>
      <c r="B33" s="85">
        <v>0.64200000000000002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0.64400000000000002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0.36200000000000004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0.6409999999999999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0.19899999999999998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0.22500000000000001</v>
      </c>
      <c r="C38" s="85">
        <v>0.95</v>
      </c>
      <c r="D38" s="86">
        <v>2.0547716878168614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0.61070357633597905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2020-08-28T23:58:19Z</dcterms:modified>
</cp:coreProperties>
</file>