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AA0A0238-0034-467A-9137-3FE1D656EF7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<sst xmlns="http://schemas.openxmlformats.org/spreadsheetml/2006/main" count="2089" uniqueCount="342">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</sst>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321513.880859375</v>
      </c>
    </row>
    <row r="8" spans="1:3" ht="15" customHeight="1" x14ac:dyDescent="0.25">
      <c r="B8" s="5" t="s">
        <v>8</v>
      </c>
      <c r="C8" s="44">
        <v>1.2999999999999999E-2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0.89062347412109399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0.12920000000000001</v>
      </c>
    </row>
    <row r="24" spans="1:3" ht="15" customHeight="1" x14ac:dyDescent="0.25">
      <c r="B24" s="15" t="s">
        <v>22</v>
      </c>
      <c r="C24" s="45">
        <v>0.48199999999999998</v>
      </c>
    </row>
    <row r="25" spans="1:3" ht="15" customHeight="1" x14ac:dyDescent="0.25">
      <c r="B25" s="15" t="s">
        <v>23</v>
      </c>
      <c r="C25" s="45">
        <v>0.36709999999999998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3.3282969003637</v>
      </c>
    </row>
    <row r="38" spans="1:5" ht="15" customHeight="1" x14ac:dyDescent="0.25">
      <c r="B38" s="11" t="s">
        <v>34</v>
      </c>
      <c r="C38" s="43">
        <v>5.6288043386920901</v>
      </c>
      <c r="D38" s="12"/>
      <c r="E38" s="13"/>
    </row>
    <row r="39" spans="1:5" ht="15" customHeight="1" x14ac:dyDescent="0.25">
      <c r="B39" s="11" t="s">
        <v>35</v>
      </c>
      <c r="C39" s="43">
        <v>6.7317453641927703</v>
      </c>
      <c r="D39" s="12"/>
      <c r="E39" s="12"/>
    </row>
    <row r="40" spans="1:5" ht="15" customHeight="1" x14ac:dyDescent="0.25">
      <c r="B40" s="11" t="s">
        <v>36</v>
      </c>
      <c r="C40" s="99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5.019907774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0.63615299999999997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9.5600833999999899E-2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79.237944195058446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40.355493895445491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746.9025246802014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7.6012727459732039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13.487793339241399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13.487793339241399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13.487793339241399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13.487793339241399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13.487793339241399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13.487793339241399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1.1945591391367461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17.118703595251191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17.118703595251191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0.92700000000000005</v>
      </c>
      <c r="C21" s="57">
        <v>0.95</v>
      </c>
      <c r="D21" s="58">
        <v>80.311935815133822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23.524997843753901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4.5765963468796116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0.23432613299999999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19.061801059277851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0.86003698112403693</v>
      </c>
      <c r="C29" s="57">
        <v>0.95</v>
      </c>
      <c r="D29" s="58">
        <v>162.0533213325655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1.508389493917569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2.613816007068833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3.6602630150362971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1.2999999999999999E-2</v>
      </c>
      <c r="E2" s="62">
        <f>food_insecure</f>
        <v>1.2999999999999999E-2</v>
      </c>
      <c r="F2" s="62">
        <f>food_insecure</f>
        <v>1.2999999999999999E-2</v>
      </c>
      <c r="G2" s="62">
        <f>food_insecure</f>
        <v>1.2999999999999999E-2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1.2999999999999999E-2</v>
      </c>
      <c r="F5" s="62">
        <f>food_insecure</f>
        <v>1.2999999999999999E-2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1.2999999999999999E-2</v>
      </c>
      <c r="F8" s="62">
        <f>food_insecure</f>
        <v>1.2999999999999999E-2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1.2999999999999999E-2</v>
      </c>
      <c r="F9" s="62">
        <f>food_insecure</f>
        <v>1.2999999999999999E-2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1.2999999999999999E-2</v>
      </c>
      <c r="I15" s="62">
        <f>food_insecure</f>
        <v>1.2999999999999999E-2</v>
      </c>
      <c r="J15" s="62">
        <f>food_insecure</f>
        <v>1.2999999999999999E-2</v>
      </c>
      <c r="K15" s="62">
        <f>food_insecure</f>
        <v>1.2999999999999999E-2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0.249</v>
      </c>
      <c r="M24" s="62">
        <f>famplan_unmet_need</f>
        <v>0.249</v>
      </c>
      <c r="N24" s="62">
        <f>famplan_unmet_need</f>
        <v>0.249</v>
      </c>
      <c r="O24" s="62">
        <f>famplan_unmet_need</f>
        <v>0.249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5.3893095596313362E-2</v>
      </c>
      <c r="M25" s="62">
        <f>(1-food_insecure)*(0.49)+food_insecure*(0.7)</f>
        <v>0.49273</v>
      </c>
      <c r="N25" s="62">
        <f>(1-food_insecure)*(0.49)+food_insecure*(0.7)</f>
        <v>0.49273</v>
      </c>
      <c r="O25" s="62">
        <f>(1-food_insecure)*(0.49)+food_insecure*(0.7)</f>
        <v>0.49273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2.3097040969848579E-2</v>
      </c>
      <c r="M26" s="62">
        <f>(1-food_insecure)*(0.21)+food_insecure*(0.3)</f>
        <v>0.21116999999999997</v>
      </c>
      <c r="N26" s="62">
        <f>(1-food_insecure)*(0.21)+food_insecure*(0.3)</f>
        <v>0.21116999999999997</v>
      </c>
      <c r="O26" s="62">
        <f>(1-food_insecure)*(0.21)+food_insecure*(0.3)</f>
        <v>0.21116999999999997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3.2386389312744068E-2</v>
      </c>
      <c r="M27" s="62">
        <f>(1-food_insecure)*(0.3)</f>
        <v>0.29609999999999997</v>
      </c>
      <c r="N27" s="62">
        <f>(1-food_insecure)*(0.3)</f>
        <v>0.29609999999999997</v>
      </c>
      <c r="O27" s="62">
        <f>(1-food_insecure)*(0.3)</f>
        <v>0.29609999999999997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0.89062347412109399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62199.62</v>
      </c>
      <c r="C2" s="50">
        <v>154000</v>
      </c>
      <c r="D2" s="50">
        <v>317000</v>
      </c>
      <c r="E2" s="50">
        <v>452000</v>
      </c>
      <c r="F2" s="50">
        <v>510000</v>
      </c>
      <c r="G2" s="17">
        <f t="shared" ref="G2:G16" si="0">C2+D2+E2+F2</f>
        <v>1433000</v>
      </c>
      <c r="H2" s="17">
        <f t="shared" ref="H2:H40" si="1">(B2 + stillbirth*B2/(1000-stillbirth))/(1-abortion)</f>
        <v>71037.990524519744</v>
      </c>
      <c r="I2" s="17">
        <f t="shared" ref="I2:I40" si="2">G2-H2</f>
        <v>1361962.0094754803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5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5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5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5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5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5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5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5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4.101989841625385E-2</v>
      </c>
    </row>
    <row r="5" spans="1:8" ht="15.75" customHeight="1" x14ac:dyDescent="0.25">
      <c r="B5" s="19" t="s">
        <v>70</v>
      </c>
      <c r="C5" s="51">
        <v>4.9011360386971133E-2</v>
      </c>
    </row>
    <row r="6" spans="1:8" ht="15.75" customHeight="1" x14ac:dyDescent="0.25">
      <c r="B6" s="19" t="s">
        <v>71</v>
      </c>
      <c r="C6" s="51">
        <v>0.1588085734966799</v>
      </c>
    </row>
    <row r="7" spans="1:8" ht="15.75" customHeight="1" x14ac:dyDescent="0.25">
      <c r="B7" s="19" t="s">
        <v>72</v>
      </c>
      <c r="C7" s="51">
        <v>0.46659760697486791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0.2429543801360107</v>
      </c>
    </row>
    <row r="10" spans="1:8" ht="15.75" customHeight="1" x14ac:dyDescent="0.25">
      <c r="B10" s="19" t="s">
        <v>75</v>
      </c>
      <c r="C10" s="51">
        <v>4.1608180589216497E-2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3.5282421560556408E-2</v>
      </c>
      <c r="D14" s="51">
        <v>3.5282421560556408E-2</v>
      </c>
      <c r="E14" s="51">
        <v>3.5282421560556408E-2</v>
      </c>
      <c r="F14" s="51">
        <v>3.5282421560556408E-2</v>
      </c>
    </row>
    <row r="15" spans="1:8" ht="15.75" customHeight="1" x14ac:dyDescent="0.25">
      <c r="B15" s="19" t="s">
        <v>82</v>
      </c>
      <c r="C15" s="51">
        <v>0.23200998085446661</v>
      </c>
      <c r="D15" s="51">
        <v>0.23200998085446661</v>
      </c>
      <c r="E15" s="51">
        <v>0.23200998085446661</v>
      </c>
      <c r="F15" s="51">
        <v>0.23200998085446661</v>
      </c>
    </row>
    <row r="16" spans="1:8" ht="15.75" customHeight="1" x14ac:dyDescent="0.25">
      <c r="B16" s="19" t="s">
        <v>83</v>
      </c>
      <c r="C16" s="51">
        <v>2.5288392168542801E-2</v>
      </c>
      <c r="D16" s="51">
        <v>2.5288392168542801E-2</v>
      </c>
      <c r="E16" s="51">
        <v>2.5288392168542801E-2</v>
      </c>
      <c r="F16" s="51">
        <v>2.5288392168542801E-2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4.3629165836990688E-3</v>
      </c>
      <c r="D20" s="51">
        <v>4.3629165836990688E-3</v>
      </c>
      <c r="E20" s="51">
        <v>4.3629165836990688E-3</v>
      </c>
      <c r="F20" s="51">
        <v>4.3629165836990688E-3</v>
      </c>
    </row>
    <row r="21" spans="1:8" ht="15.75" customHeight="1" x14ac:dyDescent="0.25">
      <c r="B21" s="19" t="s">
        <v>88</v>
      </c>
      <c r="C21" s="51">
        <v>0.1123279736464316</v>
      </c>
      <c r="D21" s="51">
        <v>0.1123279736464316</v>
      </c>
      <c r="E21" s="51">
        <v>0.1123279736464316</v>
      </c>
      <c r="F21" s="51">
        <v>0.1123279736464316</v>
      </c>
    </row>
    <row r="22" spans="1:8" ht="15.75" customHeight="1" x14ac:dyDescent="0.25">
      <c r="B22" s="19" t="s">
        <v>89</v>
      </c>
      <c r="C22" s="51">
        <v>0.59072831518630353</v>
      </c>
      <c r="D22" s="51">
        <v>0.59072831518630353</v>
      </c>
      <c r="E22" s="51">
        <v>0.59072831518630353</v>
      </c>
      <c r="F22" s="51">
        <v>0.59072831518630353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7.0890322000000006E-2</v>
      </c>
    </row>
    <row r="27" spans="1:8" ht="15.75" customHeight="1" x14ac:dyDescent="0.25">
      <c r="B27" s="19" t="s">
        <v>92</v>
      </c>
      <c r="C27" s="51">
        <v>6.3794211000000003E-2</v>
      </c>
    </row>
    <row r="28" spans="1:8" ht="15.75" customHeight="1" x14ac:dyDescent="0.25">
      <c r="B28" s="19" t="s">
        <v>93</v>
      </c>
      <c r="C28" s="51">
        <v>0.20576266900000001</v>
      </c>
    </row>
    <row r="29" spans="1:8" ht="15.75" customHeight="1" x14ac:dyDescent="0.25">
      <c r="B29" s="19" t="s">
        <v>94</v>
      </c>
      <c r="C29" s="51">
        <v>0.158973905</v>
      </c>
    </row>
    <row r="30" spans="1:8" ht="15.75" customHeight="1" x14ac:dyDescent="0.25">
      <c r="B30" s="19" t="s">
        <v>95</v>
      </c>
      <c r="C30" s="51">
        <v>0.14980645400000001</v>
      </c>
    </row>
    <row r="31" spans="1:8" ht="15.75" customHeight="1" x14ac:dyDescent="0.25">
      <c r="B31" s="19" t="s">
        <v>96</v>
      </c>
      <c r="C31" s="51">
        <v>5.9616164999999999E-2</v>
      </c>
    </row>
    <row r="32" spans="1:8" ht="15.75" customHeight="1" x14ac:dyDescent="0.25">
      <c r="B32" s="19" t="s">
        <v>97</v>
      </c>
      <c r="C32" s="51">
        <v>9.6391635000000003E-2</v>
      </c>
    </row>
    <row r="33" spans="2:3" ht="15.75" customHeight="1" x14ac:dyDescent="0.25">
      <c r="B33" s="19" t="s">
        <v>98</v>
      </c>
      <c r="C33" s="51">
        <v>0.10287004700000001</v>
      </c>
    </row>
    <row r="34" spans="2:3" ht="15.75" customHeight="1" x14ac:dyDescent="0.25">
      <c r="B34" s="19" t="s">
        <v>99</v>
      </c>
      <c r="C34" s="51">
        <v>9.1894592999999997E-2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53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53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53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53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5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5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2023-01-17T02:31:41Z</dcterms:modified>
</cp:coreProperties>
</file>