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F79316B2-E5D2-45DA-B0F5-6D770CA05140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<sst xmlns="http://schemas.openxmlformats.org/spreadsheetml/2006/main" count="2089" uniqueCount="342">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</sst>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4193693.3125</v>
      </c>
    </row>
    <row r="8" spans="1:3" ht="15" customHeight="1" x14ac:dyDescent="0.25">
      <c r="B8" s="5" t="s">
        <v>8</v>
      </c>
      <c r="C8" s="44">
        <v>0.13300000000000001</v>
      </c>
    </row>
    <row r="9" spans="1:3" ht="15" customHeight="1" x14ac:dyDescent="0.25">
      <c r="B9" s="5" t="s">
        <v>9</v>
      </c>
      <c r="C9" s="45">
        <v>0.98</v>
      </c>
    </row>
    <row r="10" spans="1:3" ht="15" customHeight="1" x14ac:dyDescent="0.25">
      <c r="B10" s="5" t="s">
        <v>10</v>
      </c>
      <c r="C10" s="45">
        <v>0.56591400146484405</v>
      </c>
    </row>
    <row r="11" spans="1:3" ht="15" customHeight="1" x14ac:dyDescent="0.25">
      <c r="B11" s="5" t="s">
        <v>11</v>
      </c>
      <c r="C11" s="44">
        <v>0.873</v>
      </c>
    </row>
    <row r="12" spans="1:3" ht="15" customHeight="1" x14ac:dyDescent="0.25">
      <c r="B12" s="5" t="s">
        <v>12</v>
      </c>
      <c r="C12" s="44">
        <v>0.55899999999999994</v>
      </c>
    </row>
    <row r="13" spans="1:3" ht="15" customHeight="1" x14ac:dyDescent="0.25">
      <c r="B13" s="5" t="s">
        <v>13</v>
      </c>
      <c r="C13" s="44">
        <v>0.53799999999999992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8.5699999999999998E-2</v>
      </c>
    </row>
    <row r="24" spans="1:3" ht="15" customHeight="1" x14ac:dyDescent="0.25">
      <c r="B24" s="15" t="s">
        <v>22</v>
      </c>
      <c r="C24" s="45">
        <v>0.43590000000000001</v>
      </c>
    </row>
    <row r="25" spans="1:3" ht="15" customHeight="1" x14ac:dyDescent="0.25">
      <c r="B25" s="15" t="s">
        <v>23</v>
      </c>
      <c r="C25" s="45">
        <v>0.3957</v>
      </c>
    </row>
    <row r="26" spans="1:3" ht="15" customHeight="1" x14ac:dyDescent="0.25">
      <c r="B26" s="15" t="s">
        <v>24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0.243514515307305</v>
      </c>
    </row>
    <row r="30" spans="1:3" ht="14.25" customHeight="1" x14ac:dyDescent="0.25">
      <c r="B30" s="25" t="s">
        <v>27</v>
      </c>
      <c r="C30" s="100">
        <v>2.6882454500806501E-2</v>
      </c>
    </row>
    <row r="31" spans="1:3" ht="14.25" customHeight="1" x14ac:dyDescent="0.25">
      <c r="B31" s="25" t="s">
        <v>28</v>
      </c>
      <c r="C31" s="100">
        <v>7.1717572272151503E-2</v>
      </c>
    </row>
    <row r="32" spans="1:3" ht="14.25" customHeight="1" x14ac:dyDescent="0.25">
      <c r="B32" s="25" t="s">
        <v>29</v>
      </c>
      <c r="C32" s="100">
        <v>0.65788545791973707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23.126789520188701</v>
      </c>
    </row>
    <row r="38" spans="1:5" ht="15" customHeight="1" x14ac:dyDescent="0.25">
      <c r="B38" s="11" t="s">
        <v>34</v>
      </c>
      <c r="C38" s="43">
        <v>33.893383009395897</v>
      </c>
      <c r="D38" s="12"/>
      <c r="E38" s="13"/>
    </row>
    <row r="39" spans="1:5" ht="15" customHeight="1" x14ac:dyDescent="0.25">
      <c r="B39" s="11" t="s">
        <v>35</v>
      </c>
      <c r="C39" s="43">
        <v>46.158444616275602</v>
      </c>
      <c r="D39" s="12"/>
      <c r="E39" s="12"/>
    </row>
    <row r="40" spans="1:5" ht="15" customHeight="1" x14ac:dyDescent="0.25">
      <c r="B40" s="11" t="s">
        <v>36</v>
      </c>
      <c r="C40" s="99">
        <v>3.08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21.650280890000001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2.3261899999999999E-2</v>
      </c>
      <c r="D45" s="12"/>
    </row>
    <row r="46" spans="1:5" ht="15.75" customHeight="1" x14ac:dyDescent="0.25">
      <c r="B46" s="11" t="s">
        <v>41</v>
      </c>
      <c r="C46" s="45">
        <v>0.12162870000000001</v>
      </c>
      <c r="D46" s="12"/>
    </row>
    <row r="47" spans="1:5" ht="15.75" customHeight="1" x14ac:dyDescent="0.25">
      <c r="B47" s="11" t="s">
        <v>42</v>
      </c>
      <c r="C47" s="45">
        <v>0.21912029999999999</v>
      </c>
      <c r="D47" s="12"/>
      <c r="E47" s="13"/>
    </row>
    <row r="48" spans="1:5" ht="15" customHeight="1" x14ac:dyDescent="0.25">
      <c r="B48" s="11" t="s">
        <v>43</v>
      </c>
      <c r="C48" s="46">
        <v>0.63598909999999997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0.39087600000000011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0.14158809999999999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0.65904340715787801</v>
      </c>
      <c r="C2" s="57">
        <v>0.95</v>
      </c>
      <c r="D2" s="58">
        <v>41.250418745167217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42.596134754200222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151.34610343274491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0.49482675252861508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0.20422238384310901</v>
      </c>
      <c r="C10" s="57">
        <v>0.95</v>
      </c>
      <c r="D10" s="58">
        <v>13.61384665422082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0.20422238384310901</v>
      </c>
      <c r="C11" s="57">
        <v>0.95</v>
      </c>
      <c r="D11" s="58">
        <v>13.61384665422082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0.20422238384310901</v>
      </c>
      <c r="C12" s="57">
        <v>0.95</v>
      </c>
      <c r="D12" s="58">
        <v>13.61384665422082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0.20422238384310901</v>
      </c>
      <c r="C13" s="57">
        <v>0.95</v>
      </c>
      <c r="D13" s="58">
        <v>13.61384665422082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0.20422238384310901</v>
      </c>
      <c r="C14" s="57">
        <v>0.95</v>
      </c>
      <c r="D14" s="58">
        <v>13.61384665422082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0.20422238384310901</v>
      </c>
      <c r="C15" s="57">
        <v>0.95</v>
      </c>
      <c r="D15" s="58">
        <v>13.61384665422082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0.35308348420754659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0.79167399999999999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0.45</v>
      </c>
      <c r="C18" s="57">
        <v>0.95</v>
      </c>
      <c r="D18" s="58">
        <v>3.568244662609394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3.568244662609394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0.77891599999999994</v>
      </c>
      <c r="C21" s="57">
        <v>0.95</v>
      </c>
      <c r="D21" s="58">
        <v>4.104467765934162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23.27165885855867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4.5073761426825563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0.19689360756400001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0.15928070308661599</v>
      </c>
      <c r="C27" s="57">
        <v>0.95</v>
      </c>
      <c r="D27" s="58">
        <v>19.61216024211193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0.18472165615109601</v>
      </c>
      <c r="C29" s="57">
        <v>0.95</v>
      </c>
      <c r="D29" s="58">
        <v>75.352499155981278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0.46828928738985037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3.49738121E-3</v>
      </c>
      <c r="C32" s="57">
        <v>0.95</v>
      </c>
      <c r="D32" s="58">
        <v>0.71468953462406237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0.23128787989999999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0.76413929999999997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3.5485139999999998E-2</v>
      </c>
      <c r="C38" s="57">
        <v>0.95</v>
      </c>
      <c r="D38" s="58">
        <v>4.1522441481000731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0.32628106280105201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5">
      <c r="A4" s="3" t="s">
        <v>205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0.13300000000000001</v>
      </c>
      <c r="E2" s="62">
        <f>food_insecure</f>
        <v>0.13300000000000001</v>
      </c>
      <c r="F2" s="62">
        <f>food_insecure</f>
        <v>0.13300000000000001</v>
      </c>
      <c r="G2" s="62">
        <f>food_insecure</f>
        <v>0.13300000000000001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0.13300000000000001</v>
      </c>
      <c r="F5" s="62">
        <f>food_insecure</f>
        <v>0.13300000000000001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0.13300000000000001</v>
      </c>
      <c r="F8" s="62">
        <f>food_insecure</f>
        <v>0.13300000000000001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0.13300000000000001</v>
      </c>
      <c r="F9" s="62">
        <f>food_insecure</f>
        <v>0.13300000000000001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0.55899999999999994</v>
      </c>
      <c r="E10" s="62">
        <f>IF(ISBLANK(comm_deliv), frac_children_health_facility,1)</f>
        <v>0.55899999999999994</v>
      </c>
      <c r="F10" s="62">
        <f>IF(ISBLANK(comm_deliv), frac_children_health_facility,1)</f>
        <v>0.55899999999999994</v>
      </c>
      <c r="G10" s="62">
        <f>IF(ISBLANK(comm_deliv), frac_children_health_facility,1)</f>
        <v>0.55899999999999994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0.13300000000000001</v>
      </c>
      <c r="I15" s="62">
        <f>food_insecure</f>
        <v>0.13300000000000001</v>
      </c>
      <c r="J15" s="62">
        <f>food_insecure</f>
        <v>0.13300000000000001</v>
      </c>
      <c r="K15" s="62">
        <f>food_insecure</f>
        <v>0.13300000000000001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0.873</v>
      </c>
      <c r="I18" s="62">
        <f>frac_PW_health_facility</f>
        <v>0.873</v>
      </c>
      <c r="J18" s="62">
        <f>frac_PW_health_facility</f>
        <v>0.873</v>
      </c>
      <c r="K18" s="62">
        <f>frac_PW_health_facility</f>
        <v>0.873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0.98</v>
      </c>
      <c r="I19" s="62">
        <f>frac_malaria_risk</f>
        <v>0.98</v>
      </c>
      <c r="J19" s="62">
        <f>frac_malaria_risk</f>
        <v>0.98</v>
      </c>
      <c r="K19" s="62">
        <f>frac_malaria_risk</f>
        <v>0.98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0.53799999999999992</v>
      </c>
      <c r="M24" s="62">
        <f>famplan_unmet_need</f>
        <v>0.53799999999999992</v>
      </c>
      <c r="N24" s="62">
        <f>famplan_unmet_need</f>
        <v>0.53799999999999992</v>
      </c>
      <c r="O24" s="62">
        <f>famplan_unmet_need</f>
        <v>0.53799999999999992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0.2248261612213133</v>
      </c>
      <c r="M25" s="62">
        <f>(1-food_insecure)*(0.49)+food_insecure*(0.7)</f>
        <v>0.51793</v>
      </c>
      <c r="N25" s="62">
        <f>(1-food_insecure)*(0.49)+food_insecure*(0.7)</f>
        <v>0.51793</v>
      </c>
      <c r="O25" s="62">
        <f>(1-food_insecure)*(0.49)+food_insecure*(0.7)</f>
        <v>0.51793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9.6354069094848546E-2</v>
      </c>
      <c r="M26" s="62">
        <f>(1-food_insecure)*(0.21)+food_insecure*(0.3)</f>
        <v>0.22196999999999997</v>
      </c>
      <c r="N26" s="62">
        <f>(1-food_insecure)*(0.21)+food_insecure*(0.3)</f>
        <v>0.22196999999999997</v>
      </c>
      <c r="O26" s="62">
        <f>(1-food_insecure)*(0.21)+food_insecure*(0.3)</f>
        <v>0.22196999999999997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0.11290576821899406</v>
      </c>
      <c r="M27" s="62">
        <f>(1-food_insecure)*(0.3)</f>
        <v>0.2601</v>
      </c>
      <c r="N27" s="62">
        <f>(1-food_insecure)*(0.3)</f>
        <v>0.2601</v>
      </c>
      <c r="O27" s="62">
        <f>(1-food_insecure)*(0.3)</f>
        <v>0.2601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0.56591400146484405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0.98</v>
      </c>
      <c r="D34" s="62">
        <f t="shared" si="3"/>
        <v>0.98</v>
      </c>
      <c r="E34" s="62">
        <f t="shared" si="3"/>
        <v>0.98</v>
      </c>
      <c r="F34" s="62">
        <f t="shared" si="3"/>
        <v>0.98</v>
      </c>
      <c r="G34" s="62">
        <f t="shared" si="3"/>
        <v>0.98</v>
      </c>
      <c r="H34" s="62">
        <f t="shared" si="3"/>
        <v>0.98</v>
      </c>
      <c r="I34" s="62">
        <f t="shared" si="3"/>
        <v>0.98</v>
      </c>
      <c r="J34" s="62">
        <f t="shared" si="3"/>
        <v>0.98</v>
      </c>
      <c r="K34" s="62">
        <f t="shared" si="3"/>
        <v>0.98</v>
      </c>
      <c r="L34" s="62">
        <f t="shared" si="3"/>
        <v>0.98</v>
      </c>
      <c r="M34" s="62">
        <f t="shared" si="3"/>
        <v>0.98</v>
      </c>
      <c r="N34" s="62">
        <f t="shared" si="3"/>
        <v>0.98</v>
      </c>
      <c r="O34" s="62">
        <f t="shared" si="3"/>
        <v>0.98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897509.74320000003</v>
      </c>
      <c r="C2" s="50">
        <v>1545000</v>
      </c>
      <c r="D2" s="50">
        <v>2660000</v>
      </c>
      <c r="E2" s="50">
        <v>2149000</v>
      </c>
      <c r="F2" s="50">
        <v>1597000</v>
      </c>
      <c r="G2" s="17">
        <f t="shared" ref="G2:G16" si="0">C2+D2+E2+F2</f>
        <v>7951000</v>
      </c>
      <c r="H2" s="17">
        <f t="shared" ref="H2:H40" si="1">(B2 + stillbirth*B2/(1000-stillbirth))/(1-abortion)</f>
        <v>1042467.1418951715</v>
      </c>
      <c r="I2" s="17">
        <f t="shared" ref="I2:I40" si="2">G2-H2</f>
        <v>6908532.8581048287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5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5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5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5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5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5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5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5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3.9468152878102186E-3</v>
      </c>
    </row>
    <row r="4" spans="1:8" ht="15.75" customHeight="1" x14ac:dyDescent="0.25">
      <c r="B4" s="19" t="s">
        <v>69</v>
      </c>
      <c r="C4" s="51">
        <v>0.1711723025788304</v>
      </c>
    </row>
    <row r="5" spans="1:8" ht="15.75" customHeight="1" x14ac:dyDescent="0.25">
      <c r="B5" s="19" t="s">
        <v>70</v>
      </c>
      <c r="C5" s="51">
        <v>6.5214451732251641E-2</v>
      </c>
    </row>
    <row r="6" spans="1:8" ht="15.75" customHeight="1" x14ac:dyDescent="0.25">
      <c r="B6" s="19" t="s">
        <v>71</v>
      </c>
      <c r="C6" s="51">
        <v>0.27717033759707982</v>
      </c>
    </row>
    <row r="7" spans="1:8" ht="15.75" customHeight="1" x14ac:dyDescent="0.25">
      <c r="B7" s="19" t="s">
        <v>72</v>
      </c>
      <c r="C7" s="51">
        <v>0.30072777294595021</v>
      </c>
    </row>
    <row r="8" spans="1:8" ht="15.75" customHeight="1" x14ac:dyDescent="0.25">
      <c r="B8" s="19" t="s">
        <v>73</v>
      </c>
      <c r="C8" s="51">
        <v>7.0775068953285647E-3</v>
      </c>
    </row>
    <row r="9" spans="1:8" ht="15.75" customHeight="1" x14ac:dyDescent="0.25">
      <c r="B9" s="19" t="s">
        <v>74</v>
      </c>
      <c r="C9" s="51">
        <v>0.10403001839042871</v>
      </c>
    </row>
    <row r="10" spans="1:8" ht="15.75" customHeight="1" x14ac:dyDescent="0.25">
      <c r="B10" s="19" t="s">
        <v>75</v>
      </c>
      <c r="C10" s="51">
        <v>7.0660794572320426E-2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0.1184058012387406</v>
      </c>
      <c r="D14" s="51">
        <v>0.1184058012387406</v>
      </c>
      <c r="E14" s="51">
        <v>0.1184058012387406</v>
      </c>
      <c r="F14" s="51">
        <v>0.1184058012387406</v>
      </c>
    </row>
    <row r="15" spans="1:8" ht="15.75" customHeight="1" x14ac:dyDescent="0.25">
      <c r="B15" s="19" t="s">
        <v>82</v>
      </c>
      <c r="C15" s="51">
        <v>0.1666331354370556</v>
      </c>
      <c r="D15" s="51">
        <v>0.1666331354370556</v>
      </c>
      <c r="E15" s="51">
        <v>0.1666331354370556</v>
      </c>
      <c r="F15" s="51">
        <v>0.1666331354370556</v>
      </c>
    </row>
    <row r="16" spans="1:8" ht="15.75" customHeight="1" x14ac:dyDescent="0.25">
      <c r="B16" s="19" t="s">
        <v>83</v>
      </c>
      <c r="C16" s="51">
        <v>1.711176012994664E-2</v>
      </c>
      <c r="D16" s="51">
        <v>1.711176012994664E-2</v>
      </c>
      <c r="E16" s="51">
        <v>1.711176012994664E-2</v>
      </c>
      <c r="F16" s="51">
        <v>1.711176012994664E-2</v>
      </c>
    </row>
    <row r="17" spans="1:8" ht="15.75" customHeight="1" x14ac:dyDescent="0.25">
      <c r="B17" s="19" t="s">
        <v>84</v>
      </c>
      <c r="C17" s="51">
        <v>4.4669935969621384E-3</v>
      </c>
      <c r="D17" s="51">
        <v>4.4669935969621384E-3</v>
      </c>
      <c r="E17" s="51">
        <v>4.4669935969621384E-3</v>
      </c>
      <c r="F17" s="51">
        <v>4.4669935969621384E-3</v>
      </c>
    </row>
    <row r="18" spans="1:8" ht="15.75" customHeight="1" x14ac:dyDescent="0.25">
      <c r="B18" s="19" t="s">
        <v>85</v>
      </c>
      <c r="C18" s="51">
        <v>0.1494584063097214</v>
      </c>
      <c r="D18" s="51">
        <v>0.1494584063097214</v>
      </c>
      <c r="E18" s="51">
        <v>0.1494584063097214</v>
      </c>
      <c r="F18" s="51">
        <v>0.1494584063097214</v>
      </c>
    </row>
    <row r="19" spans="1:8" ht="15.75" customHeight="1" x14ac:dyDescent="0.25">
      <c r="B19" s="19" t="s">
        <v>86</v>
      </c>
      <c r="C19" s="51">
        <v>3.1193009998236109E-2</v>
      </c>
      <c r="D19" s="51">
        <v>3.1193009998236109E-2</v>
      </c>
      <c r="E19" s="51">
        <v>3.1193009998236109E-2</v>
      </c>
      <c r="F19" s="51">
        <v>3.1193009998236109E-2</v>
      </c>
    </row>
    <row r="20" spans="1:8" ht="15.75" customHeight="1" x14ac:dyDescent="0.25">
      <c r="B20" s="19" t="s">
        <v>87</v>
      </c>
      <c r="C20" s="51">
        <v>9.3576727530930229E-2</v>
      </c>
      <c r="D20" s="51">
        <v>9.3576727530930229E-2</v>
      </c>
      <c r="E20" s="51">
        <v>9.3576727530930229E-2</v>
      </c>
      <c r="F20" s="51">
        <v>9.3576727530930229E-2</v>
      </c>
    </row>
    <row r="21" spans="1:8" ht="15.75" customHeight="1" x14ac:dyDescent="0.25">
      <c r="B21" s="19" t="s">
        <v>88</v>
      </c>
      <c r="C21" s="51">
        <v>0.1028395746027988</v>
      </c>
      <c r="D21" s="51">
        <v>0.1028395746027988</v>
      </c>
      <c r="E21" s="51">
        <v>0.1028395746027988</v>
      </c>
      <c r="F21" s="51">
        <v>0.1028395746027988</v>
      </c>
    </row>
    <row r="22" spans="1:8" ht="15.75" customHeight="1" x14ac:dyDescent="0.25">
      <c r="B22" s="19" t="s">
        <v>89</v>
      </c>
      <c r="C22" s="51">
        <v>0.3163145911556085</v>
      </c>
      <c r="D22" s="51">
        <v>0.3163145911556085</v>
      </c>
      <c r="E22" s="51">
        <v>0.3163145911556085</v>
      </c>
      <c r="F22" s="51">
        <v>0.3163145911556085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6.6578172000000005E-2</v>
      </c>
    </row>
    <row r="27" spans="1:8" ht="15.75" customHeight="1" x14ac:dyDescent="0.25">
      <c r="B27" s="19" t="s">
        <v>92</v>
      </c>
      <c r="C27" s="51">
        <v>4.9825570000000003E-3</v>
      </c>
    </row>
    <row r="28" spans="1:8" ht="15.75" customHeight="1" x14ac:dyDescent="0.25">
      <c r="B28" s="19" t="s">
        <v>93</v>
      </c>
      <c r="C28" s="51">
        <v>0.12458364500000001</v>
      </c>
    </row>
    <row r="29" spans="1:8" ht="15.75" customHeight="1" x14ac:dyDescent="0.25">
      <c r="B29" s="19" t="s">
        <v>94</v>
      </c>
      <c r="C29" s="51">
        <v>0.123203627</v>
      </c>
    </row>
    <row r="30" spans="1:8" ht="15.75" customHeight="1" x14ac:dyDescent="0.25">
      <c r="B30" s="19" t="s">
        <v>95</v>
      </c>
      <c r="C30" s="51">
        <v>8.5390918999999996E-2</v>
      </c>
    </row>
    <row r="31" spans="1:8" ht="15.75" customHeight="1" x14ac:dyDescent="0.25">
      <c r="B31" s="19" t="s">
        <v>96</v>
      </c>
      <c r="C31" s="51">
        <v>0.13704649199999999</v>
      </c>
    </row>
    <row r="32" spans="1:8" ht="15.75" customHeight="1" x14ac:dyDescent="0.25">
      <c r="B32" s="19" t="s">
        <v>97</v>
      </c>
      <c r="C32" s="51">
        <v>1.3877614E-2</v>
      </c>
    </row>
    <row r="33" spans="2:3" ht="15.75" customHeight="1" x14ac:dyDescent="0.25">
      <c r="B33" s="19" t="s">
        <v>98</v>
      </c>
      <c r="C33" s="51">
        <v>0.162878947</v>
      </c>
    </row>
    <row r="34" spans="2:3" ht="15.75" customHeight="1" x14ac:dyDescent="0.25">
      <c r="B34" s="19" t="s">
        <v>99</v>
      </c>
      <c r="C34" s="51">
        <v>0.281458027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5">
      <c r="B4" s="5" t="s">
        <v>104</v>
      </c>
      <c r="C4" s="53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5">
      <c r="B5" s="5" t="s">
        <v>105</v>
      </c>
      <c r="C5" s="53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5">
      <c r="B10" s="5" t="s">
        <v>109</v>
      </c>
      <c r="C10" s="53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5">
      <c r="B11" s="5" t="s">
        <v>110</v>
      </c>
      <c r="C11" s="53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5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5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0.63748349999999998</v>
      </c>
      <c r="D2" s="53">
        <v>0.38182569999999999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0.210618</v>
      </c>
      <c r="D3" s="53">
        <v>0.211954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>
        <v>0</v>
      </c>
    </row>
    <row r="5" spans="1:7" x14ac:dyDescent="0.25">
      <c r="B5" s="3" t="s">
        <v>122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2023-01-17T02:32:49Z</dcterms:modified>
</cp:coreProperties>
</file>