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D95713F6-0706-4559-BEFA-EA520603B712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<sst xmlns="http://schemas.openxmlformats.org/spreadsheetml/2006/main" count="2089" uniqueCount="342">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</sst>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5201144.1875</v>
      </c>
    </row>
    <row r="8" spans="1:3" ht="15" customHeight="1" x14ac:dyDescent="0.25">
      <c r="B8" s="5" t="s">
        <v>8</v>
      </c>
      <c r="C8" s="44">
        <v>0.629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0.190472507476807</v>
      </c>
    </row>
    <row r="11" spans="1:3" ht="15" customHeight="1" x14ac:dyDescent="0.25">
      <c r="B11" s="5" t="s">
        <v>11</v>
      </c>
      <c r="C11" s="44">
        <v>0.50600000000000001</v>
      </c>
    </row>
    <row r="12" spans="1:3" ht="15" customHeight="1" x14ac:dyDescent="0.25">
      <c r="B12" s="5" t="s">
        <v>12</v>
      </c>
      <c r="C12" s="44">
        <v>0.502</v>
      </c>
    </row>
    <row r="13" spans="1:3" ht="15" customHeight="1" x14ac:dyDescent="0.25">
      <c r="B13" s="5" t="s">
        <v>13</v>
      </c>
      <c r="C13" s="44">
        <v>0.496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0.1333</v>
      </c>
    </row>
    <row r="24" spans="1:3" ht="15" customHeight="1" x14ac:dyDescent="0.25">
      <c r="B24" s="15" t="s">
        <v>22</v>
      </c>
      <c r="C24" s="45">
        <v>0.43609999999999999</v>
      </c>
    </row>
    <row r="25" spans="1:3" ht="15" customHeight="1" x14ac:dyDescent="0.25">
      <c r="B25" s="15" t="s">
        <v>23</v>
      </c>
      <c r="C25" s="45">
        <v>0.33139999999999997</v>
      </c>
    </row>
    <row r="26" spans="1:3" ht="15" customHeight="1" x14ac:dyDescent="0.25">
      <c r="B26" s="15" t="s">
        <v>24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0.21811351764339099</v>
      </c>
    </row>
    <row r="30" spans="1:3" ht="14.25" customHeight="1" x14ac:dyDescent="0.25">
      <c r="B30" s="25" t="s">
        <v>27</v>
      </c>
      <c r="C30" s="100">
        <v>3.9698062643709703E-2</v>
      </c>
    </row>
    <row r="31" spans="1:3" ht="14.25" customHeight="1" x14ac:dyDescent="0.25">
      <c r="B31" s="25" t="s">
        <v>28</v>
      </c>
      <c r="C31" s="100">
        <v>0.107174733754927</v>
      </c>
    </row>
    <row r="32" spans="1:3" ht="14.25" customHeight="1" x14ac:dyDescent="0.25">
      <c r="B32" s="25" t="s">
        <v>29</v>
      </c>
      <c r="C32" s="100">
        <v>0.63501368595797203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28.546344425529298</v>
      </c>
    </row>
    <row r="38" spans="1:5" ht="15" customHeight="1" x14ac:dyDescent="0.25">
      <c r="B38" s="11" t="s">
        <v>34</v>
      </c>
      <c r="C38" s="43">
        <v>54.773539156784899</v>
      </c>
      <c r="D38" s="12"/>
      <c r="E38" s="13"/>
    </row>
    <row r="39" spans="1:5" ht="15" customHeight="1" x14ac:dyDescent="0.25">
      <c r="B39" s="11" t="s">
        <v>35</v>
      </c>
      <c r="C39" s="43">
        <v>74.248458915955297</v>
      </c>
      <c r="D39" s="12"/>
      <c r="E39" s="12"/>
    </row>
    <row r="40" spans="1:5" ht="15" customHeight="1" x14ac:dyDescent="0.25">
      <c r="B40" s="11" t="s">
        <v>36</v>
      </c>
      <c r="C40" s="99">
        <v>2.89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21.706085259999998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2.6357100000000001E-2</v>
      </c>
      <c r="D45" s="12"/>
    </row>
    <row r="46" spans="1:5" ht="15.75" customHeight="1" x14ac:dyDescent="0.25">
      <c r="B46" s="11" t="s">
        <v>41</v>
      </c>
      <c r="C46" s="45">
        <v>0.13774939999999999</v>
      </c>
      <c r="D46" s="12"/>
    </row>
    <row r="47" spans="1:5" ht="15.75" customHeight="1" x14ac:dyDescent="0.25">
      <c r="B47" s="11" t="s">
        <v>42</v>
      </c>
      <c r="C47" s="45">
        <v>0.25221850000000001</v>
      </c>
      <c r="D47" s="12"/>
      <c r="E47" s="13"/>
    </row>
    <row r="48" spans="1:5" ht="15" customHeight="1" x14ac:dyDescent="0.25">
      <c r="B48" s="11" t="s">
        <v>43</v>
      </c>
      <c r="C48" s="46">
        <v>0.58367499999999994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0.44236700000000001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0.138186529999999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0.41702498816686601</v>
      </c>
      <c r="C2" s="57">
        <v>0.95</v>
      </c>
      <c r="D2" s="58">
        <v>34.033844527775358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44.617032551597681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38.206933042564401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0.1519870889777773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0.12922644590719601</v>
      </c>
      <c r="C10" s="57">
        <v>0.95</v>
      </c>
      <c r="D10" s="58">
        <v>14.142094420718051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0.12922644590719601</v>
      </c>
      <c r="C11" s="57">
        <v>0.95</v>
      </c>
      <c r="D11" s="58">
        <v>14.142094420718051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0.12922644590719601</v>
      </c>
      <c r="C12" s="57">
        <v>0.95</v>
      </c>
      <c r="D12" s="58">
        <v>14.142094420718051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0.12922644590719601</v>
      </c>
      <c r="C13" s="57">
        <v>0.95</v>
      </c>
      <c r="D13" s="58">
        <v>14.142094420718051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0.12922644590719601</v>
      </c>
      <c r="C14" s="57">
        <v>0.95</v>
      </c>
      <c r="D14" s="58">
        <v>14.142094420718051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0.12922644590719601</v>
      </c>
      <c r="C15" s="57">
        <v>0.95</v>
      </c>
      <c r="D15" s="58">
        <v>14.142094420718051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0.19837160627123551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0.52117340000000001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0.64</v>
      </c>
      <c r="C18" s="57">
        <v>0.95</v>
      </c>
      <c r="D18" s="58">
        <v>0.9940340129549281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0.9940340129549281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0.69754189999999994</v>
      </c>
      <c r="C21" s="57">
        <v>0.95</v>
      </c>
      <c r="D21" s="58">
        <v>1.127818304100318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24.08118649042526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4.6291754106690286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0.17632394394010001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0.100788555956215</v>
      </c>
      <c r="C27" s="57">
        <v>0.95</v>
      </c>
      <c r="D27" s="58">
        <v>20.451035195022751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0.29360294645275498</v>
      </c>
      <c r="C29" s="57">
        <v>0.95</v>
      </c>
      <c r="D29" s="58">
        <v>58.881752232190657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1.6730405983662171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1E-3</v>
      </c>
      <c r="C32" s="57">
        <v>0.95</v>
      </c>
      <c r="D32" s="58">
        <v>0.36248454583155942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0.45039051060000002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0.6872687999999999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0.1538649</v>
      </c>
      <c r="C38" s="57">
        <v>0.95</v>
      </c>
      <c r="D38" s="58">
        <v>3.086800264655738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0.35567218406213802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5">
      <c r="A4" s="3" t="s">
        <v>205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0.629</v>
      </c>
      <c r="E2" s="62">
        <f>food_insecure</f>
        <v>0.629</v>
      </c>
      <c r="F2" s="62">
        <f>food_insecure</f>
        <v>0.629</v>
      </c>
      <c r="G2" s="62">
        <f>food_insecure</f>
        <v>0.629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0.629</v>
      </c>
      <c r="F5" s="62">
        <f>food_insecure</f>
        <v>0.629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0.629</v>
      </c>
      <c r="F8" s="62">
        <f>food_insecure</f>
        <v>0.629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0.629</v>
      </c>
      <c r="F9" s="62">
        <f>food_insecure</f>
        <v>0.629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0.502</v>
      </c>
      <c r="E10" s="62">
        <f>IF(ISBLANK(comm_deliv), frac_children_health_facility,1)</f>
        <v>0.502</v>
      </c>
      <c r="F10" s="62">
        <f>IF(ISBLANK(comm_deliv), frac_children_health_facility,1)</f>
        <v>0.502</v>
      </c>
      <c r="G10" s="62">
        <f>IF(ISBLANK(comm_deliv), frac_children_health_facility,1)</f>
        <v>0.502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0.629</v>
      </c>
      <c r="I15" s="62">
        <f>food_insecure</f>
        <v>0.629</v>
      </c>
      <c r="J15" s="62">
        <f>food_insecure</f>
        <v>0.629</v>
      </c>
      <c r="K15" s="62">
        <f>food_insecure</f>
        <v>0.629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0.50600000000000001</v>
      </c>
      <c r="I18" s="62">
        <f>frac_PW_health_facility</f>
        <v>0.50600000000000001</v>
      </c>
      <c r="J18" s="62">
        <f>frac_PW_health_facility</f>
        <v>0.50600000000000001</v>
      </c>
      <c r="K18" s="62">
        <f>frac_PW_health_facility</f>
        <v>0.50600000000000001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0.96</v>
      </c>
      <c r="I19" s="62">
        <f>frac_malaria_risk</f>
        <v>0.96</v>
      </c>
      <c r="J19" s="62">
        <f>frac_malaria_risk</f>
        <v>0.96</v>
      </c>
      <c r="K19" s="62">
        <f>frac_malaria_risk</f>
        <v>0.96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0.496</v>
      </c>
      <c r="M24" s="62">
        <f>famplan_unmet_need</f>
        <v>0.496</v>
      </c>
      <c r="N24" s="62">
        <f>famplan_unmet_need</f>
        <v>0.496</v>
      </c>
      <c r="O24" s="62">
        <f>famplan_unmet_need</f>
        <v>0.496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0.50359895782375308</v>
      </c>
      <c r="M25" s="62">
        <f>(1-food_insecure)*(0.49)+food_insecure*(0.7)</f>
        <v>0.62209000000000003</v>
      </c>
      <c r="N25" s="62">
        <f>(1-food_insecure)*(0.49)+food_insecure*(0.7)</f>
        <v>0.62209000000000003</v>
      </c>
      <c r="O25" s="62">
        <f>(1-food_insecure)*(0.49)+food_insecure*(0.7)</f>
        <v>0.62209000000000003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0.21582812478160848</v>
      </c>
      <c r="M26" s="62">
        <f>(1-food_insecure)*(0.21)+food_insecure*(0.3)</f>
        <v>0.26661000000000001</v>
      </c>
      <c r="N26" s="62">
        <f>(1-food_insecure)*(0.21)+food_insecure*(0.3)</f>
        <v>0.26661000000000001</v>
      </c>
      <c r="O26" s="62">
        <f>(1-food_insecure)*(0.21)+food_insecure*(0.3)</f>
        <v>0.26661000000000001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9.0100409917831373E-2</v>
      </c>
      <c r="M27" s="62">
        <f>(1-food_insecure)*(0.3)</f>
        <v>0.1113</v>
      </c>
      <c r="N27" s="62">
        <f>(1-food_insecure)*(0.3)</f>
        <v>0.1113</v>
      </c>
      <c r="O27" s="62">
        <f>(1-food_insecure)*(0.3)</f>
        <v>0.1113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0.190472507476807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0.96</v>
      </c>
      <c r="D34" s="62">
        <f t="shared" si="3"/>
        <v>0.96</v>
      </c>
      <c r="E34" s="62">
        <f t="shared" si="3"/>
        <v>0.96</v>
      </c>
      <c r="F34" s="62">
        <f t="shared" si="3"/>
        <v>0.96</v>
      </c>
      <c r="G34" s="62">
        <f t="shared" si="3"/>
        <v>0.96</v>
      </c>
      <c r="H34" s="62">
        <f t="shared" si="3"/>
        <v>0.96</v>
      </c>
      <c r="I34" s="62">
        <f t="shared" si="3"/>
        <v>0.96</v>
      </c>
      <c r="J34" s="62">
        <f t="shared" si="3"/>
        <v>0.96</v>
      </c>
      <c r="K34" s="62">
        <f t="shared" si="3"/>
        <v>0.96</v>
      </c>
      <c r="L34" s="62">
        <f t="shared" si="3"/>
        <v>0.96</v>
      </c>
      <c r="M34" s="62">
        <f t="shared" si="3"/>
        <v>0.96</v>
      </c>
      <c r="N34" s="62">
        <f t="shared" si="3"/>
        <v>0.96</v>
      </c>
      <c r="O34" s="62">
        <f t="shared" si="3"/>
        <v>0.96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1232281.382</v>
      </c>
      <c r="C2" s="50">
        <v>1843000</v>
      </c>
      <c r="D2" s="50">
        <v>2829000</v>
      </c>
      <c r="E2" s="50">
        <v>1934000</v>
      </c>
      <c r="F2" s="50">
        <v>1344000</v>
      </c>
      <c r="G2" s="17">
        <f t="shared" ref="G2:G16" si="0">C2+D2+E2+F2</f>
        <v>7950000</v>
      </c>
      <c r="H2" s="17">
        <f t="shared" ref="H2:H40" si="1">(B2 + stillbirth*B2/(1000-stillbirth))/(1-abortion)</f>
        <v>1431389.6173471431</v>
      </c>
      <c r="I2" s="17">
        <f t="shared" ref="I2:I40" si="2">G2-H2</f>
        <v>6518610.3826528564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5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5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5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5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5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5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5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5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5.428221969010761E-3</v>
      </c>
    </row>
    <row r="4" spans="1:8" ht="15.75" customHeight="1" x14ac:dyDescent="0.25">
      <c r="B4" s="19" t="s">
        <v>69</v>
      </c>
      <c r="C4" s="51">
        <v>0.19415152397475319</v>
      </c>
    </row>
    <row r="5" spans="1:8" ht="15.75" customHeight="1" x14ac:dyDescent="0.25">
      <c r="B5" s="19" t="s">
        <v>70</v>
      </c>
      <c r="C5" s="51">
        <v>6.8003195648851919E-2</v>
      </c>
    </row>
    <row r="6" spans="1:8" ht="15.75" customHeight="1" x14ac:dyDescent="0.25">
      <c r="B6" s="19" t="s">
        <v>71</v>
      </c>
      <c r="C6" s="51">
        <v>0.27542884800688872</v>
      </c>
    </row>
    <row r="7" spans="1:8" ht="15.75" customHeight="1" x14ac:dyDescent="0.25">
      <c r="B7" s="19" t="s">
        <v>72</v>
      </c>
      <c r="C7" s="51">
        <v>0.29399238896917612</v>
      </c>
    </row>
    <row r="8" spans="1:8" ht="15.75" customHeight="1" x14ac:dyDescent="0.25">
      <c r="B8" s="19" t="s">
        <v>73</v>
      </c>
      <c r="C8" s="51">
        <v>7.2347115483174544E-3</v>
      </c>
    </row>
    <row r="9" spans="1:8" ht="15.75" customHeight="1" x14ac:dyDescent="0.25">
      <c r="B9" s="19" t="s">
        <v>74</v>
      </c>
      <c r="C9" s="51">
        <v>8.2700724276957113E-2</v>
      </c>
    </row>
    <row r="10" spans="1:8" ht="15.75" customHeight="1" x14ac:dyDescent="0.25">
      <c r="B10" s="19" t="s">
        <v>75</v>
      </c>
      <c r="C10" s="51">
        <v>7.3060385606044664E-2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0.10862493472439309</v>
      </c>
      <c r="D14" s="51">
        <v>0.10862493472439309</v>
      </c>
      <c r="E14" s="51">
        <v>0.10862493472439309</v>
      </c>
      <c r="F14" s="51">
        <v>0.10862493472439309</v>
      </c>
    </row>
    <row r="15" spans="1:8" ht="15.75" customHeight="1" x14ac:dyDescent="0.25">
      <c r="B15" s="19" t="s">
        <v>82</v>
      </c>
      <c r="C15" s="51">
        <v>0.16794481305566669</v>
      </c>
      <c r="D15" s="51">
        <v>0.16794481305566669</v>
      </c>
      <c r="E15" s="51">
        <v>0.16794481305566669</v>
      </c>
      <c r="F15" s="51">
        <v>0.16794481305566669</v>
      </c>
    </row>
    <row r="16" spans="1:8" ht="15.75" customHeight="1" x14ac:dyDescent="0.25">
      <c r="B16" s="19" t="s">
        <v>83</v>
      </c>
      <c r="C16" s="51">
        <v>2.3704052017610971E-2</v>
      </c>
      <c r="D16" s="51">
        <v>2.3704052017610971E-2</v>
      </c>
      <c r="E16" s="51">
        <v>2.3704052017610971E-2</v>
      </c>
      <c r="F16" s="51">
        <v>2.3704052017610971E-2</v>
      </c>
    </row>
    <row r="17" spans="1:8" ht="15.75" customHeight="1" x14ac:dyDescent="0.25">
      <c r="B17" s="19" t="s">
        <v>84</v>
      </c>
      <c r="C17" s="51">
        <v>6.0592528518753552E-3</v>
      </c>
      <c r="D17" s="51">
        <v>6.0592528518753552E-3</v>
      </c>
      <c r="E17" s="51">
        <v>6.0592528518753552E-3</v>
      </c>
      <c r="F17" s="51">
        <v>6.0592528518753552E-3</v>
      </c>
    </row>
    <row r="18" spans="1:8" ht="15.75" customHeight="1" x14ac:dyDescent="0.25">
      <c r="B18" s="19" t="s">
        <v>85</v>
      </c>
      <c r="C18" s="51">
        <v>0.20374493797169879</v>
      </c>
      <c r="D18" s="51">
        <v>0.20374493797169879</v>
      </c>
      <c r="E18" s="51">
        <v>0.20374493797169879</v>
      </c>
      <c r="F18" s="51">
        <v>0.20374493797169879</v>
      </c>
    </row>
    <row r="19" spans="1:8" ht="15.75" customHeight="1" x14ac:dyDescent="0.25">
      <c r="B19" s="19" t="s">
        <v>86</v>
      </c>
      <c r="C19" s="51">
        <v>1.645624029020511E-2</v>
      </c>
      <c r="D19" s="51">
        <v>1.645624029020511E-2</v>
      </c>
      <c r="E19" s="51">
        <v>1.645624029020511E-2</v>
      </c>
      <c r="F19" s="51">
        <v>1.645624029020511E-2</v>
      </c>
    </row>
    <row r="20" spans="1:8" ht="15.75" customHeight="1" x14ac:dyDescent="0.25">
      <c r="B20" s="19" t="s">
        <v>87</v>
      </c>
      <c r="C20" s="51">
        <v>0.13287942099899239</v>
      </c>
      <c r="D20" s="51">
        <v>0.13287942099899239</v>
      </c>
      <c r="E20" s="51">
        <v>0.13287942099899239</v>
      </c>
      <c r="F20" s="51">
        <v>0.13287942099899239</v>
      </c>
    </row>
    <row r="21" spans="1:8" ht="15.75" customHeight="1" x14ac:dyDescent="0.25">
      <c r="B21" s="19" t="s">
        <v>88</v>
      </c>
      <c r="C21" s="51">
        <v>8.3966170752960798E-2</v>
      </c>
      <c r="D21" s="51">
        <v>8.3966170752960798E-2</v>
      </c>
      <c r="E21" s="51">
        <v>8.3966170752960798E-2</v>
      </c>
      <c r="F21" s="51">
        <v>8.3966170752960798E-2</v>
      </c>
    </row>
    <row r="22" spans="1:8" ht="15.75" customHeight="1" x14ac:dyDescent="0.25">
      <c r="B22" s="19" t="s">
        <v>89</v>
      </c>
      <c r="C22" s="51">
        <v>0.25662017733659659</v>
      </c>
      <c r="D22" s="51">
        <v>0.25662017733659659</v>
      </c>
      <c r="E22" s="51">
        <v>0.25662017733659659</v>
      </c>
      <c r="F22" s="51">
        <v>0.25662017733659659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6.1259088000000003E-2</v>
      </c>
    </row>
    <row r="27" spans="1:8" ht="15.75" customHeight="1" x14ac:dyDescent="0.25">
      <c r="B27" s="19" t="s">
        <v>92</v>
      </c>
      <c r="C27" s="51">
        <v>1.4566589999999999E-3</v>
      </c>
    </row>
    <row r="28" spans="1:8" ht="15.75" customHeight="1" x14ac:dyDescent="0.25">
      <c r="B28" s="19" t="s">
        <v>93</v>
      </c>
      <c r="C28" s="51">
        <v>0.11299475</v>
      </c>
    </row>
    <row r="29" spans="1:8" ht="15.75" customHeight="1" x14ac:dyDescent="0.25">
      <c r="B29" s="19" t="s">
        <v>94</v>
      </c>
      <c r="C29" s="51">
        <v>9.3433585999999999E-2</v>
      </c>
    </row>
    <row r="30" spans="1:8" ht="15.75" customHeight="1" x14ac:dyDescent="0.25">
      <c r="B30" s="19" t="s">
        <v>95</v>
      </c>
      <c r="C30" s="51">
        <v>0.110914363</v>
      </c>
    </row>
    <row r="31" spans="1:8" ht="15.75" customHeight="1" x14ac:dyDescent="0.25">
      <c r="B31" s="19" t="s">
        <v>96</v>
      </c>
      <c r="C31" s="51">
        <v>3.1485054999999998E-2</v>
      </c>
    </row>
    <row r="32" spans="1:8" ht="15.75" customHeight="1" x14ac:dyDescent="0.25">
      <c r="B32" s="19" t="s">
        <v>97</v>
      </c>
      <c r="C32" s="51">
        <v>8.0639849999999992E-3</v>
      </c>
    </row>
    <row r="33" spans="2:3" ht="15.75" customHeight="1" x14ac:dyDescent="0.25">
      <c r="B33" s="19" t="s">
        <v>98</v>
      </c>
      <c r="C33" s="51">
        <v>2.7219621999999999E-2</v>
      </c>
    </row>
    <row r="34" spans="2:3" ht="15.75" customHeight="1" x14ac:dyDescent="0.25">
      <c r="B34" s="19" t="s">
        <v>99</v>
      </c>
      <c r="C34" s="51">
        <v>0.553172891</v>
      </c>
    </row>
    <row r="35" spans="2:3" ht="15.75" customHeight="1" x14ac:dyDescent="0.25">
      <c r="B35" s="27" t="s">
        <v>30</v>
      </c>
      <c r="C35" s="47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5">
      <c r="B4" s="5" t="s">
        <v>104</v>
      </c>
      <c r="C4" s="53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5">
      <c r="B5" s="5" t="s">
        <v>105</v>
      </c>
      <c r="C5" s="53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5">
      <c r="B10" s="5" t="s">
        <v>109</v>
      </c>
      <c r="C10" s="53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5">
      <c r="B11" s="5" t="s">
        <v>110</v>
      </c>
      <c r="C11" s="53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5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5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0.76308631896972701</v>
      </c>
      <c r="D2" s="53">
        <v>0.52076729999999993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0.17048904299736001</v>
      </c>
      <c r="D3" s="53">
        <v>0.24915860000000001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>
        <v>0</v>
      </c>
    </row>
    <row r="5" spans="1:7" x14ac:dyDescent="0.25">
      <c r="B5" s="3" t="s">
        <v>122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2023-01-17T02:34:09Z</dcterms:modified>
</cp:coreProperties>
</file>