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1F2316B-CE4E-4887-8C72-CED7A466120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<sst xmlns="http://schemas.openxmlformats.org/spreadsheetml/2006/main" count="2089" uniqueCount="342">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</sst>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2776596.5</v>
      </c>
    </row>
    <row r="8" spans="1:3" ht="15" customHeight="1" x14ac:dyDescent="0.25">
      <c r="B8" s="5" t="s">
        <v>8</v>
      </c>
      <c r="C8" s="44">
        <v>0.15</v>
      </c>
    </row>
    <row r="9" spans="1:3" ht="15" customHeight="1" x14ac:dyDescent="0.25">
      <c r="B9" s="5" t="s">
        <v>9</v>
      </c>
      <c r="C9" s="45">
        <v>2.5600000000000001E-2</v>
      </c>
    </row>
    <row r="10" spans="1:3" ht="15" customHeight="1" x14ac:dyDescent="0.25">
      <c r="B10" s="5" t="s">
        <v>10</v>
      </c>
      <c r="C10" s="45">
        <v>0.57262748718261702</v>
      </c>
    </row>
    <row r="11" spans="1:3" ht="15" customHeight="1" x14ac:dyDescent="0.25">
      <c r="B11" s="5" t="s">
        <v>11</v>
      </c>
      <c r="C11" s="44">
        <v>0.69400000000000006</v>
      </c>
    </row>
    <row r="12" spans="1:3" ht="15" customHeight="1" x14ac:dyDescent="0.25">
      <c r="B12" s="5" t="s">
        <v>12</v>
      </c>
      <c r="C12" s="44">
        <v>0.84900000000000009</v>
      </c>
    </row>
    <row r="13" spans="1:3" ht="15" customHeight="1" x14ac:dyDescent="0.25">
      <c r="B13" s="5" t="s">
        <v>13</v>
      </c>
      <c r="C13" s="44">
        <v>0.439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0.1673</v>
      </c>
    </row>
    <row r="24" spans="1:3" ht="15" customHeight="1" x14ac:dyDescent="0.25">
      <c r="B24" s="15" t="s">
        <v>22</v>
      </c>
      <c r="C24" s="45">
        <v>0.62609999999999999</v>
      </c>
    </row>
    <row r="25" spans="1:3" ht="15" customHeight="1" x14ac:dyDescent="0.25">
      <c r="B25" s="15" t="s">
        <v>23</v>
      </c>
      <c r="C25" s="45">
        <v>0.1709</v>
      </c>
    </row>
    <row r="26" spans="1:3" ht="15" customHeight="1" x14ac:dyDescent="0.25">
      <c r="B26" s="15" t="s">
        <v>24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0.39664624370396601</v>
      </c>
    </row>
    <row r="30" spans="1:3" ht="14.25" customHeight="1" x14ac:dyDescent="0.25">
      <c r="B30" s="25" t="s">
        <v>27</v>
      </c>
      <c r="C30" s="100">
        <v>5.3160938310531598E-2</v>
      </c>
    </row>
    <row r="31" spans="1:3" ht="14.25" customHeight="1" x14ac:dyDescent="0.25">
      <c r="B31" s="25" t="s">
        <v>28</v>
      </c>
      <c r="C31" s="100">
        <v>7.5500634280755E-2</v>
      </c>
    </row>
    <row r="32" spans="1:3" ht="14.25" customHeight="1" x14ac:dyDescent="0.25">
      <c r="B32" s="25" t="s">
        <v>29</v>
      </c>
      <c r="C32" s="100">
        <v>0.47469218370474697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19.779938272721498</v>
      </c>
    </row>
    <row r="38" spans="1:5" ht="15" customHeight="1" x14ac:dyDescent="0.25">
      <c r="B38" s="11" t="s">
        <v>34</v>
      </c>
      <c r="C38" s="43">
        <v>25.618696562971401</v>
      </c>
      <c r="D38" s="12"/>
      <c r="E38" s="13"/>
    </row>
    <row r="39" spans="1:5" ht="15" customHeight="1" x14ac:dyDescent="0.25">
      <c r="B39" s="11" t="s">
        <v>35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99">
        <v>1.86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3.1279399999999999E-2</v>
      </c>
      <c r="D45" s="12"/>
    </row>
    <row r="46" spans="1:5" ht="15.75" customHeight="1" x14ac:dyDescent="0.25">
      <c r="B46" s="11" t="s">
        <v>41</v>
      </c>
      <c r="C46" s="45">
        <v>0.1090655</v>
      </c>
      <c r="D46" s="12"/>
    </row>
    <row r="47" spans="1:5" ht="15.75" customHeight="1" x14ac:dyDescent="0.25">
      <c r="B47" s="11" t="s">
        <v>42</v>
      </c>
      <c r="C47" s="45">
        <v>0.36174550000000011</v>
      </c>
      <c r="D47" s="12"/>
      <c r="E47" s="13"/>
    </row>
    <row r="48" spans="1:5" ht="15" customHeight="1" x14ac:dyDescent="0.25">
      <c r="B48" s="11" t="s">
        <v>43</v>
      </c>
      <c r="C48" s="46">
        <v>0.49790960000000001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2.4</v>
      </c>
      <c r="D51" s="12"/>
    </row>
    <row r="52" spans="1:4" ht="15" customHeight="1" x14ac:dyDescent="0.25">
      <c r="B52" s="11" t="s">
        <v>46</v>
      </c>
      <c r="C52" s="48">
        <v>2.4</v>
      </c>
    </row>
    <row r="53" spans="1:4" ht="15.75" customHeight="1" x14ac:dyDescent="0.25">
      <c r="B53" s="11" t="s">
        <v>47</v>
      </c>
      <c r="C53" s="48">
        <v>2.4</v>
      </c>
    </row>
    <row r="54" spans="1:4" ht="15.75" customHeight="1" x14ac:dyDescent="0.25">
      <c r="B54" s="11" t="s">
        <v>48</v>
      </c>
      <c r="C54" s="48">
        <v>2.4</v>
      </c>
    </row>
    <row r="55" spans="1:4" ht="15.75" customHeight="1" x14ac:dyDescent="0.25">
      <c r="B55" s="11" t="s">
        <v>49</v>
      </c>
      <c r="C55" s="48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2.1666666666666671E-2</v>
      </c>
    </row>
    <row r="59" spans="1:4" ht="15.75" customHeight="1" x14ac:dyDescent="0.25">
      <c r="B59" s="11" t="s">
        <v>52</v>
      </c>
      <c r="C59" s="44">
        <v>0.50705099999999992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0.21813127999999901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0.24082295731807701</v>
      </c>
      <c r="C2" s="57">
        <v>0.95</v>
      </c>
      <c r="D2" s="58">
        <v>36.247519202644909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44.666649407350029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72.912225149850372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1.223649899572512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0.16743692830746401</v>
      </c>
      <c r="C10" s="57">
        <v>0.95</v>
      </c>
      <c r="D10" s="58">
        <v>14.191711276470389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0.16743692830746401</v>
      </c>
      <c r="C11" s="57">
        <v>0.95</v>
      </c>
      <c r="D11" s="58">
        <v>14.191711276470389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0.16743692830746401</v>
      </c>
      <c r="C12" s="57">
        <v>0.95</v>
      </c>
      <c r="D12" s="58">
        <v>14.191711276470389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0.16743692830746401</v>
      </c>
      <c r="C13" s="57">
        <v>0.95</v>
      </c>
      <c r="D13" s="58">
        <v>14.191711276470389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0.16743692830746401</v>
      </c>
      <c r="C14" s="57">
        <v>0.95</v>
      </c>
      <c r="D14" s="58">
        <v>14.191711276470389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0.16743692830746401</v>
      </c>
      <c r="C15" s="57">
        <v>0.95</v>
      </c>
      <c r="D15" s="58">
        <v>14.191711276470389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0.2479965587591009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2.02589106559753E-2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0.76</v>
      </c>
      <c r="C18" s="57">
        <v>0.95</v>
      </c>
      <c r="D18" s="58">
        <v>1.783669753024828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1.783669753024828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0.77654067989999997</v>
      </c>
      <c r="C21" s="57">
        <v>0.95</v>
      </c>
      <c r="D21" s="58">
        <v>9.0332234091804775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24.192824415868039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4.6601859455142458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0.54058638703627704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9.4278891011169305E-2</v>
      </c>
      <c r="C27" s="57">
        <v>0.95</v>
      </c>
      <c r="D27" s="58">
        <v>20.497190899555481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0.62053595449258603</v>
      </c>
      <c r="C29" s="57">
        <v>0.95</v>
      </c>
      <c r="D29" s="58">
        <v>63.934132245620098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1.2528760783438719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0.16832067489999999</v>
      </c>
      <c r="C32" s="57">
        <v>0.95</v>
      </c>
      <c r="D32" s="58">
        <v>0.47412256872115971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0.70310981750000001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5.35871804E-3</v>
      </c>
      <c r="C38" s="57">
        <v>0.95</v>
      </c>
      <c r="D38" s="58">
        <v>2.060337016073285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0.47402431130285599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204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205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0.15</v>
      </c>
      <c r="E2" s="62">
        <f>food_insecure</f>
        <v>0.15</v>
      </c>
      <c r="F2" s="62">
        <f>food_insecure</f>
        <v>0.15</v>
      </c>
      <c r="G2" s="62">
        <f>food_insecure</f>
        <v>0.15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0.15</v>
      </c>
      <c r="F5" s="62">
        <f>food_insecure</f>
        <v>0.15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5.2000000000000011E-2</v>
      </c>
      <c r="D7" s="62">
        <f>diarrhoea_1_5mo*frac_diarrhea_severe</f>
        <v>5.2000000000000011E-2</v>
      </c>
      <c r="E7" s="62">
        <f>diarrhoea_6_11mo*frac_diarrhea_severe</f>
        <v>5.2000000000000011E-2</v>
      </c>
      <c r="F7" s="62">
        <f>diarrhoea_12_23mo*frac_diarrhea_severe</f>
        <v>5.2000000000000011E-2</v>
      </c>
      <c r="G7" s="62">
        <f>diarrhoea_24_59mo*frac_diarrhea_severe</f>
        <v>5.2000000000000011E-2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0.15</v>
      </c>
      <c r="F8" s="62">
        <f>food_insecure</f>
        <v>0.15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0.15</v>
      </c>
      <c r="F9" s="62">
        <f>food_insecure</f>
        <v>0.15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0.84900000000000009</v>
      </c>
      <c r="E10" s="62">
        <f>IF(ISBLANK(comm_deliv), frac_children_health_facility,1)</f>
        <v>0.84900000000000009</v>
      </c>
      <c r="F10" s="62">
        <f>IF(ISBLANK(comm_deliv), frac_children_health_facility,1)</f>
        <v>0.84900000000000009</v>
      </c>
      <c r="G10" s="62">
        <f>IF(ISBLANK(comm_deliv), frac_children_health_facility,1)</f>
        <v>0.84900000000000009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5.2000000000000011E-2</v>
      </c>
      <c r="D12" s="62">
        <f>diarrhoea_1_5mo*frac_diarrhea_severe</f>
        <v>5.2000000000000011E-2</v>
      </c>
      <c r="E12" s="62">
        <f>diarrhoea_6_11mo*frac_diarrhea_severe</f>
        <v>5.2000000000000011E-2</v>
      </c>
      <c r="F12" s="62">
        <f>diarrhoea_12_23mo*frac_diarrhea_severe</f>
        <v>5.2000000000000011E-2</v>
      </c>
      <c r="G12" s="62">
        <f>diarrhoea_24_59mo*frac_diarrhea_severe</f>
        <v>5.2000000000000011E-2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0.15</v>
      </c>
      <c r="I15" s="62">
        <f>food_insecure</f>
        <v>0.15</v>
      </c>
      <c r="J15" s="62">
        <f>food_insecure</f>
        <v>0.15</v>
      </c>
      <c r="K15" s="62">
        <f>food_insecure</f>
        <v>0.15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0.69400000000000006</v>
      </c>
      <c r="I18" s="62">
        <f>frac_PW_health_facility</f>
        <v>0.69400000000000006</v>
      </c>
      <c r="J18" s="62">
        <f>frac_PW_health_facility</f>
        <v>0.69400000000000006</v>
      </c>
      <c r="K18" s="62">
        <f>frac_PW_health_facility</f>
        <v>0.69400000000000006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2.5600000000000001E-2</v>
      </c>
      <c r="I19" s="62">
        <f>frac_malaria_risk</f>
        <v>2.5600000000000001E-2</v>
      </c>
      <c r="J19" s="62">
        <f>frac_malaria_risk</f>
        <v>2.5600000000000001E-2</v>
      </c>
      <c r="K19" s="62">
        <f>frac_malaria_risk</f>
        <v>2.5600000000000001E-2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0.439</v>
      </c>
      <c r="M24" s="62">
        <f>famplan_unmet_need</f>
        <v>0.439</v>
      </c>
      <c r="N24" s="62">
        <f>famplan_unmet_need</f>
        <v>0.439</v>
      </c>
      <c r="O24" s="62">
        <f>famplan_unmet_need</f>
        <v>0.439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0.22287476543426521</v>
      </c>
      <c r="M25" s="62">
        <f>(1-food_insecure)*(0.49)+food_insecure*(0.7)</f>
        <v>0.52149999999999996</v>
      </c>
      <c r="N25" s="62">
        <f>(1-food_insecure)*(0.49)+food_insecure*(0.7)</f>
        <v>0.52149999999999996</v>
      </c>
      <c r="O25" s="62">
        <f>(1-food_insecure)*(0.49)+food_insecure*(0.7)</f>
        <v>0.52149999999999996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9.551775661468509E-2</v>
      </c>
      <c r="M26" s="62">
        <f>(1-food_insecure)*(0.21)+food_insecure*(0.3)</f>
        <v>0.22349999999999998</v>
      </c>
      <c r="N26" s="62">
        <f>(1-food_insecure)*(0.21)+food_insecure*(0.3)</f>
        <v>0.22349999999999998</v>
      </c>
      <c r="O26" s="62">
        <f>(1-food_insecure)*(0.21)+food_insecure*(0.3)</f>
        <v>0.22349999999999998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0.10897999076843266</v>
      </c>
      <c r="M27" s="62">
        <f>(1-food_insecure)*(0.3)</f>
        <v>0.255</v>
      </c>
      <c r="N27" s="62">
        <f>(1-food_insecure)*(0.3)</f>
        <v>0.255</v>
      </c>
      <c r="O27" s="62">
        <f>(1-food_insecure)*(0.3)</f>
        <v>0.255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0.57262748718261702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2.5600000000000001E-2</v>
      </c>
      <c r="D34" s="62">
        <f t="shared" si="3"/>
        <v>2.5600000000000001E-2</v>
      </c>
      <c r="E34" s="62">
        <f t="shared" si="3"/>
        <v>2.5600000000000001E-2</v>
      </c>
      <c r="F34" s="62">
        <f t="shared" si="3"/>
        <v>2.5600000000000001E-2</v>
      </c>
      <c r="G34" s="62">
        <f t="shared" si="3"/>
        <v>2.5600000000000001E-2</v>
      </c>
      <c r="H34" s="62">
        <f t="shared" si="3"/>
        <v>2.5600000000000001E-2</v>
      </c>
      <c r="I34" s="62">
        <f t="shared" si="3"/>
        <v>2.5600000000000001E-2</v>
      </c>
      <c r="J34" s="62">
        <f t="shared" si="3"/>
        <v>2.5600000000000001E-2</v>
      </c>
      <c r="K34" s="62">
        <f t="shared" si="3"/>
        <v>2.5600000000000001E-2</v>
      </c>
      <c r="L34" s="62">
        <f t="shared" si="3"/>
        <v>2.5600000000000001E-2</v>
      </c>
      <c r="M34" s="62">
        <f t="shared" si="3"/>
        <v>2.5600000000000001E-2</v>
      </c>
      <c r="N34" s="62">
        <f t="shared" si="3"/>
        <v>2.5600000000000001E-2</v>
      </c>
      <c r="O34" s="62">
        <f t="shared" si="3"/>
        <v>2.5600000000000001E-2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565326.06400000001</v>
      </c>
      <c r="C2" s="50">
        <v>1570000</v>
      </c>
      <c r="D2" s="50">
        <v>2965000</v>
      </c>
      <c r="E2" s="50">
        <v>2410000</v>
      </c>
      <c r="F2" s="50">
        <v>1810000</v>
      </c>
      <c r="G2" s="17">
        <f t="shared" ref="G2:G16" si="0">C2+D2+E2+F2</f>
        <v>8755000</v>
      </c>
      <c r="H2" s="17">
        <f t="shared" ref="H2:H40" si="1">(B2 + stillbirth*B2/(1000-stillbirth))/(1-abortion)</f>
        <v>653828.84526249347</v>
      </c>
      <c r="I2" s="17">
        <f t="shared" ref="I2:I40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6.4333244558641197E-3</v>
      </c>
    </row>
    <row r="4" spans="1:8" ht="15.75" customHeight="1" x14ac:dyDescent="0.25">
      <c r="B4" s="19" t="s">
        <v>69</v>
      </c>
      <c r="C4" s="51">
        <v>0.15904549948856239</v>
      </c>
    </row>
    <row r="5" spans="1:8" ht="15.75" customHeight="1" x14ac:dyDescent="0.25">
      <c r="B5" s="19" t="s">
        <v>70</v>
      </c>
      <c r="C5" s="51">
        <v>5.8302992070967737E-2</v>
      </c>
    </row>
    <row r="6" spans="1:8" ht="15.75" customHeight="1" x14ac:dyDescent="0.25">
      <c r="B6" s="19" t="s">
        <v>71</v>
      </c>
      <c r="C6" s="51">
        <v>0.2286118697475612</v>
      </c>
    </row>
    <row r="7" spans="1:8" ht="15.75" customHeight="1" x14ac:dyDescent="0.25">
      <c r="B7" s="19" t="s">
        <v>72</v>
      </c>
      <c r="C7" s="51">
        <v>0.33446188393416798</v>
      </c>
    </row>
    <row r="8" spans="1:8" ht="15.75" customHeight="1" x14ac:dyDescent="0.25">
      <c r="B8" s="19" t="s">
        <v>73</v>
      </c>
      <c r="C8" s="51">
        <v>6.2025858391936252E-3</v>
      </c>
    </row>
    <row r="9" spans="1:8" ht="15.75" customHeight="1" x14ac:dyDescent="0.25">
      <c r="B9" s="19" t="s">
        <v>74</v>
      </c>
      <c r="C9" s="51">
        <v>0.13095877111869419</v>
      </c>
    </row>
    <row r="10" spans="1:8" ht="15.75" customHeight="1" x14ac:dyDescent="0.25">
      <c r="B10" s="19" t="s">
        <v>75</v>
      </c>
      <c r="C10" s="51">
        <v>7.598307334498848E-2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0.15324693814198051</v>
      </c>
      <c r="D14" s="51">
        <v>0.15324693814198051</v>
      </c>
      <c r="E14" s="51">
        <v>0.15324693814198051</v>
      </c>
      <c r="F14" s="51">
        <v>0.15324693814198051</v>
      </c>
    </row>
    <row r="15" spans="1:8" ht="15.75" customHeight="1" x14ac:dyDescent="0.25">
      <c r="B15" s="19" t="s">
        <v>82</v>
      </c>
      <c r="C15" s="51">
        <v>0.2483688448809476</v>
      </c>
      <c r="D15" s="51">
        <v>0.2483688448809476</v>
      </c>
      <c r="E15" s="51">
        <v>0.2483688448809476</v>
      </c>
      <c r="F15" s="51">
        <v>0.2483688448809476</v>
      </c>
    </row>
    <row r="16" spans="1:8" ht="15.75" customHeight="1" x14ac:dyDescent="0.25">
      <c r="B16" s="19" t="s">
        <v>83</v>
      </c>
      <c r="C16" s="51">
        <v>2.808414447923846E-2</v>
      </c>
      <c r="D16" s="51">
        <v>2.808414447923846E-2</v>
      </c>
      <c r="E16" s="51">
        <v>2.808414447923846E-2</v>
      </c>
      <c r="F16" s="51">
        <v>2.808414447923846E-2</v>
      </c>
    </row>
    <row r="17" spans="1:8" ht="15.75" customHeight="1" x14ac:dyDescent="0.25">
      <c r="B17" s="19" t="s">
        <v>84</v>
      </c>
      <c r="C17" s="51">
        <v>4.2099766417168921E-3</v>
      </c>
      <c r="D17" s="51">
        <v>4.2099766417168921E-3</v>
      </c>
      <c r="E17" s="51">
        <v>4.2099766417168921E-3</v>
      </c>
      <c r="F17" s="51">
        <v>4.2099766417168921E-3</v>
      </c>
    </row>
    <row r="18" spans="1:8" ht="15.75" customHeight="1" x14ac:dyDescent="0.25">
      <c r="B18" s="19" t="s">
        <v>85</v>
      </c>
      <c r="C18" s="51">
        <v>1.366231204017103E-4</v>
      </c>
      <c r="D18" s="51">
        <v>1.366231204017103E-4</v>
      </c>
      <c r="E18" s="51">
        <v>1.366231204017103E-4</v>
      </c>
      <c r="F18" s="51">
        <v>1.366231204017103E-4</v>
      </c>
    </row>
    <row r="19" spans="1:8" ht="15.75" customHeight="1" x14ac:dyDescent="0.25">
      <c r="B19" s="19" t="s">
        <v>86</v>
      </c>
      <c r="C19" s="51">
        <v>6.6093018357983174E-2</v>
      </c>
      <c r="D19" s="51">
        <v>6.6093018357983174E-2</v>
      </c>
      <c r="E19" s="51">
        <v>6.6093018357983174E-2</v>
      </c>
      <c r="F19" s="51">
        <v>6.6093018357983174E-2</v>
      </c>
    </row>
    <row r="20" spans="1:8" ht="15.75" customHeight="1" x14ac:dyDescent="0.25">
      <c r="B20" s="19" t="s">
        <v>87</v>
      </c>
      <c r="C20" s="51">
        <v>2.9803458110209298E-3</v>
      </c>
      <c r="D20" s="51">
        <v>2.9803458110209298E-3</v>
      </c>
      <c r="E20" s="51">
        <v>2.9803458110209298E-3</v>
      </c>
      <c r="F20" s="51">
        <v>2.9803458110209298E-3</v>
      </c>
    </row>
    <row r="21" spans="1:8" ht="15.75" customHeight="1" x14ac:dyDescent="0.25">
      <c r="B21" s="19" t="s">
        <v>88</v>
      </c>
      <c r="C21" s="51">
        <v>0.1637747018867306</v>
      </c>
      <c r="D21" s="51">
        <v>0.1637747018867306</v>
      </c>
      <c r="E21" s="51">
        <v>0.1637747018867306</v>
      </c>
      <c r="F21" s="51">
        <v>0.1637747018867306</v>
      </c>
    </row>
    <row r="22" spans="1:8" ht="15.75" customHeight="1" x14ac:dyDescent="0.25">
      <c r="B22" s="19" t="s">
        <v>89</v>
      </c>
      <c r="C22" s="51">
        <v>0.33310540667998012</v>
      </c>
      <c r="D22" s="51">
        <v>0.33310540667998012</v>
      </c>
      <c r="E22" s="51">
        <v>0.33310540667998012</v>
      </c>
      <c r="F22" s="51">
        <v>0.33310540667998012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4.7503243000000001E-2</v>
      </c>
    </row>
    <row r="27" spans="1:8" ht="15.75" customHeight="1" x14ac:dyDescent="0.25">
      <c r="B27" s="19" t="s">
        <v>92</v>
      </c>
      <c r="C27" s="51">
        <v>1.0367542E-2</v>
      </c>
    </row>
    <row r="28" spans="1:8" ht="15.75" customHeight="1" x14ac:dyDescent="0.25">
      <c r="B28" s="19" t="s">
        <v>93</v>
      </c>
      <c r="C28" s="51">
        <v>0.17293429099999999</v>
      </c>
    </row>
    <row r="29" spans="1:8" ht="15.75" customHeight="1" x14ac:dyDescent="0.25">
      <c r="B29" s="19" t="s">
        <v>94</v>
      </c>
      <c r="C29" s="51">
        <v>0.15789878800000001</v>
      </c>
    </row>
    <row r="30" spans="1:8" ht="15.75" customHeight="1" x14ac:dyDescent="0.25">
      <c r="B30" s="19" t="s">
        <v>95</v>
      </c>
      <c r="C30" s="51">
        <v>5.576656E-2</v>
      </c>
    </row>
    <row r="31" spans="1:8" ht="15.75" customHeight="1" x14ac:dyDescent="0.25">
      <c r="B31" s="19" t="s">
        <v>96</v>
      </c>
      <c r="C31" s="51">
        <v>6.3201558000000005E-2</v>
      </c>
    </row>
    <row r="32" spans="1:8" ht="15.75" customHeight="1" x14ac:dyDescent="0.25">
      <c r="B32" s="19" t="s">
        <v>97</v>
      </c>
      <c r="C32" s="51">
        <v>1.0057959E-2</v>
      </c>
    </row>
    <row r="33" spans="2:3" ht="15.75" customHeight="1" x14ac:dyDescent="0.25">
      <c r="B33" s="19" t="s">
        <v>98</v>
      </c>
      <c r="C33" s="51">
        <v>0.165459261</v>
      </c>
    </row>
    <row r="34" spans="2:3" ht="15.75" customHeight="1" x14ac:dyDescent="0.25">
      <c r="B34" s="19" t="s">
        <v>99</v>
      </c>
      <c r="C34" s="51">
        <v>0.316810798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104</v>
      </c>
      <c r="C4" s="53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105</v>
      </c>
      <c r="C5" s="53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109</v>
      </c>
      <c r="C10" s="53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110</v>
      </c>
      <c r="C11" s="53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55">
        <v>0.4</v>
      </c>
      <c r="I14" s="55">
        <v>0.4</v>
      </c>
      <c r="J14" s="55">
        <v>0.4</v>
      </c>
      <c r="K14" s="55">
        <v>0.4</v>
      </c>
      <c r="L14" s="5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5">
      <c r="B5" s="3" t="s">
        <v>122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2023-01-17T02:34:16Z</dcterms:modified>
</cp:coreProperties>
</file>