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1CEEEC09-F55B-4DB4-8E58-8E0FDF0D86A0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<sst xmlns="http://schemas.openxmlformats.org/spreadsheetml/2006/main" count="2089" uniqueCount="342">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</sst>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1009009.25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4">
        <v>0.85099999999999998</v>
      </c>
    </row>
    <row r="12" spans="1:3" ht="15" customHeight="1" x14ac:dyDescent="0.25">
      <c r="B12" s="5" t="s">
        <v>12</v>
      </c>
      <c r="C12" s="44">
        <v>0.59499999999999997</v>
      </c>
    </row>
    <row r="13" spans="1:3" ht="15" customHeight="1" x14ac:dyDescent="0.25">
      <c r="B13" s="5" t="s">
        <v>13</v>
      </c>
      <c r="C13" s="44">
        <v>0.26800000000000002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1.77E-2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0.49220000000000003</v>
      </c>
    </row>
    <row r="26" spans="1:3" ht="15" customHeight="1" x14ac:dyDescent="0.25">
      <c r="B26" s="15" t="s">
        <v>24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0.20661157022066101</v>
      </c>
    </row>
    <row r="30" spans="1:3" ht="14.25" customHeight="1" x14ac:dyDescent="0.25">
      <c r="B30" s="25" t="s">
        <v>27</v>
      </c>
      <c r="C30" s="100">
        <v>0.15077060531507699</v>
      </c>
    </row>
    <row r="31" spans="1:3" ht="14.25" customHeight="1" x14ac:dyDescent="0.25">
      <c r="B31" s="25" t="s">
        <v>28</v>
      </c>
      <c r="C31" s="100">
        <v>0.13982577621398301</v>
      </c>
    </row>
    <row r="32" spans="1:3" ht="14.25" customHeight="1" x14ac:dyDescent="0.25">
      <c r="B32" s="25" t="s">
        <v>29</v>
      </c>
      <c r="C32" s="100">
        <v>0.50279204825027901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11.9268851410695</v>
      </c>
    </row>
    <row r="38" spans="1:5" ht="15" customHeight="1" x14ac:dyDescent="0.25">
      <c r="B38" s="11" t="s">
        <v>34</v>
      </c>
      <c r="C38" s="43">
        <v>14.486694208547</v>
      </c>
      <c r="D38" s="12"/>
      <c r="E38" s="13"/>
    </row>
    <row r="39" spans="1:5" ht="15" customHeight="1" x14ac:dyDescent="0.25">
      <c r="B39" s="11" t="s">
        <v>35</v>
      </c>
      <c r="C39" s="43">
        <v>16.852618704410599</v>
      </c>
      <c r="D39" s="12"/>
      <c r="E39" s="12"/>
    </row>
    <row r="40" spans="1:5" ht="15" customHeight="1" x14ac:dyDescent="0.25">
      <c r="B40" s="11" t="s">
        <v>36</v>
      </c>
      <c r="C40" s="99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1.42241E-2</v>
      </c>
      <c r="D45" s="12"/>
    </row>
    <row r="46" spans="1:5" ht="15.75" customHeight="1" x14ac:dyDescent="0.25">
      <c r="B46" s="11" t="s">
        <v>41</v>
      </c>
      <c r="C46" s="45">
        <v>7.4557189999999995E-2</v>
      </c>
      <c r="D46" s="12"/>
    </row>
    <row r="47" spans="1:5" ht="15.75" customHeight="1" x14ac:dyDescent="0.25">
      <c r="B47" s="11" t="s">
        <v>42</v>
      </c>
      <c r="C47" s="45">
        <v>8.137309999999999E-2</v>
      </c>
      <c r="D47" s="12"/>
      <c r="E47" s="13"/>
    </row>
    <row r="48" spans="1:5" ht="15" customHeight="1" x14ac:dyDescent="0.25">
      <c r="B48" s="11" t="s">
        <v>43</v>
      </c>
      <c r="C48" s="46">
        <v>0.82984561000000001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0.58013599999999999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7.4720325000000004E-2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0.65220269036790002</v>
      </c>
      <c r="C2" s="57">
        <v>0.95</v>
      </c>
      <c r="D2" s="58">
        <v>55.12482350799813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39.815027292809162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368.86463746807789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2.0501489005115019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0.20210260315056</v>
      </c>
      <c r="C10" s="57">
        <v>0.95</v>
      </c>
      <c r="D10" s="58">
        <v>12.947326736605079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0.20210260315056</v>
      </c>
      <c r="C11" s="57">
        <v>0.95</v>
      </c>
      <c r="D11" s="58">
        <v>12.947326736605079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0.20210260315056</v>
      </c>
      <c r="C12" s="57">
        <v>0.95</v>
      </c>
      <c r="D12" s="58">
        <v>12.947326736605079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0.20210260315056</v>
      </c>
      <c r="C13" s="57">
        <v>0.95</v>
      </c>
      <c r="D13" s="58">
        <v>12.947326736605079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0.20210260315056</v>
      </c>
      <c r="C14" s="57">
        <v>0.95</v>
      </c>
      <c r="D14" s="58">
        <v>12.947326736605079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0.20210260315056</v>
      </c>
      <c r="C15" s="57">
        <v>0.95</v>
      </c>
      <c r="D15" s="58">
        <v>12.947326736605079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0.65409253650042354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8.5173575549872886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8.5173575549872886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0.99669449999999993</v>
      </c>
      <c r="C21" s="57">
        <v>0.95</v>
      </c>
      <c r="D21" s="58">
        <v>23.330746965205979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22.308947987822169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4.2388047202319106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0.25194343901549998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0.15762740655395999</v>
      </c>
      <c r="C27" s="57">
        <v>0.95</v>
      </c>
      <c r="D27" s="58">
        <v>18.508269134264211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0.909213974244787</v>
      </c>
      <c r="C29" s="57">
        <v>0.95</v>
      </c>
      <c r="D29" s="58">
        <v>107.01874447998669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1.8336841254333389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9.7786897399999989E-3</v>
      </c>
      <c r="C32" s="57">
        <v>0.95</v>
      </c>
      <c r="D32" s="58">
        <v>1.3977661511371069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0.1490117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3.5105839673843442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0.92307283424517605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205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2E-3</v>
      </c>
      <c r="E2" s="62">
        <f>food_insecure</f>
        <v>2E-3</v>
      </c>
      <c r="F2" s="62">
        <f>food_insecure</f>
        <v>2E-3</v>
      </c>
      <c r="G2" s="62">
        <f>food_insecure</f>
        <v>2E-3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2E-3</v>
      </c>
      <c r="F5" s="62">
        <f>food_insecure</f>
        <v>2E-3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2E-3</v>
      </c>
      <c r="F8" s="62">
        <f>food_insecure</f>
        <v>2E-3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2E-3</v>
      </c>
      <c r="F9" s="62">
        <f>food_insecure</f>
        <v>2E-3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0.59499999999999997</v>
      </c>
      <c r="E10" s="62">
        <f>IF(ISBLANK(comm_deliv), frac_children_health_facility,1)</f>
        <v>0.59499999999999997</v>
      </c>
      <c r="F10" s="62">
        <f>IF(ISBLANK(comm_deliv), frac_children_health_facility,1)</f>
        <v>0.59499999999999997</v>
      </c>
      <c r="G10" s="62">
        <f>IF(ISBLANK(comm_deliv), frac_children_health_facility,1)</f>
        <v>0.59499999999999997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2E-3</v>
      </c>
      <c r="I15" s="62">
        <f>food_insecure</f>
        <v>2E-3</v>
      </c>
      <c r="J15" s="62">
        <f>food_insecure</f>
        <v>2E-3</v>
      </c>
      <c r="K15" s="62">
        <f>food_insecure</f>
        <v>2E-3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0.85099999999999998</v>
      </c>
      <c r="I18" s="62">
        <f>frac_PW_health_facility</f>
        <v>0.85099999999999998</v>
      </c>
      <c r="J18" s="62">
        <f>frac_PW_health_facility</f>
        <v>0.85099999999999998</v>
      </c>
      <c r="K18" s="62">
        <f>frac_PW_health_facility</f>
        <v>0.85099999999999998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0.26800000000000002</v>
      </c>
      <c r="M24" s="62">
        <f>famplan_unmet_need</f>
        <v>0.26800000000000002</v>
      </c>
      <c r="N24" s="62">
        <f>famplan_unmet_need</f>
        <v>0.26800000000000002</v>
      </c>
      <c r="O24" s="62">
        <f>famplan_unmet_need</f>
        <v>0.26800000000000002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0.15471918119713998</v>
      </c>
      <c r="M25" s="62">
        <f>(1-food_insecure)*(0.49)+food_insecure*(0.7)</f>
        <v>0.49042000000000002</v>
      </c>
      <c r="N25" s="62">
        <f>(1-food_insecure)*(0.49)+food_insecure*(0.7)</f>
        <v>0.49042000000000002</v>
      </c>
      <c r="O25" s="62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6.6308220513059984E-2</v>
      </c>
      <c r="M26" s="62">
        <f>(1-food_insecure)*(0.21)+food_insecure*(0.3)</f>
        <v>0.21017999999999998</v>
      </c>
      <c r="N26" s="62">
        <f>(1-food_insecure)*(0.21)+food_insecure*(0.3)</f>
        <v>0.21017999999999998</v>
      </c>
      <c r="O26" s="62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9.4455615289799982E-2</v>
      </c>
      <c r="M27" s="62">
        <f>(1-food_insecure)*(0.3)</f>
        <v>0.2994</v>
      </c>
      <c r="N27" s="62">
        <f>(1-food_insecure)*(0.3)</f>
        <v>0.2994</v>
      </c>
      <c r="O27" s="62">
        <f>(1-food_insecure)*(0.3)</f>
        <v>0.2994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0.68451698300000008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192914.56520000001</v>
      </c>
      <c r="C2" s="50">
        <v>387000</v>
      </c>
      <c r="D2" s="50">
        <v>838000</v>
      </c>
      <c r="E2" s="50">
        <v>6359000</v>
      </c>
      <c r="F2" s="50">
        <v>5895000</v>
      </c>
      <c r="G2" s="17">
        <f t="shared" ref="G2:G16" si="0">C2+D2+E2+F2</f>
        <v>13479000</v>
      </c>
      <c r="H2" s="17">
        <f t="shared" ref="H2:H40" si="1">(B2 + stillbirth*B2/(1000-stillbirth))/(1-abortion)</f>
        <v>221613.22406053415</v>
      </c>
      <c r="I2" s="17">
        <f t="shared" ref="I2:I40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4.7667660119247293E-2</v>
      </c>
    </row>
    <row r="5" spans="1:8" ht="15.75" customHeight="1" x14ac:dyDescent="0.25">
      <c r="B5" s="19" t="s">
        <v>70</v>
      </c>
      <c r="C5" s="51">
        <v>3.729571836457974E-2</v>
      </c>
    </row>
    <row r="6" spans="1:8" ht="15.75" customHeight="1" x14ac:dyDescent="0.25">
      <c r="B6" s="19" t="s">
        <v>71</v>
      </c>
      <c r="C6" s="51">
        <v>0.16580467752429509</v>
      </c>
    </row>
    <row r="7" spans="1:8" ht="15.75" customHeight="1" x14ac:dyDescent="0.25">
      <c r="B7" s="19" t="s">
        <v>72</v>
      </c>
      <c r="C7" s="51">
        <v>0.34745256024387122</v>
      </c>
    </row>
    <row r="8" spans="1:8" ht="15.75" customHeight="1" x14ac:dyDescent="0.25">
      <c r="B8" s="19" t="s">
        <v>73</v>
      </c>
      <c r="C8" s="51">
        <v>1.140553606454835E-2</v>
      </c>
    </row>
    <row r="9" spans="1:8" ht="15.75" customHeight="1" x14ac:dyDescent="0.25">
      <c r="B9" s="19" t="s">
        <v>74</v>
      </c>
      <c r="C9" s="51">
        <v>0.25396543930383741</v>
      </c>
    </row>
    <row r="10" spans="1:8" ht="15.75" customHeight="1" x14ac:dyDescent="0.25">
      <c r="B10" s="19" t="s">
        <v>75</v>
      </c>
      <c r="C10" s="51">
        <v>0.1364084083796209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5.579323736121862E-2</v>
      </c>
      <c r="D14" s="51">
        <v>5.579323736121862E-2</v>
      </c>
      <c r="E14" s="51">
        <v>5.579323736121862E-2</v>
      </c>
      <c r="F14" s="51">
        <v>5.579323736121862E-2</v>
      </c>
    </row>
    <row r="15" spans="1:8" ht="15.75" customHeight="1" x14ac:dyDescent="0.25">
      <c r="B15" s="19" t="s">
        <v>82</v>
      </c>
      <c r="C15" s="51">
        <v>0.1413092190751985</v>
      </c>
      <c r="D15" s="51">
        <v>0.1413092190751985</v>
      </c>
      <c r="E15" s="51">
        <v>0.1413092190751985</v>
      </c>
      <c r="F15" s="51">
        <v>0.1413092190751985</v>
      </c>
    </row>
    <row r="16" spans="1:8" ht="15.75" customHeight="1" x14ac:dyDescent="0.25">
      <c r="B16" s="19" t="s">
        <v>83</v>
      </c>
      <c r="C16" s="51">
        <v>2.064477032896795E-2</v>
      </c>
      <c r="D16" s="51">
        <v>2.064477032896795E-2</v>
      </c>
      <c r="E16" s="51">
        <v>2.064477032896795E-2</v>
      </c>
      <c r="F16" s="51">
        <v>2.064477032896795E-2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2.2267743456090189E-2</v>
      </c>
      <c r="D19" s="51">
        <v>2.2267743456090189E-2</v>
      </c>
      <c r="E19" s="51">
        <v>2.2267743456090189E-2</v>
      </c>
      <c r="F19" s="51">
        <v>2.2267743456090189E-2</v>
      </c>
    </row>
    <row r="20" spans="1:8" ht="15.75" customHeight="1" x14ac:dyDescent="0.25">
      <c r="B20" s="19" t="s">
        <v>87</v>
      </c>
      <c r="C20" s="51">
        <v>9.3428403910002754E-3</v>
      </c>
      <c r="D20" s="51">
        <v>9.3428403910002754E-3</v>
      </c>
      <c r="E20" s="51">
        <v>9.3428403910002754E-3</v>
      </c>
      <c r="F20" s="51">
        <v>9.3428403910002754E-3</v>
      </c>
    </row>
    <row r="21" spans="1:8" ht="15.75" customHeight="1" x14ac:dyDescent="0.25">
      <c r="B21" s="19" t="s">
        <v>88</v>
      </c>
      <c r="C21" s="51">
        <v>8.1075447214929056E-2</v>
      </c>
      <c r="D21" s="51">
        <v>8.1075447214929056E-2</v>
      </c>
      <c r="E21" s="51">
        <v>8.1075447214929056E-2</v>
      </c>
      <c r="F21" s="51">
        <v>8.1075447214929056E-2</v>
      </c>
    </row>
    <row r="22" spans="1:8" ht="15.75" customHeight="1" x14ac:dyDescent="0.25">
      <c r="B22" s="19" t="s">
        <v>89</v>
      </c>
      <c r="C22" s="51">
        <v>0.66956674217259537</v>
      </c>
      <c r="D22" s="51">
        <v>0.66956674217259537</v>
      </c>
      <c r="E22" s="51">
        <v>0.66956674217259537</v>
      </c>
      <c r="F22" s="51">
        <v>0.66956674217259537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1.1136350999999999E-2</v>
      </c>
    </row>
    <row r="27" spans="1:8" ht="15.75" customHeight="1" x14ac:dyDescent="0.25">
      <c r="B27" s="19" t="s">
        <v>92</v>
      </c>
      <c r="C27" s="51">
        <v>3.6968140000000001E-3</v>
      </c>
    </row>
    <row r="28" spans="1:8" ht="15.75" customHeight="1" x14ac:dyDescent="0.25">
      <c r="B28" s="19" t="s">
        <v>93</v>
      </c>
      <c r="C28" s="51">
        <v>0.34672293799999998</v>
      </c>
    </row>
    <row r="29" spans="1:8" ht="15.75" customHeight="1" x14ac:dyDescent="0.25">
      <c r="B29" s="19" t="s">
        <v>94</v>
      </c>
      <c r="C29" s="51">
        <v>0.10583593600000001</v>
      </c>
    </row>
    <row r="30" spans="1:8" ht="15.75" customHeight="1" x14ac:dyDescent="0.25">
      <c r="B30" s="19" t="s">
        <v>95</v>
      </c>
      <c r="C30" s="51">
        <v>4.4921836E-2</v>
      </c>
    </row>
    <row r="31" spans="1:8" ht="15.75" customHeight="1" x14ac:dyDescent="0.25">
      <c r="B31" s="19" t="s">
        <v>96</v>
      </c>
      <c r="C31" s="51">
        <v>3.5084725999999997E-2</v>
      </c>
    </row>
    <row r="32" spans="1:8" ht="15.75" customHeight="1" x14ac:dyDescent="0.25">
      <c r="B32" s="19" t="s">
        <v>97</v>
      </c>
      <c r="C32" s="51">
        <v>8.1190229000000003E-2</v>
      </c>
    </row>
    <row r="33" spans="2:3" ht="15.75" customHeight="1" x14ac:dyDescent="0.25">
      <c r="B33" s="19" t="s">
        <v>98</v>
      </c>
      <c r="C33" s="51">
        <v>9.2724770999999998E-2</v>
      </c>
    </row>
    <row r="34" spans="2:3" ht="15.75" customHeight="1" x14ac:dyDescent="0.25">
      <c r="B34" s="19" t="s">
        <v>99</v>
      </c>
      <c r="C34" s="51">
        <v>0.2786864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104</v>
      </c>
      <c r="C4" s="53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105</v>
      </c>
      <c r="C5" s="53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109</v>
      </c>
      <c r="C10" s="53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110</v>
      </c>
      <c r="C11" s="53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5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5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0.22651660000000001</v>
      </c>
      <c r="D2" s="53">
        <v>0.1186436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0.34792010000000001</v>
      </c>
      <c r="D3" s="53">
        <v>0.13020860000000001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>
        <v>0</v>
      </c>
    </row>
    <row r="5" spans="1:7" x14ac:dyDescent="0.25">
      <c r="B5" s="3" t="s">
        <v>122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2023-01-17T02:35:35Z</dcterms:modified>
</cp:coreProperties>
</file>