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C36EDE4-7FF8-4967-8ABA-04C18495575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<sst xmlns="http://schemas.openxmlformats.org/spreadsheetml/2006/main" count="2089" uniqueCount="342">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</sst>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2997657.40625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0.55500000000000005</v>
      </c>
    </row>
    <row r="12" spans="1:3" ht="15" customHeight="1" x14ac:dyDescent="0.25">
      <c r="B12" s="5" t="s">
        <v>12</v>
      </c>
      <c r="C12" s="44">
        <v>0.69700000000000006</v>
      </c>
    </row>
    <row r="13" spans="1:3" ht="15" customHeight="1" x14ac:dyDescent="0.25">
      <c r="B13" s="5" t="s">
        <v>13</v>
      </c>
      <c r="C13" s="44">
        <v>0.36199999999999999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0.214066101489297</v>
      </c>
    </row>
    <row r="30" spans="1:3" ht="14.25" customHeight="1" x14ac:dyDescent="0.25">
      <c r="B30" s="25" t="s">
        <v>27</v>
      </c>
      <c r="C30" s="100">
        <v>3.4617270758269099E-2</v>
      </c>
    </row>
    <row r="31" spans="1:3" ht="14.25" customHeight="1" x14ac:dyDescent="0.25">
      <c r="B31" s="25" t="s">
        <v>28</v>
      </c>
      <c r="C31" s="100">
        <v>8.7410394985629497E-2</v>
      </c>
    </row>
    <row r="32" spans="1:3" ht="14.25" customHeight="1" x14ac:dyDescent="0.25">
      <c r="B32" s="25" t="s">
        <v>29</v>
      </c>
      <c r="C32" s="100">
        <v>0.66390623276680505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23.280273690776699</v>
      </c>
    </row>
    <row r="38" spans="1:5" ht="15" customHeight="1" x14ac:dyDescent="0.25">
      <c r="B38" s="11" t="s">
        <v>34</v>
      </c>
      <c r="C38" s="43">
        <v>42.4152614198793</v>
      </c>
      <c r="D38" s="12"/>
      <c r="E38" s="13"/>
    </row>
    <row r="39" spans="1:5" ht="15" customHeight="1" x14ac:dyDescent="0.25">
      <c r="B39" s="11" t="s">
        <v>35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99">
        <v>2.13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2.0782200000000001E-2</v>
      </c>
      <c r="D45" s="12"/>
    </row>
    <row r="46" spans="1:5" ht="15.75" customHeight="1" x14ac:dyDescent="0.25">
      <c r="B46" s="11" t="s">
        <v>41</v>
      </c>
      <c r="C46" s="45">
        <v>0.1087105</v>
      </c>
      <c r="D46" s="12"/>
    </row>
    <row r="47" spans="1:5" ht="15.75" customHeight="1" x14ac:dyDescent="0.25">
      <c r="B47" s="11" t="s">
        <v>42</v>
      </c>
      <c r="C47" s="45">
        <v>0.1841246</v>
      </c>
      <c r="D47" s="12"/>
      <c r="E47" s="13"/>
    </row>
    <row r="48" spans="1:5" ht="15" customHeight="1" x14ac:dyDescent="0.25">
      <c r="B48" s="11" t="s">
        <v>43</v>
      </c>
      <c r="C48" s="46">
        <v>0.68638270000000001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0.50240399999999996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0.48985432571760201</v>
      </c>
      <c r="C2" s="57">
        <v>0.95</v>
      </c>
      <c r="D2" s="58">
        <v>39.694784016169571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44.74391570258959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126.9573536787713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0.38438675086138191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0.151794581430267</v>
      </c>
      <c r="C10" s="57">
        <v>0.95</v>
      </c>
      <c r="D10" s="58">
        <v>14.26897757170995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0.151794581430267</v>
      </c>
      <c r="C11" s="57">
        <v>0.95</v>
      </c>
      <c r="D11" s="58">
        <v>14.26897757170995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0.151794581430267</v>
      </c>
      <c r="C12" s="57">
        <v>0.95</v>
      </c>
      <c r="D12" s="58">
        <v>14.26897757170995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0.151794581430267</v>
      </c>
      <c r="C13" s="57">
        <v>0.95</v>
      </c>
      <c r="D13" s="58">
        <v>14.26897757170995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0.151794581430267</v>
      </c>
      <c r="C14" s="57">
        <v>0.95</v>
      </c>
      <c r="D14" s="58">
        <v>14.26897757170995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0.151794581430267</v>
      </c>
      <c r="C15" s="57">
        <v>0.95</v>
      </c>
      <c r="D15" s="58">
        <v>14.26897757170995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0.32525745301380288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0.80843429999999994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0.99</v>
      </c>
      <c r="C18" s="57">
        <v>0.95</v>
      </c>
      <c r="D18" s="58">
        <v>3.0133371170447369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3.0133371170447369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0.83832790000000001</v>
      </c>
      <c r="C21" s="57">
        <v>0.95</v>
      </c>
      <c r="D21" s="58">
        <v>3.4535387086730069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24.366673580157041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4.7084773800389677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0.2119116882341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0.11839029199426999</v>
      </c>
      <c r="C27" s="57">
        <v>0.95</v>
      </c>
      <c r="D27" s="58">
        <v>20.578639540376962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0.26370118490977001</v>
      </c>
      <c r="C29" s="57">
        <v>0.95</v>
      </c>
      <c r="D29" s="58">
        <v>71.801996499827609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1.824558777781067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1E-3</v>
      </c>
      <c r="C32" s="57">
        <v>0.95</v>
      </c>
      <c r="D32" s="58">
        <v>0.64797125932125421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0.73697868349999995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0.8296922000000001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0.2080756</v>
      </c>
      <c r="C38" s="57">
        <v>0.95</v>
      </c>
      <c r="D38" s="58">
        <v>4.7630130644995639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0.31862761222254898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205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0.57499999999999996</v>
      </c>
      <c r="E2" s="62">
        <f>food_insecure</f>
        <v>0.57499999999999996</v>
      </c>
      <c r="F2" s="62">
        <f>food_insecure</f>
        <v>0.57499999999999996</v>
      </c>
      <c r="G2" s="62">
        <f>food_insecure</f>
        <v>0.57499999999999996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0.57499999999999996</v>
      </c>
      <c r="F5" s="62">
        <f>food_insecure</f>
        <v>0.57499999999999996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0.57499999999999996</v>
      </c>
      <c r="F8" s="62">
        <f>food_insecure</f>
        <v>0.57499999999999996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0.57499999999999996</v>
      </c>
      <c r="F9" s="62">
        <f>food_insecure</f>
        <v>0.57499999999999996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0.69700000000000006</v>
      </c>
      <c r="E10" s="62">
        <f>IF(ISBLANK(comm_deliv), frac_children_health_facility,1)</f>
        <v>0.69700000000000006</v>
      </c>
      <c r="F10" s="62">
        <f>IF(ISBLANK(comm_deliv), frac_children_health_facility,1)</f>
        <v>0.69700000000000006</v>
      </c>
      <c r="G10" s="62">
        <f>IF(ISBLANK(comm_deliv), frac_children_health_facility,1)</f>
        <v>0.69700000000000006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0.57499999999999996</v>
      </c>
      <c r="I15" s="62">
        <f>food_insecure</f>
        <v>0.57499999999999996</v>
      </c>
      <c r="J15" s="62">
        <f>food_insecure</f>
        <v>0.57499999999999996</v>
      </c>
      <c r="K15" s="62">
        <f>food_insecure</f>
        <v>0.57499999999999996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0.55500000000000005</v>
      </c>
      <c r="I18" s="62">
        <f>frac_PW_health_facility</f>
        <v>0.55500000000000005</v>
      </c>
      <c r="J18" s="62">
        <f>frac_PW_health_facility</f>
        <v>0.55500000000000005</v>
      </c>
      <c r="K18" s="62">
        <f>frac_PW_health_facility</f>
        <v>0.55500000000000005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0.83</v>
      </c>
      <c r="I19" s="62">
        <f>frac_malaria_risk</f>
        <v>0.83</v>
      </c>
      <c r="J19" s="62">
        <f>frac_malaria_risk</f>
        <v>0.83</v>
      </c>
      <c r="K19" s="62">
        <f>frac_malaria_risk</f>
        <v>0.83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0.36199999999999999</v>
      </c>
      <c r="M24" s="62">
        <f>famplan_unmet_need</f>
        <v>0.36199999999999999</v>
      </c>
      <c r="N24" s="62">
        <f>famplan_unmet_need</f>
        <v>0.36199999999999999</v>
      </c>
      <c r="O24" s="62">
        <f>famplan_unmet_need</f>
        <v>0.36199999999999999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0.41162521650390005</v>
      </c>
      <c r="M25" s="62">
        <f>(1-food_insecure)*(0.49)+food_insecure*(0.7)</f>
        <v>0.61075000000000002</v>
      </c>
      <c r="N25" s="62">
        <f>(1-food_insecure)*(0.49)+food_insecure*(0.7)</f>
        <v>0.61075000000000002</v>
      </c>
      <c r="O25" s="62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0.17641080707310003</v>
      </c>
      <c r="M26" s="62">
        <f>(1-food_insecure)*(0.21)+food_insecure*(0.3)</f>
        <v>0.26174999999999998</v>
      </c>
      <c r="N26" s="62">
        <f>(1-food_insecure)*(0.21)+food_insecure*(0.3)</f>
        <v>0.26174999999999998</v>
      </c>
      <c r="O26" s="62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8.5930765623000019E-2</v>
      </c>
      <c r="M27" s="62">
        <f>(1-food_insecure)*(0.3)</f>
        <v>0.1275</v>
      </c>
      <c r="N27" s="62">
        <f>(1-food_insecure)*(0.3)</f>
        <v>0.1275</v>
      </c>
      <c r="O27" s="62">
        <f>(1-food_insecure)*(0.3)</f>
        <v>0.1275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0.83</v>
      </c>
      <c r="D34" s="62">
        <f t="shared" si="3"/>
        <v>0.83</v>
      </c>
      <c r="E34" s="62">
        <f t="shared" si="3"/>
        <v>0.83</v>
      </c>
      <c r="F34" s="62">
        <f t="shared" si="3"/>
        <v>0.83</v>
      </c>
      <c r="G34" s="62">
        <f t="shared" si="3"/>
        <v>0.83</v>
      </c>
      <c r="H34" s="62">
        <f t="shared" si="3"/>
        <v>0.83</v>
      </c>
      <c r="I34" s="62">
        <f t="shared" si="3"/>
        <v>0.83</v>
      </c>
      <c r="J34" s="62">
        <f t="shared" si="3"/>
        <v>0.83</v>
      </c>
      <c r="K34" s="62">
        <f t="shared" si="3"/>
        <v>0.83</v>
      </c>
      <c r="L34" s="62">
        <f t="shared" si="3"/>
        <v>0.83</v>
      </c>
      <c r="M34" s="62">
        <f t="shared" si="3"/>
        <v>0.83</v>
      </c>
      <c r="N34" s="62">
        <f t="shared" si="3"/>
        <v>0.83</v>
      </c>
      <c r="O34" s="62">
        <f t="shared" si="3"/>
        <v>0.83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704897.35100000002</v>
      </c>
      <c r="C2" s="50">
        <v>1082000</v>
      </c>
      <c r="D2" s="50">
        <v>1683000</v>
      </c>
      <c r="E2" s="50">
        <v>1165000</v>
      </c>
      <c r="F2" s="50">
        <v>771000</v>
      </c>
      <c r="G2" s="17">
        <f t="shared" ref="G2:G16" si="0">C2+D2+E2+F2</f>
        <v>4701000</v>
      </c>
      <c r="H2" s="17">
        <f t="shared" ref="H2:H40" si="1">(B2 + stillbirth*B2/(1000-stillbirth))/(1-abortion)</f>
        <v>813019.76881518855</v>
      </c>
      <c r="I2" s="17">
        <f t="shared" ref="I2:I40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4.1152727501578227E-3</v>
      </c>
    </row>
    <row r="4" spans="1:8" ht="15.75" customHeight="1" x14ac:dyDescent="0.25">
      <c r="B4" s="19" t="s">
        <v>69</v>
      </c>
      <c r="C4" s="51">
        <v>0.1582186006164702</v>
      </c>
    </row>
    <row r="5" spans="1:8" ht="15.75" customHeight="1" x14ac:dyDescent="0.25">
      <c r="B5" s="19" t="s">
        <v>70</v>
      </c>
      <c r="C5" s="51">
        <v>7.0012519841539819E-2</v>
      </c>
    </row>
    <row r="6" spans="1:8" ht="15.75" customHeight="1" x14ac:dyDescent="0.25">
      <c r="B6" s="19" t="s">
        <v>71</v>
      </c>
      <c r="C6" s="51">
        <v>0.29487244359277431</v>
      </c>
    </row>
    <row r="7" spans="1:8" ht="15.75" customHeight="1" x14ac:dyDescent="0.25">
      <c r="B7" s="19" t="s">
        <v>72</v>
      </c>
      <c r="C7" s="51">
        <v>0.28398539912710702</v>
      </c>
    </row>
    <row r="8" spans="1:8" ht="15.75" customHeight="1" x14ac:dyDescent="0.25">
      <c r="B8" s="19" t="s">
        <v>73</v>
      </c>
      <c r="C8" s="51">
        <v>6.5450198454208349E-3</v>
      </c>
    </row>
    <row r="9" spans="1:8" ht="15.75" customHeight="1" x14ac:dyDescent="0.25">
      <c r="B9" s="19" t="s">
        <v>74</v>
      </c>
      <c r="C9" s="51">
        <v>0.101077701603489</v>
      </c>
    </row>
    <row r="10" spans="1:8" ht="15.75" customHeight="1" x14ac:dyDescent="0.25">
      <c r="B10" s="19" t="s">
        <v>75</v>
      </c>
      <c r="C10" s="51">
        <v>8.1173042623041064E-2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0.1137720283169486</v>
      </c>
      <c r="D14" s="51">
        <v>0.1137720283169486</v>
      </c>
      <c r="E14" s="51">
        <v>0.1137720283169486</v>
      </c>
      <c r="F14" s="51">
        <v>0.1137720283169486</v>
      </c>
    </row>
    <row r="15" spans="1:8" ht="15.75" customHeight="1" x14ac:dyDescent="0.25">
      <c r="B15" s="19" t="s">
        <v>82</v>
      </c>
      <c r="C15" s="51">
        <v>0.16723664723990239</v>
      </c>
      <c r="D15" s="51">
        <v>0.16723664723990239</v>
      </c>
      <c r="E15" s="51">
        <v>0.16723664723990239</v>
      </c>
      <c r="F15" s="51">
        <v>0.16723664723990239</v>
      </c>
    </row>
    <row r="16" spans="1:8" ht="15.75" customHeight="1" x14ac:dyDescent="0.25">
      <c r="B16" s="19" t="s">
        <v>83</v>
      </c>
      <c r="C16" s="51">
        <v>1.480856849488427E-2</v>
      </c>
      <c r="D16" s="51">
        <v>1.480856849488427E-2</v>
      </c>
      <c r="E16" s="51">
        <v>1.480856849488427E-2</v>
      </c>
      <c r="F16" s="51">
        <v>1.480856849488427E-2</v>
      </c>
    </row>
    <row r="17" spans="1:8" ht="15.75" customHeight="1" x14ac:dyDescent="0.25">
      <c r="B17" s="19" t="s">
        <v>84</v>
      </c>
      <c r="C17" s="51">
        <v>2.7588442294122809E-5</v>
      </c>
      <c r="D17" s="51">
        <v>2.7588442294122809E-5</v>
      </c>
      <c r="E17" s="51">
        <v>2.7588442294122809E-5</v>
      </c>
      <c r="F17" s="51">
        <v>2.7588442294122809E-5</v>
      </c>
    </row>
    <row r="18" spans="1:8" ht="15.75" customHeight="1" x14ac:dyDescent="0.25">
      <c r="B18" s="19" t="s">
        <v>85</v>
      </c>
      <c r="C18" s="51">
        <v>0.12057240509600881</v>
      </c>
      <c r="D18" s="51">
        <v>0.12057240509600881</v>
      </c>
      <c r="E18" s="51">
        <v>0.12057240509600881</v>
      </c>
      <c r="F18" s="51">
        <v>0.12057240509600881</v>
      </c>
    </row>
    <row r="19" spans="1:8" ht="15.75" customHeight="1" x14ac:dyDescent="0.25">
      <c r="B19" s="19" t="s">
        <v>86</v>
      </c>
      <c r="C19" s="51">
        <v>1.837735016162317E-2</v>
      </c>
      <c r="D19" s="51">
        <v>1.837735016162317E-2</v>
      </c>
      <c r="E19" s="51">
        <v>1.837735016162317E-2</v>
      </c>
      <c r="F19" s="51">
        <v>1.837735016162317E-2</v>
      </c>
    </row>
    <row r="20" spans="1:8" ht="15.75" customHeight="1" x14ac:dyDescent="0.25">
      <c r="B20" s="19" t="s">
        <v>87</v>
      </c>
      <c r="C20" s="51">
        <v>0.18696624681336271</v>
      </c>
      <c r="D20" s="51">
        <v>0.18696624681336271</v>
      </c>
      <c r="E20" s="51">
        <v>0.18696624681336271</v>
      </c>
      <c r="F20" s="51">
        <v>0.18696624681336271</v>
      </c>
    </row>
    <row r="21" spans="1:8" ht="15.75" customHeight="1" x14ac:dyDescent="0.25">
      <c r="B21" s="19" t="s">
        <v>88</v>
      </c>
      <c r="C21" s="51">
        <v>9.619924054649262E-2</v>
      </c>
      <c r="D21" s="51">
        <v>9.619924054649262E-2</v>
      </c>
      <c r="E21" s="51">
        <v>9.619924054649262E-2</v>
      </c>
      <c r="F21" s="51">
        <v>9.619924054649262E-2</v>
      </c>
    </row>
    <row r="22" spans="1:8" ht="15.75" customHeight="1" x14ac:dyDescent="0.25">
      <c r="B22" s="19" t="s">
        <v>89</v>
      </c>
      <c r="C22" s="51">
        <v>0.2820399248884834</v>
      </c>
      <c r="D22" s="51">
        <v>0.2820399248884834</v>
      </c>
      <c r="E22" s="51">
        <v>0.2820399248884834</v>
      </c>
      <c r="F22" s="51">
        <v>0.2820399248884834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8.1868175000000001E-2</v>
      </c>
    </row>
    <row r="27" spans="1:8" ht="15.75" customHeight="1" x14ac:dyDescent="0.25">
      <c r="B27" s="19" t="s">
        <v>92</v>
      </c>
      <c r="C27" s="51">
        <v>8.1904539999999998E-3</v>
      </c>
    </row>
    <row r="28" spans="1:8" ht="15.75" customHeight="1" x14ac:dyDescent="0.25">
      <c r="B28" s="19" t="s">
        <v>93</v>
      </c>
      <c r="C28" s="51">
        <v>0.143739488</v>
      </c>
    </row>
    <row r="29" spans="1:8" ht="15.75" customHeight="1" x14ac:dyDescent="0.25">
      <c r="B29" s="19" t="s">
        <v>94</v>
      </c>
      <c r="C29" s="51">
        <v>0.15393818500000001</v>
      </c>
    </row>
    <row r="30" spans="1:8" ht="15.75" customHeight="1" x14ac:dyDescent="0.25">
      <c r="B30" s="19" t="s">
        <v>95</v>
      </c>
      <c r="C30" s="51">
        <v>9.7379692000000004E-2</v>
      </c>
    </row>
    <row r="31" spans="1:8" ht="15.75" customHeight="1" x14ac:dyDescent="0.25">
      <c r="B31" s="19" t="s">
        <v>96</v>
      </c>
      <c r="C31" s="51">
        <v>9.8883503999999997E-2</v>
      </c>
    </row>
    <row r="32" spans="1:8" ht="15.75" customHeight="1" x14ac:dyDescent="0.25">
      <c r="B32" s="19" t="s">
        <v>97</v>
      </c>
      <c r="C32" s="51">
        <v>1.7031174E-2</v>
      </c>
    </row>
    <row r="33" spans="2:3" ht="15.75" customHeight="1" x14ac:dyDescent="0.25">
      <c r="B33" s="19" t="s">
        <v>98</v>
      </c>
      <c r="C33" s="51">
        <v>7.6512073999999999E-2</v>
      </c>
    </row>
    <row r="34" spans="2:3" ht="15.75" customHeight="1" x14ac:dyDescent="0.25">
      <c r="B34" s="19" t="s">
        <v>99</v>
      </c>
      <c r="C34" s="51">
        <v>0.32245725400000003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104</v>
      </c>
      <c r="C4" s="53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105</v>
      </c>
      <c r="C5" s="53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109</v>
      </c>
      <c r="C10" s="53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110</v>
      </c>
      <c r="C11" s="53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5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5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5">
      <c r="B5" s="3" t="s">
        <v>122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2023-01-17T02:35:58Z</dcterms:modified>
</cp:coreProperties>
</file>