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8A9286-15B2-4BAC-82C8-617ECE909FB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<sst xmlns="http://schemas.openxmlformats.org/spreadsheetml/2006/main" count="2093" uniqueCount="335">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</sst>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0.8706096649169921</v>
      </c>
    </row>
    <row r="11" spans="1:3" ht="15" customHeight="1" x14ac:dyDescent="0.25">
      <c r="B11" s="69" t="s">
        <v>11</v>
      </c>
      <c r="C11" s="32">
        <v>0.94599999999999995</v>
      </c>
    </row>
    <row r="12" spans="1:3" ht="15" customHeight="1" x14ac:dyDescent="0.25">
      <c r="B12" s="69" t="s">
        <v>12</v>
      </c>
      <c r="C12" s="32">
        <v>0.59699999999999998</v>
      </c>
    </row>
    <row r="13" spans="1:3" ht="15" customHeight="1" x14ac:dyDescent="0.25">
      <c r="B13" s="69" t="s">
        <v>13</v>
      </c>
      <c r="C13" s="32">
        <v>0.379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0.55500000000000005</v>
      </c>
    </row>
    <row r="25" spans="1:3" ht="15" customHeight="1" x14ac:dyDescent="0.25">
      <c r="B25" s="7" t="s">
        <v>23</v>
      </c>
      <c r="C25" s="33">
        <v>0.30480000000000002</v>
      </c>
    </row>
    <row r="26" spans="1:3" ht="15" customHeight="1" x14ac:dyDescent="0.25">
      <c r="B26" s="7" t="s">
        <v>24</v>
      </c>
      <c r="C26" s="33">
        <v>4.0500000000000001E-2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5.5305958000000002E-2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38.470301788640938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42.533821775887482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107.7603082099896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3.1061362813373239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13.55153367590807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13.55153367590807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13.55153367590807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13.55153367590807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13.55153367590807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13.55153367590807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0.29077641375814661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2.5765543589847759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2.5765543589847759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29.985420494092399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23.13145465735499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4.4684305312370904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19.554423814166139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69.007299698442466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0.90872808870784549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0.57448447746283704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1.4631854953882599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0.59699999999999998</v>
      </c>
      <c r="E10" s="47">
        <f>IF(ISBLANK(comm_deliv), frac_children_health_facility,1)</f>
        <v>0.59699999999999998</v>
      </c>
      <c r="F10" s="47">
        <f>IF(ISBLANK(comm_deliv), frac_children_health_facility,1)</f>
        <v>0.59699999999999998</v>
      </c>
      <c r="G10" s="47">
        <f>IF(ISBLANK(comm_deliv), frac_children_health_facility,1)</f>
        <v>0.59699999999999998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0.94599999999999995</v>
      </c>
      <c r="I18" s="47">
        <f>frac_PW_health_facility</f>
        <v>0.94599999999999995</v>
      </c>
      <c r="J18" s="47">
        <f>frac_PW_health_facility</f>
        <v>0.94599999999999995</v>
      </c>
      <c r="K18" s="47">
        <f>frac_PW_health_facility</f>
        <v>0.94599999999999995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0.379</v>
      </c>
      <c r="M24" s="47">
        <f>famplan_unmet_need</f>
        <v>0.379</v>
      </c>
      <c r="N24" s="47">
        <f>famplan_unmet_need</f>
        <v>0.379</v>
      </c>
      <c r="O24" s="47">
        <f>famplan_unmet_need</f>
        <v>0.379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6.364581192398075E-2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2.7276776538848895E-2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3.8467746620178253E-2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0.8706096649169921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142093.02239999999</v>
      </c>
      <c r="C2" s="37">
        <v>240000</v>
      </c>
      <c r="D2" s="37">
        <v>506000</v>
      </c>
      <c r="E2" s="37">
        <v>525000</v>
      </c>
      <c r="F2" s="37">
        <v>345000</v>
      </c>
      <c r="G2" s="9">
        <f t="shared" ref="G2:G40" si="0">C2+D2+E2+F2</f>
        <v>1616000</v>
      </c>
      <c r="H2" s="9">
        <f t="shared" ref="H2:H40" si="1">(B2 + stillbirth*B2/(1000-stillbirth))/(1-abortion)</f>
        <v>162580.58542788061</v>
      </c>
      <c r="I2" s="9">
        <f t="shared" ref="I2:I40" si="2">G2-H2</f>
        <v>1453419.4145721195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140133.40779999999</v>
      </c>
      <c r="C3" s="37">
        <v>249000</v>
      </c>
      <c r="D3" s="37">
        <v>491000</v>
      </c>
      <c r="E3" s="37">
        <v>539000</v>
      </c>
      <c r="F3" s="37">
        <v>350000</v>
      </c>
      <c r="G3" s="9">
        <f t="shared" si="0"/>
        <v>1629000</v>
      </c>
      <c r="H3" s="9">
        <f t="shared" si="1"/>
        <v>160338.42544352784</v>
      </c>
      <c r="I3" s="9">
        <f t="shared" si="2"/>
        <v>1468661.5745564722</v>
      </c>
    </row>
    <row r="4" spans="1:9" ht="15.75" customHeight="1" x14ac:dyDescent="0.25">
      <c r="A4" s="69">
        <f t="shared" si="3"/>
        <v>2023</v>
      </c>
      <c r="B4" s="36">
        <v>138043.28039999999</v>
      </c>
      <c r="C4" s="37">
        <v>262000</v>
      </c>
      <c r="D4" s="37">
        <v>477000</v>
      </c>
      <c r="E4" s="37">
        <v>549000</v>
      </c>
      <c r="F4" s="37">
        <v>356000</v>
      </c>
      <c r="G4" s="9">
        <f t="shared" si="0"/>
        <v>1644000</v>
      </c>
      <c r="H4" s="9">
        <f t="shared" si="1"/>
        <v>157946.93478078258</v>
      </c>
      <c r="I4" s="9">
        <f t="shared" si="2"/>
        <v>1486053.0652192174</v>
      </c>
    </row>
    <row r="5" spans="1:9" ht="15.75" customHeight="1" x14ac:dyDescent="0.25">
      <c r="A5" s="69">
        <f t="shared" si="3"/>
        <v>2024</v>
      </c>
      <c r="B5" s="36">
        <v>135805.9472</v>
      </c>
      <c r="C5" s="37">
        <v>277000</v>
      </c>
      <c r="D5" s="37">
        <v>466000</v>
      </c>
      <c r="E5" s="37">
        <v>554000</v>
      </c>
      <c r="F5" s="37">
        <v>366000</v>
      </c>
      <c r="G5" s="9">
        <f t="shared" si="0"/>
        <v>1663000</v>
      </c>
      <c r="H5" s="9">
        <f t="shared" si="1"/>
        <v>155387.01357346767</v>
      </c>
      <c r="I5" s="9">
        <f t="shared" si="2"/>
        <v>1507612.9864265323</v>
      </c>
    </row>
    <row r="6" spans="1:9" ht="15.75" customHeight="1" x14ac:dyDescent="0.25">
      <c r="A6" s="69">
        <f t="shared" si="3"/>
        <v>2025</v>
      </c>
      <c r="B6" s="36">
        <v>133445.916</v>
      </c>
      <c r="C6" s="37">
        <v>293000</v>
      </c>
      <c r="D6" s="37">
        <v>459000</v>
      </c>
      <c r="E6" s="37">
        <v>554000</v>
      </c>
      <c r="F6" s="37">
        <v>380000</v>
      </c>
      <c r="G6" s="9">
        <f t="shared" si="0"/>
        <v>1686000</v>
      </c>
      <c r="H6" s="9">
        <f t="shared" si="1"/>
        <v>152686.70325813117</v>
      </c>
      <c r="I6" s="9">
        <f t="shared" si="2"/>
        <v>1533313.2967418688</v>
      </c>
    </row>
    <row r="7" spans="1:9" ht="15.75" customHeight="1" x14ac:dyDescent="0.25">
      <c r="A7" s="69">
        <f t="shared" si="3"/>
        <v>2026</v>
      </c>
      <c r="B7" s="36">
        <v>132981.64000000001</v>
      </c>
      <c r="C7" s="37">
        <v>309000</v>
      </c>
      <c r="D7" s="37">
        <v>458000</v>
      </c>
      <c r="E7" s="37">
        <v>547000</v>
      </c>
      <c r="F7" s="37">
        <v>398000</v>
      </c>
      <c r="G7" s="9">
        <f t="shared" si="0"/>
        <v>1712000</v>
      </c>
      <c r="H7" s="9">
        <f t="shared" si="1"/>
        <v>152155.48601322222</v>
      </c>
      <c r="I7" s="9">
        <f t="shared" si="2"/>
        <v>1559844.5139867777</v>
      </c>
    </row>
    <row r="8" spans="1:9" ht="15.75" customHeight="1" x14ac:dyDescent="0.25">
      <c r="A8" s="69">
        <f t="shared" si="3"/>
        <v>2027</v>
      </c>
      <c r="B8" s="36">
        <v>132422.6</v>
      </c>
      <c r="C8" s="37">
        <v>326000</v>
      </c>
      <c r="D8" s="37">
        <v>460000</v>
      </c>
      <c r="E8" s="37">
        <v>537000</v>
      </c>
      <c r="F8" s="37">
        <v>419000</v>
      </c>
      <c r="G8" s="9">
        <f t="shared" si="0"/>
        <v>1742000</v>
      </c>
      <c r="H8" s="9">
        <f t="shared" si="1"/>
        <v>151515.84130060751</v>
      </c>
      <c r="I8" s="9">
        <f t="shared" si="2"/>
        <v>1590484.1586993926</v>
      </c>
    </row>
    <row r="9" spans="1:9" ht="15.75" customHeight="1" x14ac:dyDescent="0.25">
      <c r="A9" s="69">
        <f t="shared" si="3"/>
        <v>2028</v>
      </c>
      <c r="B9" s="36">
        <v>131827.24799999999</v>
      </c>
      <c r="C9" s="37">
        <v>342000</v>
      </c>
      <c r="D9" s="37">
        <v>467000</v>
      </c>
      <c r="E9" s="37">
        <v>522000</v>
      </c>
      <c r="F9" s="37">
        <v>444000</v>
      </c>
      <c r="G9" s="9">
        <f t="shared" si="0"/>
        <v>1775000</v>
      </c>
      <c r="H9" s="9">
        <f t="shared" si="1"/>
        <v>150834.64897278731</v>
      </c>
      <c r="I9" s="9">
        <f t="shared" si="2"/>
        <v>1624165.3510272126</v>
      </c>
    </row>
    <row r="10" spans="1:9" ht="15.75" customHeight="1" x14ac:dyDescent="0.25">
      <c r="A10" s="69">
        <f t="shared" si="3"/>
        <v>2029</v>
      </c>
      <c r="B10" s="36">
        <v>131140.33600000001</v>
      </c>
      <c r="C10" s="37">
        <v>355000</v>
      </c>
      <c r="D10" s="37">
        <v>479000</v>
      </c>
      <c r="E10" s="37">
        <v>505000</v>
      </c>
      <c r="F10" s="37">
        <v>466000</v>
      </c>
      <c r="G10" s="9">
        <f t="shared" si="0"/>
        <v>1805000</v>
      </c>
      <c r="H10" s="9">
        <f t="shared" si="1"/>
        <v>150048.69514330893</v>
      </c>
      <c r="I10" s="9">
        <f t="shared" si="2"/>
        <v>1654951.304856691</v>
      </c>
    </row>
    <row r="11" spans="1:9" ht="15.75" customHeight="1" x14ac:dyDescent="0.25">
      <c r="A11" s="69">
        <f t="shared" si="3"/>
        <v>2030</v>
      </c>
      <c r="B11" s="36">
        <v>130418.71400000001</v>
      </c>
      <c r="C11" s="37">
        <v>364000</v>
      </c>
      <c r="D11" s="37">
        <v>495000</v>
      </c>
      <c r="E11" s="37">
        <v>489000</v>
      </c>
      <c r="F11" s="37">
        <v>486000</v>
      </c>
      <c r="G11" s="9">
        <f t="shared" si="0"/>
        <v>1834000</v>
      </c>
      <c r="H11" s="9">
        <f t="shared" si="1"/>
        <v>149223.02668164889</v>
      </c>
      <c r="I11" s="9">
        <f t="shared" si="2"/>
        <v>1684776.9733183512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0.66876521474999995</v>
      </c>
      <c r="D14" s="40">
        <v>0.63119051921299996</v>
      </c>
      <c r="E14" s="40">
        <v>0.63119051921299996</v>
      </c>
      <c r="F14" s="40">
        <v>0.45397782957600002</v>
      </c>
      <c r="G14" s="40">
        <v>0.45397782957600002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0.39389669260081722</v>
      </c>
      <c r="D15" s="99">
        <f t="shared" si="0"/>
        <v>0.37176553510178406</v>
      </c>
      <c r="E15" s="99">
        <f t="shared" si="0"/>
        <v>0.37176553510178406</v>
      </c>
      <c r="F15" s="99">
        <f t="shared" si="0"/>
        <v>0.26738885581979788</v>
      </c>
      <c r="G15" s="99">
        <f t="shared" si="0"/>
        <v>0.26738885581979788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2023-01-25T00:10:06Z</dcterms:modified>
</cp:coreProperties>
</file>