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BD00385-6099-47F3-A00C-8954D3EB37E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<sst xmlns="http://schemas.openxmlformats.org/spreadsheetml/2006/main" count="2093" uniqueCount="335">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</sst>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0.59812629699706998</v>
      </c>
    </row>
    <row r="11" spans="1:3" ht="15" customHeight="1" x14ac:dyDescent="0.25">
      <c r="B11" s="69" t="s">
        <v>11</v>
      </c>
      <c r="C11" s="32">
        <v>0.36899999999999999</v>
      </c>
    </row>
    <row r="12" spans="1:3" ht="15" customHeight="1" x14ac:dyDescent="0.25">
      <c r="B12" s="69" t="s">
        <v>12</v>
      </c>
      <c r="C12" s="32">
        <v>0.54400000000000004</v>
      </c>
    </row>
    <row r="13" spans="1:3" ht="15" customHeight="1" x14ac:dyDescent="0.25">
      <c r="B13" s="69" t="s">
        <v>13</v>
      </c>
      <c r="C13" s="32">
        <v>0.38700000000000001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0.12590000000000001</v>
      </c>
    </row>
    <row r="24" spans="1:3" ht="15" customHeight="1" x14ac:dyDescent="0.25">
      <c r="B24" s="7" t="s">
        <v>22</v>
      </c>
      <c r="C24" s="33">
        <v>0.54390000000000005</v>
      </c>
    </row>
    <row r="25" spans="1:3" ht="15" customHeight="1" x14ac:dyDescent="0.25">
      <c r="B25" s="7" t="s">
        <v>23</v>
      </c>
      <c r="C25" s="33">
        <v>0.28079999999999999</v>
      </c>
    </row>
    <row r="26" spans="1:3" ht="15" customHeight="1" x14ac:dyDescent="0.25">
      <c r="B26" s="7" t="s">
        <v>24</v>
      </c>
      <c r="C26" s="33">
        <v>4.9400000000000013E-2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0.17313998999999899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46.514149795651832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42.714114955724838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233.86921568365631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0.6968996460704564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13.73182685574543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13.73182685574543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13.73182685574543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13.73182685574543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13.73182685574543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13.73182685574543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0.47098850075500898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5.4458602900381443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5.4458602900381443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7.0380951679412087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23.53711431198905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4.58111376863544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19.73010065732856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87.366174813676366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2.4513909123146012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0.98014443964829323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3.4726556862575531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0.54400000000000004</v>
      </c>
      <c r="E10" s="47">
        <f>IF(ISBLANK(comm_deliv), frac_children_health_facility,1)</f>
        <v>0.54400000000000004</v>
      </c>
      <c r="F10" s="47">
        <f>IF(ISBLANK(comm_deliv), frac_children_health_facility,1)</f>
        <v>0.54400000000000004</v>
      </c>
      <c r="G10" s="47">
        <f>IF(ISBLANK(comm_deliv), frac_children_health_facility,1)</f>
        <v>0.54400000000000004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0.36899999999999999</v>
      </c>
      <c r="I18" s="47">
        <f>frac_PW_health_facility</f>
        <v>0.36899999999999999</v>
      </c>
      <c r="J18" s="47">
        <f>frac_PW_health_facility</f>
        <v>0.36899999999999999</v>
      </c>
      <c r="K18" s="47">
        <f>frac_PW_health_facility</f>
        <v>0.36899999999999999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0.38700000000000001</v>
      </c>
      <c r="M24" s="47">
        <f>famplan_unmet_need</f>
        <v>0.38700000000000001</v>
      </c>
      <c r="N24" s="47">
        <f>famplan_unmet_need</f>
        <v>0.38700000000000001</v>
      </c>
      <c r="O24" s="47">
        <f>famplan_unmet_need</f>
        <v>0.38700000000000001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0.19767765577011123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8.4718995330047675E-2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0.11947705190277109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0.59812629699706998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156286.95439999999</v>
      </c>
      <c r="C2" s="37">
        <v>348000</v>
      </c>
      <c r="D2" s="37">
        <v>675000</v>
      </c>
      <c r="E2" s="37">
        <v>556000</v>
      </c>
      <c r="F2" s="37">
        <v>397000</v>
      </c>
      <c r="G2" s="9">
        <f t="shared" ref="G2:G40" si="0">C2+D2+E2+F2</f>
        <v>1976000</v>
      </c>
      <c r="H2" s="9">
        <f t="shared" ref="H2:H40" si="1">(B2 + stillbirth*B2/(1000-stillbirth))/(1-abortion)</f>
        <v>178821.05758553054</v>
      </c>
      <c r="I2" s="9">
        <f t="shared" ref="I2:I40" si="2">G2-H2</f>
        <v>1797178.9424144696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155037.00380000001</v>
      </c>
      <c r="C3" s="37">
        <v>351000</v>
      </c>
      <c r="D3" s="37">
        <v>673000</v>
      </c>
      <c r="E3" s="37">
        <v>572000</v>
      </c>
      <c r="F3" s="37">
        <v>409000</v>
      </c>
      <c r="G3" s="9">
        <f t="shared" si="0"/>
        <v>2005000</v>
      </c>
      <c r="H3" s="9">
        <f t="shared" si="1"/>
        <v>177390.88390865669</v>
      </c>
      <c r="I3" s="9">
        <f t="shared" si="2"/>
        <v>1827609.1160913433</v>
      </c>
    </row>
    <row r="4" spans="1:9" ht="15.75" customHeight="1" x14ac:dyDescent="0.25">
      <c r="A4" s="69">
        <f t="shared" si="3"/>
        <v>2023</v>
      </c>
      <c r="B4" s="36">
        <v>153660.72</v>
      </c>
      <c r="C4" s="37">
        <v>355000</v>
      </c>
      <c r="D4" s="37">
        <v>670000</v>
      </c>
      <c r="E4" s="37">
        <v>588000</v>
      </c>
      <c r="F4" s="37">
        <v>422000</v>
      </c>
      <c r="G4" s="9">
        <f t="shared" si="0"/>
        <v>2035000</v>
      </c>
      <c r="H4" s="9">
        <f t="shared" si="1"/>
        <v>175816.16178550399</v>
      </c>
      <c r="I4" s="9">
        <f t="shared" si="2"/>
        <v>1859183.8382144959</v>
      </c>
    </row>
    <row r="5" spans="1:9" ht="15.75" customHeight="1" x14ac:dyDescent="0.25">
      <c r="A5" s="69">
        <f t="shared" si="3"/>
        <v>2024</v>
      </c>
      <c r="B5" s="36">
        <v>152140.61199999999</v>
      </c>
      <c r="C5" s="37">
        <v>359000</v>
      </c>
      <c r="D5" s="37">
        <v>667000</v>
      </c>
      <c r="E5" s="37">
        <v>600000</v>
      </c>
      <c r="F5" s="37">
        <v>434000</v>
      </c>
      <c r="G5" s="9">
        <f t="shared" si="0"/>
        <v>2060000</v>
      </c>
      <c r="H5" s="9">
        <f t="shared" si="1"/>
        <v>174076.87829093597</v>
      </c>
      <c r="I5" s="9">
        <f t="shared" si="2"/>
        <v>1885923.1217090641</v>
      </c>
    </row>
    <row r="6" spans="1:9" ht="15.75" customHeight="1" x14ac:dyDescent="0.25">
      <c r="A6" s="69">
        <f t="shared" si="3"/>
        <v>2025</v>
      </c>
      <c r="B6" s="36">
        <v>150539.9</v>
      </c>
      <c r="C6" s="37">
        <v>362000</v>
      </c>
      <c r="D6" s="37">
        <v>666000</v>
      </c>
      <c r="E6" s="37">
        <v>612000</v>
      </c>
      <c r="F6" s="37">
        <v>448000</v>
      </c>
      <c r="G6" s="9">
        <f t="shared" si="0"/>
        <v>2088000</v>
      </c>
      <c r="H6" s="9">
        <f t="shared" si="1"/>
        <v>172245.36897636295</v>
      </c>
      <c r="I6" s="9">
        <f t="shared" si="2"/>
        <v>1915754.631023637</v>
      </c>
    </row>
    <row r="7" spans="1:9" ht="15.75" customHeight="1" x14ac:dyDescent="0.25">
      <c r="A7" s="69">
        <f t="shared" si="3"/>
        <v>2026</v>
      </c>
      <c r="B7" s="36">
        <v>149347.101</v>
      </c>
      <c r="C7" s="37">
        <v>364000</v>
      </c>
      <c r="D7" s="37">
        <v>666000</v>
      </c>
      <c r="E7" s="37">
        <v>622000</v>
      </c>
      <c r="F7" s="37">
        <v>463000</v>
      </c>
      <c r="G7" s="9">
        <f t="shared" si="0"/>
        <v>2115000</v>
      </c>
      <c r="H7" s="9">
        <f t="shared" si="1"/>
        <v>170880.58725490814</v>
      </c>
      <c r="I7" s="9">
        <f t="shared" si="2"/>
        <v>1944119.4127450918</v>
      </c>
    </row>
    <row r="8" spans="1:9" ht="15.75" customHeight="1" x14ac:dyDescent="0.25">
      <c r="A8" s="69">
        <f t="shared" si="3"/>
        <v>2027</v>
      </c>
      <c r="B8" s="36">
        <v>148069.728</v>
      </c>
      <c r="C8" s="37">
        <v>364000</v>
      </c>
      <c r="D8" s="37">
        <v>668000</v>
      </c>
      <c r="E8" s="37">
        <v>630000</v>
      </c>
      <c r="F8" s="37">
        <v>478000</v>
      </c>
      <c r="G8" s="9">
        <f t="shared" si="0"/>
        <v>2140000</v>
      </c>
      <c r="H8" s="9">
        <f t="shared" si="1"/>
        <v>169419.03730233447</v>
      </c>
      <c r="I8" s="9">
        <f t="shared" si="2"/>
        <v>1970580.9626976654</v>
      </c>
    </row>
    <row r="9" spans="1:9" ht="15.75" customHeight="1" x14ac:dyDescent="0.25">
      <c r="A9" s="69">
        <f t="shared" si="3"/>
        <v>2028</v>
      </c>
      <c r="B9" s="36">
        <v>146690.31299999999</v>
      </c>
      <c r="C9" s="37">
        <v>364000</v>
      </c>
      <c r="D9" s="37">
        <v>670000</v>
      </c>
      <c r="E9" s="37">
        <v>636000</v>
      </c>
      <c r="F9" s="37">
        <v>493000</v>
      </c>
      <c r="G9" s="9">
        <f t="shared" si="0"/>
        <v>2163000</v>
      </c>
      <c r="H9" s="9">
        <f t="shared" si="1"/>
        <v>167840.73250974106</v>
      </c>
      <c r="I9" s="9">
        <f t="shared" si="2"/>
        <v>1995159.2674902589</v>
      </c>
    </row>
    <row r="10" spans="1:9" ht="15.75" customHeight="1" x14ac:dyDescent="0.25">
      <c r="A10" s="69">
        <f t="shared" si="3"/>
        <v>2029</v>
      </c>
      <c r="B10" s="36">
        <v>145211.11799999999</v>
      </c>
      <c r="C10" s="37">
        <v>364000</v>
      </c>
      <c r="D10" s="37">
        <v>673000</v>
      </c>
      <c r="E10" s="37">
        <v>640000</v>
      </c>
      <c r="F10" s="37">
        <v>508000</v>
      </c>
      <c r="G10" s="9">
        <f t="shared" si="0"/>
        <v>2185000</v>
      </c>
      <c r="H10" s="9">
        <f t="shared" si="1"/>
        <v>166148.26102169708</v>
      </c>
      <c r="I10" s="9">
        <f t="shared" si="2"/>
        <v>2018851.738978303</v>
      </c>
    </row>
    <row r="11" spans="1:9" ht="15.75" customHeight="1" x14ac:dyDescent="0.25">
      <c r="A11" s="69">
        <f t="shared" si="3"/>
        <v>2030</v>
      </c>
      <c r="B11" s="36">
        <v>143634.405</v>
      </c>
      <c r="C11" s="37">
        <v>364000</v>
      </c>
      <c r="D11" s="37">
        <v>677000</v>
      </c>
      <c r="E11" s="37">
        <v>642000</v>
      </c>
      <c r="F11" s="37">
        <v>524000</v>
      </c>
      <c r="G11" s="9">
        <f t="shared" si="0"/>
        <v>2207000</v>
      </c>
      <c r="H11" s="9">
        <f t="shared" si="1"/>
        <v>164344.21098277168</v>
      </c>
      <c r="I11" s="9">
        <f t="shared" si="2"/>
        <v>2042655.7890172284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0.50327564699999994</v>
      </c>
      <c r="D14" s="40">
        <v>0.51439987297800005</v>
      </c>
      <c r="E14" s="40">
        <v>0.51439987297800005</v>
      </c>
      <c r="F14" s="40">
        <v>0.32239856251900001</v>
      </c>
      <c r="G14" s="40">
        <v>0.32239856251900001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0.29642482660217701</v>
      </c>
      <c r="D15" s="99">
        <f t="shared" si="0"/>
        <v>0.30297689558518526</v>
      </c>
      <c r="E15" s="99">
        <f t="shared" si="0"/>
        <v>0.30297689558518526</v>
      </c>
      <c r="F15" s="99">
        <f t="shared" si="0"/>
        <v>0.18988985173662834</v>
      </c>
      <c r="G15" s="99">
        <f t="shared" si="0"/>
        <v>0.18988985173662834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2023-01-25T00:10:08Z</dcterms:modified>
</cp:coreProperties>
</file>