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8F693F6-D3A4-474D-A195-28D8DDF495D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26" i="2"/>
  <c r="A40" i="2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<sst xmlns="http://schemas.openxmlformats.org/spreadsheetml/2006/main" count="2093" uniqueCount="335">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</sst>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0.93900000000000006</v>
      </c>
    </row>
    <row r="12" spans="1:3" ht="15" customHeight="1" x14ac:dyDescent="0.25">
      <c r="B12" s="69" t="s">
        <v>12</v>
      </c>
      <c r="C12" s="32">
        <v>0.93</v>
      </c>
    </row>
    <row r="13" spans="1:3" ht="15" customHeight="1" x14ac:dyDescent="0.25">
      <c r="B13" s="69" t="s">
        <v>13</v>
      </c>
      <c r="C13" s="32">
        <v>0.77700000000000002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5.2499999999999998E-2</v>
      </c>
    </row>
    <row r="24" spans="1:3" ht="15" customHeight="1" x14ac:dyDescent="0.25">
      <c r="B24" s="7" t="s">
        <v>22</v>
      </c>
      <c r="C24" s="33">
        <v>0.53039999999999998</v>
      </c>
    </row>
    <row r="25" spans="1:3" ht="15" customHeight="1" x14ac:dyDescent="0.25">
      <c r="B25" s="7" t="s">
        <v>23</v>
      </c>
      <c r="C25" s="33">
        <v>0.39929999999999999</v>
      </c>
    </row>
    <row r="26" spans="1:3" ht="15" customHeight="1" x14ac:dyDescent="0.25">
      <c r="B26" s="7" t="s">
        <v>24</v>
      </c>
      <c r="C26" s="33">
        <v>1.78E-2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9.0528536000000007E-2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65.001928394120526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40.036410720983589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523.71476704611985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4.4267326868432813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13.16871016477951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13.16871016477951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13.16871016477951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13.16871016477951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13.16871016477951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13.16871016477951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0.875475964674854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12.04060110790949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12.04060110790949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46.895735102694239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22.807060701214638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4.3771693628409292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18.74869883648774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129.56175311793481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0.25819462925778958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1.895878864529575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3.2066123925700332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0.93</v>
      </c>
      <c r="E10" s="47">
        <f>IF(ISBLANK(comm_deliv), frac_children_health_facility,1)</f>
        <v>0.93</v>
      </c>
      <c r="F10" s="47">
        <f>IF(ISBLANK(comm_deliv), frac_children_health_facility,1)</f>
        <v>0.93</v>
      </c>
      <c r="G10" s="47">
        <f>IF(ISBLANK(comm_deliv), frac_children_health_facility,1)</f>
        <v>0.93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0.93900000000000006</v>
      </c>
      <c r="I18" s="47">
        <f>frac_PW_health_facility</f>
        <v>0.93900000000000006</v>
      </c>
      <c r="J18" s="47">
        <f>frac_PW_health_facility</f>
        <v>0.93900000000000006</v>
      </c>
      <c r="K18" s="47">
        <f>frac_PW_health_facility</f>
        <v>0.93900000000000006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0.77700000000000002</v>
      </c>
      <c r="M24" s="47">
        <f>famplan_unmet_need</f>
        <v>0.77700000000000002</v>
      </c>
      <c r="N24" s="47">
        <f>famplan_unmet_need</f>
        <v>0.77700000000000002</v>
      </c>
      <c r="O24" s="47">
        <f>famplan_unmet_need</f>
        <v>0.77700000000000002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5.074323242036298E-2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2.1747099608726995E-2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1.5622384670909996E-2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22794.750199999999</v>
      </c>
      <c r="C2" s="37">
        <v>58000</v>
      </c>
      <c r="D2" s="37">
        <v>134000</v>
      </c>
      <c r="E2" s="37">
        <v>158000</v>
      </c>
      <c r="F2" s="37">
        <v>149000</v>
      </c>
      <c r="G2" s="9">
        <f t="shared" ref="G2:G40" si="0">C2+D2+E2+F2</f>
        <v>499000</v>
      </c>
      <c r="H2" s="9">
        <f t="shared" ref="H2:H40" si="1">(B2 + stillbirth*B2/(1000-stillbirth))/(1-abortion)</f>
        <v>26545.1005145737</v>
      </c>
      <c r="I2" s="9">
        <f t="shared" ref="I2:I40" si="2">G2-H2</f>
        <v>472454.89948542631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22547.830399999999</v>
      </c>
      <c r="C3" s="37">
        <v>57000</v>
      </c>
      <c r="D3" s="37">
        <v>131000</v>
      </c>
      <c r="E3" s="37">
        <v>158000</v>
      </c>
      <c r="F3" s="37">
        <v>150000</v>
      </c>
      <c r="G3" s="9">
        <f t="shared" si="0"/>
        <v>496000</v>
      </c>
      <c r="H3" s="9">
        <f t="shared" si="1"/>
        <v>26257.555757446313</v>
      </c>
      <c r="I3" s="9">
        <f t="shared" si="2"/>
        <v>469742.44424255367</v>
      </c>
    </row>
    <row r="4" spans="1:9" ht="15.75" customHeight="1" x14ac:dyDescent="0.25">
      <c r="A4" s="69">
        <f t="shared" si="3"/>
        <v>2023</v>
      </c>
      <c r="B4" s="36">
        <v>22311.585999999999</v>
      </c>
      <c r="C4" s="37">
        <v>56000</v>
      </c>
      <c r="D4" s="37">
        <v>127000</v>
      </c>
      <c r="E4" s="37">
        <v>157000</v>
      </c>
      <c r="F4" s="37">
        <v>151000</v>
      </c>
      <c r="G4" s="9">
        <f t="shared" si="0"/>
        <v>491000</v>
      </c>
      <c r="H4" s="9">
        <f t="shared" si="1"/>
        <v>25982.442791128084</v>
      </c>
      <c r="I4" s="9">
        <f t="shared" si="2"/>
        <v>465017.55720887193</v>
      </c>
    </row>
    <row r="5" spans="1:9" ht="15.75" customHeight="1" x14ac:dyDescent="0.25">
      <c r="A5" s="69">
        <f t="shared" si="3"/>
        <v>2024</v>
      </c>
      <c r="B5" s="36">
        <v>22053.9908</v>
      </c>
      <c r="C5" s="37">
        <v>55000</v>
      </c>
      <c r="D5" s="37">
        <v>124000</v>
      </c>
      <c r="E5" s="37">
        <v>155000</v>
      </c>
      <c r="F5" s="37">
        <v>153000</v>
      </c>
      <c r="G5" s="9">
        <f t="shared" si="0"/>
        <v>487000</v>
      </c>
      <c r="H5" s="9">
        <f t="shared" si="1"/>
        <v>25682.466243191542</v>
      </c>
      <c r="I5" s="9">
        <f t="shared" si="2"/>
        <v>461317.53375680844</v>
      </c>
    </row>
    <row r="6" spans="1:9" ht="15.75" customHeight="1" x14ac:dyDescent="0.25">
      <c r="A6" s="69">
        <f t="shared" si="3"/>
        <v>2025</v>
      </c>
      <c r="B6" s="36">
        <v>21796.632000000001</v>
      </c>
      <c r="C6" s="37">
        <v>55000</v>
      </c>
      <c r="D6" s="37">
        <v>121000</v>
      </c>
      <c r="E6" s="37">
        <v>153000</v>
      </c>
      <c r="F6" s="37">
        <v>154000</v>
      </c>
      <c r="G6" s="9">
        <f t="shared" si="0"/>
        <v>483000</v>
      </c>
      <c r="H6" s="9">
        <f t="shared" si="1"/>
        <v>25382.764989421717</v>
      </c>
      <c r="I6" s="9">
        <f t="shared" si="2"/>
        <v>457617.2350105783</v>
      </c>
    </row>
    <row r="7" spans="1:9" ht="15.75" customHeight="1" x14ac:dyDescent="0.25">
      <c r="A7" s="69">
        <f t="shared" si="3"/>
        <v>2026</v>
      </c>
      <c r="B7" s="36">
        <v>21497.7696</v>
      </c>
      <c r="C7" s="37">
        <v>54000</v>
      </c>
      <c r="D7" s="37">
        <v>118000</v>
      </c>
      <c r="E7" s="37">
        <v>150000</v>
      </c>
      <c r="F7" s="37">
        <v>156000</v>
      </c>
      <c r="G7" s="9">
        <f t="shared" si="0"/>
        <v>478000</v>
      </c>
      <c r="H7" s="9">
        <f t="shared" si="1"/>
        <v>25034.73167567973</v>
      </c>
      <c r="I7" s="9">
        <f t="shared" si="2"/>
        <v>452965.26832432026</v>
      </c>
    </row>
    <row r="8" spans="1:9" ht="15.75" customHeight="1" x14ac:dyDescent="0.25">
      <c r="A8" s="69">
        <f t="shared" si="3"/>
        <v>2027</v>
      </c>
      <c r="B8" s="36">
        <v>21189.021000000001</v>
      </c>
      <c r="C8" s="37">
        <v>55000</v>
      </c>
      <c r="D8" s="37">
        <v>116000</v>
      </c>
      <c r="E8" s="37">
        <v>146000</v>
      </c>
      <c r="F8" s="37">
        <v>156000</v>
      </c>
      <c r="G8" s="9">
        <f t="shared" si="0"/>
        <v>473000</v>
      </c>
      <c r="H8" s="9">
        <f t="shared" si="1"/>
        <v>24675.185615783277</v>
      </c>
      <c r="I8" s="9">
        <f t="shared" si="2"/>
        <v>448324.81438421673</v>
      </c>
    </row>
    <row r="9" spans="1:9" ht="15.75" customHeight="1" x14ac:dyDescent="0.25">
      <c r="A9" s="69">
        <f t="shared" si="3"/>
        <v>2028</v>
      </c>
      <c r="B9" s="36">
        <v>20880.825199999999</v>
      </c>
      <c r="C9" s="37">
        <v>55000</v>
      </c>
      <c r="D9" s="37">
        <v>114000</v>
      </c>
      <c r="E9" s="37">
        <v>143000</v>
      </c>
      <c r="F9" s="37">
        <v>157000</v>
      </c>
      <c r="G9" s="9">
        <f t="shared" si="0"/>
        <v>469000</v>
      </c>
      <c r="H9" s="9">
        <f t="shared" si="1"/>
        <v>24316.283306374797</v>
      </c>
      <c r="I9" s="9">
        <f t="shared" si="2"/>
        <v>444683.7166936252</v>
      </c>
    </row>
    <row r="10" spans="1:9" ht="15.75" customHeight="1" x14ac:dyDescent="0.25">
      <c r="A10" s="69">
        <f t="shared" si="3"/>
        <v>2029</v>
      </c>
      <c r="B10" s="36">
        <v>20563.295999999998</v>
      </c>
      <c r="C10" s="37">
        <v>56000</v>
      </c>
      <c r="D10" s="37">
        <v>113000</v>
      </c>
      <c r="E10" s="37">
        <v>139000</v>
      </c>
      <c r="F10" s="37">
        <v>157000</v>
      </c>
      <c r="G10" s="9">
        <f t="shared" si="0"/>
        <v>465000</v>
      </c>
      <c r="H10" s="9">
        <f t="shared" si="1"/>
        <v>23946.512001299812</v>
      </c>
      <c r="I10" s="9">
        <f t="shared" si="2"/>
        <v>441053.48799870018</v>
      </c>
    </row>
    <row r="11" spans="1:9" ht="15.75" customHeight="1" x14ac:dyDescent="0.25">
      <c r="A11" s="69">
        <f t="shared" si="3"/>
        <v>2030</v>
      </c>
      <c r="B11" s="36">
        <v>20236.848000000002</v>
      </c>
      <c r="C11" s="37">
        <v>56000</v>
      </c>
      <c r="D11" s="37">
        <v>112000</v>
      </c>
      <c r="E11" s="37">
        <v>135000</v>
      </c>
      <c r="F11" s="37">
        <v>157000</v>
      </c>
      <c r="G11" s="9">
        <f t="shared" si="0"/>
        <v>460000</v>
      </c>
      <c r="H11" s="9">
        <f t="shared" si="1"/>
        <v>23566.354513424318</v>
      </c>
      <c r="I11" s="9">
        <f t="shared" si="2"/>
        <v>436433.64548657567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0.46848806900000001</v>
      </c>
      <c r="D14" s="40">
        <v>0.46448791111799997</v>
      </c>
      <c r="E14" s="40">
        <v>0.46448791111799997</v>
      </c>
      <c r="F14" s="40">
        <v>0.24134989067099999</v>
      </c>
      <c r="G14" s="40">
        <v>0.24134989067099999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0.20675502856335601</v>
      </c>
      <c r="D15" s="99">
        <f t="shared" si="0"/>
        <v>0.20498966288624021</v>
      </c>
      <c r="E15" s="99">
        <f t="shared" si="0"/>
        <v>0.20498966288624021</v>
      </c>
      <c r="F15" s="99">
        <f t="shared" si="0"/>
        <v>0.1065134991504884</v>
      </c>
      <c r="G15" s="99">
        <f t="shared" si="0"/>
        <v>0.1065134991504884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2023-01-25T00:10:22Z</dcterms:modified>
</cp:coreProperties>
</file>