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3FBE45B3-5F30-4B3F-95F2-D60AFA7BA563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<sst xmlns="http://schemas.openxmlformats.org/spreadsheetml/2006/main" count="1117" uniqueCount="272">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</sst>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9560587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0.91188728330000002</v>
      </c>
    </row>
    <row r="11" spans="1:3" ht="15" customHeight="1" x14ac:dyDescent="0.25">
      <c r="B11" s="7" t="s">
        <v>108</v>
      </c>
      <c r="C11" s="66">
        <v>0.78299999999999992</v>
      </c>
    </row>
    <row r="12" spans="1:3" ht="15" customHeight="1" x14ac:dyDescent="0.25">
      <c r="B12" s="7" t="s">
        <v>109</v>
      </c>
      <c r="C12" s="66" t="e">
        <v>#N/A</v>
      </c>
    </row>
    <row r="13" spans="1:3" ht="15" customHeight="1" x14ac:dyDescent="0.25">
      <c r="B13" s="7" t="s">
        <v>110</v>
      </c>
      <c r="C13" s="66">
        <v>0.249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6.6199999999999995E-2</v>
      </c>
    </row>
    <row r="24" spans="1:3" ht="15" customHeight="1" x14ac:dyDescent="0.25">
      <c r="B24" s="20" t="s">
        <v>102</v>
      </c>
      <c r="C24" s="67">
        <v>0.53720000000000001</v>
      </c>
    </row>
    <row r="25" spans="1:3" ht="15" customHeight="1" x14ac:dyDescent="0.25">
      <c r="B25" s="20" t="s">
        <v>103</v>
      </c>
      <c r="C25" s="67">
        <v>0.36980000000000002</v>
      </c>
    </row>
    <row r="26" spans="1:3" ht="15" customHeight="1" x14ac:dyDescent="0.25">
      <c r="B26" s="20" t="s">
        <v>104</v>
      </c>
      <c r="C26" s="67">
        <v>2.6800000000000001E-2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3.3</v>
      </c>
    </row>
    <row r="38" spans="1:5" ht="15" customHeight="1" x14ac:dyDescent="0.25">
      <c r="B38" s="16" t="s">
        <v>91</v>
      </c>
      <c r="C38" s="68">
        <v>6.5</v>
      </c>
      <c r="D38" s="17"/>
      <c r="E38" s="18"/>
    </row>
    <row r="39" spans="1:5" ht="15" customHeight="1" x14ac:dyDescent="0.25">
      <c r="B39" s="16" t="s">
        <v>90</v>
      </c>
      <c r="C39" s="68">
        <v>7.6</v>
      </c>
      <c r="D39" s="17"/>
      <c r="E39" s="17"/>
    </row>
    <row r="40" spans="1:5" ht="15" customHeight="1" x14ac:dyDescent="0.25">
      <c r="B40" s="16" t="s">
        <v>171</v>
      </c>
      <c r="C40" s="68">
        <v>0.25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4.5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 t="e">
        <v>#N/A</v>
      </c>
      <c r="D45" s="17"/>
    </row>
    <row r="46" spans="1:5" ht="15.75" customHeight="1" x14ac:dyDescent="0.25">
      <c r="B46" s="16" t="s">
        <v>11</v>
      </c>
      <c r="C46" s="67" t="e">
        <v>#N/A</v>
      </c>
      <c r="D46" s="17"/>
    </row>
    <row r="47" spans="1:5" ht="15.75" customHeight="1" x14ac:dyDescent="0.25">
      <c r="B47" s="16" t="s">
        <v>12</v>
      </c>
      <c r="C47" s="67" t="e">
        <v>#N/A</v>
      </c>
      <c r="D47" s="17"/>
      <c r="E47" s="18"/>
    </row>
    <row r="48" spans="1:5" ht="15" customHeight="1" x14ac:dyDescent="0.25">
      <c r="B48" s="16" t="s">
        <v>26</v>
      </c>
      <c r="C48" s="70" t="e">
        <f>1-term_SGA-preterm_AGA-preterm_SGA</f>
        <v>#N/A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2.770480944</v>
      </c>
      <c r="D51" s="17"/>
    </row>
    <row r="52" spans="1:4" ht="15" customHeight="1" x14ac:dyDescent="0.25">
      <c r="B52" s="16" t="s">
        <v>125</v>
      </c>
      <c r="C52" s="65">
        <v>2.30694272171</v>
      </c>
    </row>
    <row r="53" spans="1:4" ht="15.75" customHeight="1" x14ac:dyDescent="0.25">
      <c r="B53" s="16" t="s">
        <v>126</v>
      </c>
      <c r="C53" s="65">
        <v>2.30694272171</v>
      </c>
    </row>
    <row r="54" spans="1:4" ht="15.75" customHeight="1" x14ac:dyDescent="0.25">
      <c r="B54" s="16" t="s">
        <v>127</v>
      </c>
      <c r="C54" s="65">
        <v>1.48326085791</v>
      </c>
    </row>
    <row r="55" spans="1:4" ht="15.75" customHeight="1" x14ac:dyDescent="0.25">
      <c r="B55" s="16" t="s">
        <v>128</v>
      </c>
      <c r="C55" s="65">
        <v>1.48326085791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0.60713694975776344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2.770480944</v>
      </c>
      <c r="C2" s="26">
        <f>'Baseline year population inputs'!C52</f>
        <v>2.30694272171</v>
      </c>
      <c r="D2" s="26">
        <f>'Baseline year population inputs'!C53</f>
        <v>2.30694272171</v>
      </c>
      <c r="E2" s="26">
        <f>'Baseline year population inputs'!C54</f>
        <v>1.48326085791</v>
      </c>
      <c r="F2" s="26">
        <f>'Baseline year population inputs'!C55</f>
        <v>1.48326085791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 t="e">
        <f>frac_children_health_facility</f>
        <v>#N/A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2.770480944</v>
      </c>
      <c r="D7" s="93">
        <f>diarrhoea_1_5mo</f>
        <v>2.30694272171</v>
      </c>
      <c r="E7" s="93">
        <f>diarrhoea_6_11mo</f>
        <v>2.30694272171</v>
      </c>
      <c r="F7" s="93">
        <f>diarrhoea_12_23mo</f>
        <v>1.48326085791</v>
      </c>
      <c r="G7" s="93">
        <f>diarrhoea_24_59mo</f>
        <v>1.48326085791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2.770480944</v>
      </c>
      <c r="D12" s="93">
        <f>diarrhoea_1_5mo</f>
        <v>2.30694272171</v>
      </c>
      <c r="E12" s="93">
        <f>diarrhoea_6_11mo</f>
        <v>2.30694272171</v>
      </c>
      <c r="F12" s="93">
        <f>diarrhoea_12_23mo</f>
        <v>1.48326085791</v>
      </c>
      <c r="G12" s="93">
        <f>diarrhoea_24_59mo</f>
        <v>1.48326085791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0.78299999999999992</v>
      </c>
      <c r="I18" s="93">
        <f>frac_PW_health_facility</f>
        <v>0.78299999999999992</v>
      </c>
      <c r="J18" s="93">
        <f>frac_PW_health_facility</f>
        <v>0.78299999999999992</v>
      </c>
      <c r="K18" s="93">
        <f>frac_PW_health_facility</f>
        <v>0.78299999999999992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0.249</v>
      </c>
      <c r="M24" s="93">
        <f>famplan_unmet_need</f>
        <v>0.249</v>
      </c>
      <c r="N24" s="93">
        <f>famplan_unmet_need</f>
        <v>0.249</v>
      </c>
      <c r="O24" s="93">
        <f>famplan_unmet_need</f>
        <v>0.249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4.3267749535534993E-2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1.8543321229514995E-2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2.6301645934949994E-2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0.91188728330000002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 t="e">
        <v>#N/A</v>
      </c>
      <c r="C2" s="75">
        <v>3428000</v>
      </c>
      <c r="D2" s="75">
        <v>7551000</v>
      </c>
      <c r="E2" s="75">
        <v>1001000</v>
      </c>
      <c r="F2" s="75">
        <v>576000</v>
      </c>
      <c r="G2" s="22">
        <f t="shared" ref="G2:G40" si="0">C2+D2+E2+F2</f>
        <v>12556000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2021</v>
      </c>
      <c r="B3" s="74" t="e">
        <v>#N/A</v>
      </c>
      <c r="C3" s="75">
        <v>3530000</v>
      </c>
      <c r="D3" s="75">
        <v>7161000</v>
      </c>
      <c r="E3" s="75">
        <v>1016000</v>
      </c>
      <c r="F3" s="75">
        <v>615000</v>
      </c>
      <c r="G3" s="22">
        <f t="shared" si="0"/>
        <v>12322000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3615000</v>
      </c>
      <c r="D4" s="75">
        <v>6887000</v>
      </c>
      <c r="E4" s="75">
        <v>1020000</v>
      </c>
      <c r="F4" s="75">
        <v>657000</v>
      </c>
      <c r="G4" s="22">
        <f t="shared" si="0"/>
        <v>12179000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1608671.6583999996</v>
      </c>
      <c r="C5" s="75">
        <v>3694000</v>
      </c>
      <c r="D5" s="75">
        <v>6724000</v>
      </c>
      <c r="E5" s="75">
        <v>1020000</v>
      </c>
      <c r="F5" s="75">
        <v>701000</v>
      </c>
      <c r="G5" s="22">
        <f t="shared" si="0"/>
        <v>12139000</v>
      </c>
      <c r="H5" s="22">
        <f t="shared" si="1"/>
        <v>1857406.2111686491</v>
      </c>
      <c r="I5" s="22">
        <f t="shared" si="3"/>
        <v>10281593.788831351</v>
      </c>
    </row>
    <row r="6" spans="1:9" ht="15.75" customHeight="1" x14ac:dyDescent="0.25">
      <c r="A6" s="92" t="str">
        <f t="shared" si="2"/>
        <v/>
      </c>
      <c r="B6" s="74">
        <v>1571687.7787999995</v>
      </c>
      <c r="C6" s="75">
        <v>3790000</v>
      </c>
      <c r="D6" s="75">
        <v>6645000</v>
      </c>
      <c r="E6" s="75">
        <v>1018000</v>
      </c>
      <c r="F6" s="75">
        <v>747000</v>
      </c>
      <c r="G6" s="22">
        <f t="shared" si="0"/>
        <v>12200000</v>
      </c>
      <c r="H6" s="22">
        <f t="shared" si="1"/>
        <v>1814703.8440799685</v>
      </c>
      <c r="I6" s="22">
        <f t="shared" si="3"/>
        <v>10385296.155920032</v>
      </c>
    </row>
    <row r="7" spans="1:9" ht="15.75" customHeight="1" x14ac:dyDescent="0.25">
      <c r="A7" s="92" t="str">
        <f t="shared" si="2"/>
        <v/>
      </c>
      <c r="B7" s="74">
        <v>1534500.4380000001</v>
      </c>
      <c r="C7" s="75">
        <v>3913000</v>
      </c>
      <c r="D7" s="75">
        <v>6632000</v>
      </c>
      <c r="E7" s="75">
        <v>1019000</v>
      </c>
      <c r="F7" s="75">
        <v>790000</v>
      </c>
      <c r="G7" s="22">
        <f t="shared" si="0"/>
        <v>12354000</v>
      </c>
      <c r="H7" s="22">
        <f t="shared" si="1"/>
        <v>1771766.5564003536</v>
      </c>
      <c r="I7" s="22">
        <f t="shared" si="3"/>
        <v>10582233.443599647</v>
      </c>
    </row>
    <row r="8" spans="1:9" ht="15.75" customHeight="1" x14ac:dyDescent="0.25">
      <c r="A8" s="92" t="str">
        <f t="shared" si="2"/>
        <v/>
      </c>
      <c r="B8" s="74">
        <v>1507675.1151999999</v>
      </c>
      <c r="C8" s="75">
        <v>4056000</v>
      </c>
      <c r="D8" s="75">
        <v>6684000</v>
      </c>
      <c r="E8" s="75">
        <v>1023000</v>
      </c>
      <c r="F8" s="75">
        <v>833000</v>
      </c>
      <c r="G8" s="22">
        <f t="shared" si="0"/>
        <v>12596000</v>
      </c>
      <c r="H8" s="22">
        <f t="shared" si="1"/>
        <v>1740793.4731579463</v>
      </c>
      <c r="I8" s="22">
        <f t="shared" si="3"/>
        <v>10855206.526842054</v>
      </c>
    </row>
    <row r="9" spans="1:9" ht="15.75" customHeight="1" x14ac:dyDescent="0.25">
      <c r="A9" s="92" t="str">
        <f t="shared" si="2"/>
        <v/>
      </c>
      <c r="B9" s="74">
        <v>1480584.4915999998</v>
      </c>
      <c r="C9" s="75">
        <v>4221000</v>
      </c>
      <c r="D9" s="75">
        <v>6808000</v>
      </c>
      <c r="E9" s="75">
        <v>1030000</v>
      </c>
      <c r="F9" s="75">
        <v>875000</v>
      </c>
      <c r="G9" s="22">
        <f t="shared" si="0"/>
        <v>12934000</v>
      </c>
      <c r="H9" s="22">
        <f t="shared" si="1"/>
        <v>1709514.0680187277</v>
      </c>
      <c r="I9" s="22">
        <f t="shared" si="3"/>
        <v>11224485.931981273</v>
      </c>
    </row>
    <row r="10" spans="1:9" ht="15.75" customHeight="1" x14ac:dyDescent="0.25">
      <c r="A10" s="92" t="str">
        <f t="shared" si="2"/>
        <v/>
      </c>
      <c r="B10" s="74">
        <v>1453225.6583999996</v>
      </c>
      <c r="C10" s="75">
        <v>4385000</v>
      </c>
      <c r="D10" s="75">
        <v>6989000</v>
      </c>
      <c r="E10" s="75">
        <v>1041000</v>
      </c>
      <c r="F10" s="75">
        <v>915000</v>
      </c>
      <c r="G10" s="22">
        <f t="shared" si="0"/>
        <v>13330000</v>
      </c>
      <c r="H10" s="22">
        <f t="shared" si="1"/>
        <v>1677924.9824208936</v>
      </c>
      <c r="I10" s="22">
        <f t="shared" si="3"/>
        <v>11652075.017579107</v>
      </c>
    </row>
    <row r="11" spans="1:9" ht="15.75" customHeight="1" x14ac:dyDescent="0.25">
      <c r="A11" s="92" t="str">
        <f t="shared" si="2"/>
        <v/>
      </c>
      <c r="B11" s="74">
        <v>1425627.2575999997</v>
      </c>
      <c r="C11" s="75">
        <v>4515000</v>
      </c>
      <c r="D11" s="75">
        <v>7201000</v>
      </c>
      <c r="E11" s="75">
        <v>1056000</v>
      </c>
      <c r="F11" s="75">
        <v>947000</v>
      </c>
      <c r="G11" s="22">
        <f t="shared" si="0"/>
        <v>13719000</v>
      </c>
      <c r="H11" s="22">
        <f t="shared" si="1"/>
        <v>1646059.2870214812</v>
      </c>
      <c r="I11" s="22">
        <f t="shared" si="3"/>
        <v>12072940.712978519</v>
      </c>
    </row>
    <row r="12" spans="1:9" ht="15.75" customHeight="1" x14ac:dyDescent="0.25">
      <c r="A12" s="92" t="str">
        <f t="shared" si="2"/>
        <v/>
      </c>
      <c r="B12" s="74">
        <v>1397837.1199999999</v>
      </c>
      <c r="C12" s="75">
        <v>4590000</v>
      </c>
      <c r="D12" s="75">
        <v>7430000</v>
      </c>
      <c r="E12" s="75">
        <v>1077000</v>
      </c>
      <c r="F12" s="75">
        <v>970000</v>
      </c>
      <c r="G12" s="22">
        <f t="shared" si="0"/>
        <v>14067000</v>
      </c>
      <c r="H12" s="22">
        <f t="shared" si="1"/>
        <v>1613972.2082705507</v>
      </c>
      <c r="I12" s="22">
        <f t="shared" si="3"/>
        <v>12453027.79172945</v>
      </c>
    </row>
    <row r="13" spans="1:9" ht="15.75" customHeight="1" x14ac:dyDescent="0.25">
      <c r="A13" s="92" t="str">
        <f t="shared" si="2"/>
        <v/>
      </c>
      <c r="B13" s="74">
        <v>3321000</v>
      </c>
      <c r="C13" s="75">
        <v>8056000</v>
      </c>
      <c r="D13" s="75">
        <v>979000</v>
      </c>
      <c r="E13" s="75">
        <v>541000</v>
      </c>
      <c r="F13" s="75">
        <v>6.9403950934315553E-3</v>
      </c>
      <c r="G13" s="22">
        <f t="shared" si="0"/>
        <v>9576000.0069403946</v>
      </c>
      <c r="H13" s="22">
        <f t="shared" si="1"/>
        <v>3834496.6140736761</v>
      </c>
      <c r="I13" s="22">
        <f t="shared" si="3"/>
        <v>5741503.3928667186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5.0000000000000001E-3</v>
      </c>
      <c r="G5" s="121">
        <f>food_insecure</f>
        <v>5.0000000000000001E-3</v>
      </c>
      <c r="H5" s="121">
        <f>food_insecure</f>
        <v>5.0000000000000001E-3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5.0000000000000001E-3</v>
      </c>
      <c r="G7" s="121">
        <f>food_insecure</f>
        <v>5.0000000000000001E-3</v>
      </c>
      <c r="H7" s="121">
        <f>food_insecure</f>
        <v>5.0000000000000001E-3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6.9403950934315553E-3</v>
      </c>
    </row>
    <row r="4" spans="1:8" ht="15.75" customHeight="1" x14ac:dyDescent="0.25">
      <c r="B4" s="24" t="s">
        <v>7</v>
      </c>
      <c r="C4" s="76">
        <v>0.14802308301043376</v>
      </c>
    </row>
    <row r="5" spans="1:8" ht="15.75" customHeight="1" x14ac:dyDescent="0.25">
      <c r="B5" s="24" t="s">
        <v>8</v>
      </c>
      <c r="C5" s="76">
        <v>6.6016509627949221E-2</v>
      </c>
    </row>
    <row r="6" spans="1:8" ht="15.75" customHeight="1" x14ac:dyDescent="0.25">
      <c r="B6" s="24" t="s">
        <v>10</v>
      </c>
      <c r="C6" s="76">
        <v>0.10072010141913942</v>
      </c>
    </row>
    <row r="7" spans="1:8" ht="15.75" customHeight="1" x14ac:dyDescent="0.25">
      <c r="B7" s="24" t="s">
        <v>13</v>
      </c>
      <c r="C7" s="76">
        <v>0.13712331460092553</v>
      </c>
    </row>
    <row r="8" spans="1:8" ht="15.75" customHeight="1" x14ac:dyDescent="0.25">
      <c r="B8" s="24" t="s">
        <v>14</v>
      </c>
      <c r="C8" s="76">
        <v>8.3171126834106186E-6</v>
      </c>
    </row>
    <row r="9" spans="1:8" ht="15.75" customHeight="1" x14ac:dyDescent="0.25">
      <c r="B9" s="24" t="s">
        <v>27</v>
      </c>
      <c r="C9" s="76">
        <v>0.23361976100549306</v>
      </c>
    </row>
    <row r="10" spans="1:8" ht="15.75" customHeight="1" x14ac:dyDescent="0.25">
      <c r="B10" s="24" t="s">
        <v>15</v>
      </c>
      <c r="C10" s="76">
        <v>0.3075485181299441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1.9471042829305701E-2</v>
      </c>
      <c r="D14" s="76">
        <v>1.9471042829305701E-2</v>
      </c>
      <c r="E14" s="76">
        <v>1.1813656148399698E-2</v>
      </c>
      <c r="F14" s="76">
        <v>1.1813656148399698E-2</v>
      </c>
    </row>
    <row r="15" spans="1:8" ht="15.75" customHeight="1" x14ac:dyDescent="0.25">
      <c r="B15" s="24" t="s">
        <v>16</v>
      </c>
      <c r="C15" s="76">
        <v>0.18286165262510401</v>
      </c>
      <c r="D15" s="76">
        <v>0.18286165262510401</v>
      </c>
      <c r="E15" s="76">
        <v>7.7444500582515105E-2</v>
      </c>
      <c r="F15" s="76">
        <v>7.7444500582515105E-2</v>
      </c>
    </row>
    <row r="16" spans="1:8" ht="15.75" customHeight="1" x14ac:dyDescent="0.25">
      <c r="B16" s="24" t="s">
        <v>17</v>
      </c>
      <c r="C16" s="76">
        <v>2.2760883495995601E-2</v>
      </c>
      <c r="D16" s="76">
        <v>2.2760883495995601E-2</v>
      </c>
      <c r="E16" s="76">
        <v>3.2769674588524901E-2</v>
      </c>
      <c r="F16" s="76">
        <v>3.2769674588524901E-2</v>
      </c>
    </row>
    <row r="17" spans="1:8" ht="15.75" customHeight="1" x14ac:dyDescent="0.25">
      <c r="B17" s="24" t="s">
        <v>18</v>
      </c>
      <c r="C17" s="76">
        <v>1.41623228150025E-4</v>
      </c>
      <c r="D17" s="76">
        <v>1.41623228150025E-4</v>
      </c>
      <c r="E17" s="76">
        <v>2.5581865335858397E-4</v>
      </c>
      <c r="F17" s="76">
        <v>2.5581865335858397E-4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7.7262397279137909E-4</v>
      </c>
      <c r="D19" s="76">
        <v>7.7262397279137909E-4</v>
      </c>
      <c r="E19" s="76">
        <v>2.6744021184144302E-4</v>
      </c>
      <c r="F19" s="76">
        <v>2.6744021184144302E-4</v>
      </c>
    </row>
    <row r="20" spans="1:8" ht="15.75" customHeight="1" x14ac:dyDescent="0.25">
      <c r="B20" s="24" t="s">
        <v>21</v>
      </c>
      <c r="C20" s="76">
        <v>0.12440698787952199</v>
      </c>
      <c r="D20" s="76">
        <v>0.12440698787952199</v>
      </c>
      <c r="E20" s="76">
        <v>3.9642373923129699E-2</v>
      </c>
      <c r="F20" s="76">
        <v>3.9642373923129699E-2</v>
      </c>
    </row>
    <row r="21" spans="1:8" ht="15.75" customHeight="1" x14ac:dyDescent="0.25">
      <c r="B21" s="24" t="s">
        <v>22</v>
      </c>
      <c r="C21" s="76">
        <v>0.12579531197348301</v>
      </c>
      <c r="D21" s="76">
        <v>0.12579531197348301</v>
      </c>
      <c r="E21" s="76">
        <v>0.38930927807796001</v>
      </c>
      <c r="F21" s="76">
        <v>0.38930927807796001</v>
      </c>
    </row>
    <row r="22" spans="1:8" ht="15.75" customHeight="1" x14ac:dyDescent="0.25">
      <c r="B22" s="24" t="s">
        <v>23</v>
      </c>
      <c r="C22" s="76">
        <v>0.52378987399564825</v>
      </c>
      <c r="D22" s="76">
        <v>0.52378987399564825</v>
      </c>
      <c r="E22" s="76">
        <v>0.44849725781427052</v>
      </c>
      <c r="F22" s="76">
        <v>0.44849725781427052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5.4199999999999998E-2</v>
      </c>
    </row>
    <row r="27" spans="1:8" ht="15.75" customHeight="1" x14ac:dyDescent="0.25">
      <c r="B27" s="24" t="s">
        <v>39</v>
      </c>
      <c r="C27" s="76">
        <v>5.8200000000000002E-2</v>
      </c>
    </row>
    <row r="28" spans="1:8" ht="15.75" customHeight="1" x14ac:dyDescent="0.25">
      <c r="B28" s="24" t="s">
        <v>40</v>
      </c>
      <c r="C28" s="76">
        <v>0.11900000000000001</v>
      </c>
    </row>
    <row r="29" spans="1:8" ht="15.75" customHeight="1" x14ac:dyDescent="0.25">
      <c r="B29" s="24" t="s">
        <v>41</v>
      </c>
      <c r="C29" s="76">
        <v>0.1326</v>
      </c>
    </row>
    <row r="30" spans="1:8" ht="15.75" customHeight="1" x14ac:dyDescent="0.25">
      <c r="B30" s="24" t="s">
        <v>42</v>
      </c>
      <c r="C30" s="76">
        <v>7.9100000000000004E-2</v>
      </c>
    </row>
    <row r="31" spans="1:8" ht="15.75" customHeight="1" x14ac:dyDescent="0.25">
      <c r="B31" s="24" t="s">
        <v>43</v>
      </c>
      <c r="C31" s="76">
        <v>6.4399999999999999E-2</v>
      </c>
    </row>
    <row r="32" spans="1:8" ht="15.75" customHeight="1" x14ac:dyDescent="0.25">
      <c r="B32" s="24" t="s">
        <v>44</v>
      </c>
      <c r="C32" s="76">
        <v>0.13</v>
      </c>
    </row>
    <row r="33" spans="2:3" ht="15.75" customHeight="1" x14ac:dyDescent="0.25">
      <c r="B33" s="24" t="s">
        <v>45</v>
      </c>
      <c r="C33" s="76">
        <v>0.12380000000000001</v>
      </c>
    </row>
    <row r="34" spans="2:3" ht="15.75" customHeight="1" x14ac:dyDescent="0.25">
      <c r="B34" s="24" t="s">
        <v>46</v>
      </c>
      <c r="C34" s="76">
        <v>0.23870000000000002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0.74099999999999999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0.32705093667774998</v>
      </c>
      <c r="D14" s="79">
        <v>0.304200778575</v>
      </c>
      <c r="E14" s="79">
        <v>0.304200778575</v>
      </c>
      <c r="F14" s="79">
        <v>0.151503929698</v>
      </c>
      <c r="G14" s="79">
        <v>0.151503929698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0.19856470810994856</v>
      </c>
      <c r="D15" s="77">
        <f t="shared" si="0"/>
        <v>0.1846915328179623</v>
      </c>
      <c r="E15" s="77">
        <f t="shared" si="0"/>
        <v>0.1846915328179623</v>
      </c>
      <c r="F15" s="77">
        <f t="shared" si="0"/>
        <v>9.198363375315835E-2</v>
      </c>
      <c r="G15" s="77">
        <f t="shared" si="0"/>
        <v>9.198363375315835E-2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0.304200778575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7.6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0.25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f>(1-food_insecure)*0.95</f>
        <v>0.94524999999999992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2020-09-23T13:33:40Z</dcterms:modified>
</cp:coreProperties>
</file>