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280" yWindow="-20920" windowWidth="35600" windowHeight="20580" tabRatio="500" activeTab="2" xr2:uid="{00000000-000D-0000-FFFF-FFFF00000000}"/>
  </bookViews>
  <sheets>
    <sheet name="Baseline year demographics" sheetId="1" r:id="rId1"/>
    <sheet name="Demographic projections" sheetId="2" r:id="rId2"/>
    <sheet name="Annual prevalence" sheetId="50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cost and coverage" sheetId="20" r:id="rId28"/>
    <sheet name="Programs annual spending" sheetId="49" r:id="rId29"/>
    <sheet name="Reference programs" sheetId="48" r:id="rId30"/>
    <sheet name="Programs to include" sheetId="44" r:id="rId31"/>
  </sheets>
  <externalReferences>
    <externalReference r:id="rId32"/>
  </externalReferenc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50" l="1"/>
  <c r="K25" i="50"/>
  <c r="K24" i="50"/>
  <c r="K23" i="50"/>
  <c r="K22" i="50"/>
  <c r="K21" i="50"/>
  <c r="K20" i="50"/>
  <c r="K19" i="50"/>
  <c r="K18" i="50"/>
  <c r="K17" i="50"/>
  <c r="K16" i="50"/>
  <c r="K15" i="50"/>
  <c r="K14" i="50"/>
  <c r="K12" i="50"/>
  <c r="K11" i="50"/>
  <c r="K10" i="50"/>
  <c r="K9" i="50"/>
  <c r="K8" i="50"/>
  <c r="K6" i="50"/>
  <c r="J6" i="50"/>
  <c r="I6" i="50"/>
  <c r="H6" i="50"/>
  <c r="G6" i="50"/>
  <c r="F6" i="50"/>
  <c r="E6" i="50"/>
  <c r="D6" i="50"/>
  <c r="C6" i="50"/>
  <c r="K5" i="50"/>
  <c r="J5" i="50"/>
  <c r="I5" i="50"/>
  <c r="H5" i="50"/>
  <c r="G5" i="50"/>
  <c r="F5" i="50"/>
  <c r="E5" i="50"/>
  <c r="D5" i="50"/>
  <c r="C5" i="50"/>
  <c r="K4" i="50"/>
  <c r="J4" i="50"/>
  <c r="I4" i="50"/>
  <c r="H4" i="50"/>
  <c r="G4" i="50"/>
  <c r="F4" i="50"/>
  <c r="E4" i="50"/>
  <c r="D4" i="50"/>
  <c r="C4" i="50"/>
  <c r="K3" i="50"/>
  <c r="J3" i="50"/>
  <c r="I3" i="50"/>
  <c r="H3" i="50"/>
  <c r="G3" i="50"/>
  <c r="F3" i="50"/>
  <c r="E3" i="50"/>
  <c r="D3" i="50"/>
  <c r="C3" i="50"/>
  <c r="K2" i="50"/>
  <c r="J2" i="50"/>
  <c r="I2" i="50"/>
  <c r="H2" i="50"/>
  <c r="G2" i="50"/>
  <c r="F2" i="50"/>
  <c r="E2" i="50"/>
  <c r="D2" i="50"/>
  <c r="C2" i="50"/>
  <c r="A51" i="40" l="1"/>
  <c r="A52" i="40"/>
  <c r="A53" i="40"/>
  <c r="A54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2" i="40"/>
  <c r="O31" i="21" l="1"/>
  <c r="N31" i="21"/>
  <c r="M31" i="21"/>
  <c r="L35" i="21"/>
  <c r="L34" i="21"/>
  <c r="L33" i="21"/>
  <c r="L31" i="21"/>
  <c r="L30" i="21"/>
  <c r="L28" i="21"/>
  <c r="L27" i="21"/>
  <c r="L26" i="21"/>
  <c r="L24" i="21"/>
  <c r="L23" i="21"/>
  <c r="A106" i="49" l="1"/>
  <c r="A104" i="49"/>
  <c r="A102" i="49"/>
  <c r="A100" i="49"/>
  <c r="A98" i="49"/>
  <c r="A96" i="49"/>
  <c r="A94" i="49"/>
  <c r="A92" i="49"/>
  <c r="A90" i="49"/>
  <c r="A88" i="49"/>
  <c r="A86" i="49"/>
  <c r="A84" i="49"/>
  <c r="A82" i="49"/>
  <c r="A80" i="49"/>
  <c r="A78" i="49"/>
  <c r="A76" i="49"/>
  <c r="A74" i="49"/>
  <c r="A72" i="49"/>
  <c r="A70" i="49"/>
  <c r="A68" i="49"/>
  <c r="A66" i="49"/>
  <c r="A64" i="49"/>
  <c r="A62" i="49"/>
  <c r="A60" i="49"/>
  <c r="A58" i="49"/>
  <c r="A56" i="49"/>
  <c r="A54" i="49"/>
  <c r="A52" i="49"/>
  <c r="A50" i="49"/>
  <c r="A48" i="49"/>
  <c r="A46" i="49"/>
  <c r="A44" i="49"/>
  <c r="A42" i="49"/>
  <c r="A40" i="49"/>
  <c r="A38" i="49"/>
  <c r="A36" i="49"/>
  <c r="A34" i="49"/>
  <c r="A32" i="49"/>
  <c r="A30" i="49"/>
  <c r="A28" i="49"/>
  <c r="A26" i="49"/>
  <c r="A24" i="49"/>
  <c r="A22" i="49"/>
  <c r="A20" i="49"/>
  <c r="A18" i="49"/>
  <c r="A16" i="49"/>
  <c r="A14" i="49"/>
  <c r="A12" i="49"/>
  <c r="A10" i="49"/>
  <c r="A8" i="49"/>
  <c r="A6" i="49"/>
  <c r="A4" i="49"/>
  <c r="A2" i="49"/>
  <c r="C1" i="49"/>
  <c r="M36" i="21" l="1"/>
  <c r="N36" i="21"/>
  <c r="O36" i="21"/>
  <c r="L36" i="21"/>
  <c r="A107" i="49" l="1"/>
  <c r="A105" i="49"/>
  <c r="A103" i="49"/>
  <c r="A101" i="49"/>
  <c r="A99" i="49"/>
  <c r="A97" i="49"/>
  <c r="A95" i="49"/>
  <c r="A93" i="49"/>
  <c r="A91" i="49"/>
  <c r="A89" i="49"/>
  <c r="A87" i="49"/>
  <c r="A85" i="49"/>
  <c r="A83" i="49"/>
  <c r="A81" i="49"/>
  <c r="A79" i="49"/>
  <c r="A77" i="49"/>
  <c r="A75" i="49"/>
  <c r="A73" i="49"/>
  <c r="A71" i="49"/>
  <c r="A69" i="49"/>
  <c r="A67" i="49"/>
  <c r="A65" i="49"/>
  <c r="A63" i="49"/>
  <c r="A61" i="49"/>
  <c r="A59" i="49"/>
  <c r="A57" i="49"/>
  <c r="A55" i="49"/>
  <c r="A53" i="49"/>
  <c r="A51" i="49"/>
  <c r="A49" i="49"/>
  <c r="A47" i="49"/>
  <c r="A45" i="49"/>
  <c r="A43" i="49"/>
  <c r="A41" i="49"/>
  <c r="A39" i="49"/>
  <c r="A37" i="49"/>
  <c r="A35" i="49"/>
  <c r="A33" i="49"/>
  <c r="A31" i="49"/>
  <c r="A29" i="49"/>
  <c r="A27" i="49"/>
  <c r="A25" i="49"/>
  <c r="A23" i="49"/>
  <c r="A21" i="49"/>
  <c r="A19" i="49"/>
  <c r="A17" i="49"/>
  <c r="A15" i="49"/>
  <c r="A13" i="49"/>
  <c r="A11" i="49"/>
  <c r="A9" i="49"/>
  <c r="A7" i="49"/>
  <c r="A5" i="49"/>
  <c r="A3" i="49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D43" i="20" s="1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2" i="21"/>
  <c r="O26" i="21"/>
  <c r="N26" i="21"/>
  <c r="M26" i="21"/>
  <c r="N27" i="21"/>
  <c r="O27" i="21"/>
  <c r="M27" i="21"/>
  <c r="N30" i="21"/>
  <c r="O30" i="21"/>
  <c r="M30" i="21"/>
  <c r="L29" i="21"/>
  <c r="M28" i="21"/>
  <c r="N28" i="21"/>
  <c r="O28" i="21"/>
  <c r="L25" i="21"/>
  <c r="N24" i="21"/>
  <c r="O24" i="21"/>
  <c r="M24" i="21"/>
  <c r="N23" i="21"/>
  <c r="O23" i="21"/>
  <c r="M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D6" i="20" s="1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5" i="20"/>
  <c r="D42" i="20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00000000-0006-0000-1A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00000000-0006-0000-1A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27" authorId="1" shapeId="0" xr:uid="{00000000-0006-0000-1A00-000010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1" authorId="0" shapeId="0" xr:uid="{00000000-0006-0000-1A00-00001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31" authorId="3" shapeId="0" xr:uid="{00000000-0006-0000-1A00-00001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 shapeId="0" xr:uid="{00000000-0006-0000-1A00-00001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Made up, a bit less per treatment than PPCF per year</t>
        </r>
      </text>
    </comment>
    <comment ref="D48" authorId="0" shapeId="0" xr:uid="{00000000-0006-0000-1A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0" shapeId="0" xr:uid="{B6F74FB5-0F52-2740-99BD-E2E0C841B7A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had 1.11 (0.9 for us), but removed impact due to very large impact.</t>
        </r>
      </text>
    </comment>
    <comment ref="G12" authorId="0" shapeId="0" xr:uid="{BA06A807-3581-A04E-8BD3-F953624B101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LiST had 1.11 (0.9 for us), but removed impact due to very large impact.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1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1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<sst xmlns="http://schemas.openxmlformats.org/spreadsheetml/2006/main" count="1432" uniqueCount="273">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</sst>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5" fillId="0" borderId="0" xfId="0" applyFont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Relative risks"/>
      <sheetName val="Odds ratios"/>
      <sheetName val="IYCF package odds ratios"/>
      <sheetName val="IYCF packages"/>
      <sheetName val="IYCF cost &amp; coverage"/>
      <sheetName val="Appropriate breastfeeding"/>
      <sheetName val="Programs birth outcomes"/>
      <sheetName val="Programs an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dependencies"/>
      <sheetName val="Program risk areas"/>
      <sheetName val="Population risk areas"/>
      <sheetName val="Programs annual scale-up"/>
      <sheetName val="Programs annual spending"/>
      <sheetName val="Reference programs"/>
      <sheetName val="Programs cost and coverage"/>
      <sheetName val="Programs to include"/>
    </sheetNames>
    <sheetDataSet>
      <sheetData sheetId="0"/>
      <sheetData sheetId="1"/>
      <sheetData sheetId="2"/>
      <sheetData sheetId="3"/>
      <sheetData sheetId="4"/>
      <sheetData sheetId="5">
        <row r="3">
          <cell r="C3">
            <v>0.05</v>
          </cell>
          <cell r="D3">
            <v>0.05</v>
          </cell>
          <cell r="E3">
            <v>0.31079999999999997</v>
          </cell>
          <cell r="F3">
            <v>0.23100000000000001</v>
          </cell>
          <cell r="G3">
            <v>0.17934</v>
          </cell>
          <cell r="H3">
            <v>0.23580000000000001</v>
          </cell>
          <cell r="I3">
            <v>0.23580000000000001</v>
          </cell>
          <cell r="J3">
            <v>0.23580000000000001</v>
          </cell>
          <cell r="K3">
            <v>0.23580000000000001</v>
          </cell>
          <cell r="L3">
            <v>0.2238</v>
          </cell>
          <cell r="M3">
            <v>0.2238</v>
          </cell>
          <cell r="N3">
            <v>0.2238</v>
          </cell>
          <cell r="O3">
            <v>0.2238</v>
          </cell>
        </row>
      </sheetData>
      <sheetData sheetId="6">
        <row r="4">
          <cell r="C4">
            <v>0.10199999999999999</v>
          </cell>
          <cell r="D4">
            <v>0.10199999999999999</v>
          </cell>
          <cell r="E4">
            <v>0.14699999999999999</v>
          </cell>
          <cell r="F4">
            <v>0.247</v>
          </cell>
          <cell r="G4">
            <v>0.28100000000000003</v>
          </cell>
        </row>
        <row r="5">
          <cell r="C5">
            <v>3.7999999999999999E-2</v>
          </cell>
          <cell r="D5">
            <v>3.7999999999999999E-2</v>
          </cell>
          <cell r="E5">
            <v>4.9000000000000002E-2</v>
          </cell>
          <cell r="F5">
            <v>0.13400000000000001</v>
          </cell>
          <cell r="G5">
            <v>0.13300000000000001</v>
          </cell>
        </row>
        <row r="10">
          <cell r="C10">
            <v>0.15</v>
          </cell>
          <cell r="D10">
            <v>0.15</v>
          </cell>
          <cell r="E10">
            <v>0.129</v>
          </cell>
          <cell r="F10">
            <v>0.11</v>
          </cell>
          <cell r="G10">
            <v>0.105</v>
          </cell>
        </row>
        <row r="11">
          <cell r="C11">
            <v>4.9000000000000002E-2</v>
          </cell>
          <cell r="D11">
            <v>4.9000000000000002E-2</v>
          </cell>
          <cell r="E11">
            <v>5.2999999999999999E-2</v>
          </cell>
          <cell r="F11">
            <v>4.0999999999999995E-2</v>
          </cell>
          <cell r="G11">
            <v>2.1000000000000001E-2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98</v>
      </c>
      <c r="B1" s="10" t="s">
        <v>57</v>
      </c>
      <c r="C1" s="10" t="s">
        <v>99</v>
      </c>
    </row>
    <row r="2" spans="1:3" ht="16" customHeight="1" x14ac:dyDescent="0.15">
      <c r="A2" s="1" t="s">
        <v>58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105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65</v>
      </c>
      <c r="C7" s="19">
        <v>0.35199999999999998</v>
      </c>
    </row>
    <row r="8" spans="1:3" ht="15.75" customHeight="1" x14ac:dyDescent="0.15">
      <c r="B8" s="4" t="s">
        <v>64</v>
      </c>
      <c r="C8" s="17">
        <v>0.36</v>
      </c>
    </row>
    <row r="9" spans="1:3" ht="15.75" customHeight="1" x14ac:dyDescent="0.15">
      <c r="B9" s="30" t="s">
        <v>66</v>
      </c>
      <c r="C9" s="19">
        <v>0.1</v>
      </c>
    </row>
    <row r="10" spans="1:3" ht="15.75" customHeight="1" x14ac:dyDescent="0.15">
      <c r="B10" s="4" t="s">
        <v>176</v>
      </c>
      <c r="C10" s="66">
        <v>0.5</v>
      </c>
    </row>
    <row r="11" spans="1:3" ht="15.75" customHeight="1" x14ac:dyDescent="0.15">
      <c r="B11" s="4" t="s">
        <v>177</v>
      </c>
      <c r="C11" s="66">
        <v>0.3</v>
      </c>
    </row>
    <row r="12" spans="1:3" ht="15.75" customHeight="1" x14ac:dyDescent="0.15">
      <c r="B12" s="4" t="s">
        <v>178</v>
      </c>
      <c r="C12" s="66">
        <v>0.1</v>
      </c>
    </row>
    <row r="13" spans="1:3" ht="13" x14ac:dyDescent="0.15">
      <c r="B13" t="s">
        <v>219</v>
      </c>
      <c r="C13" s="46">
        <v>0.9</v>
      </c>
    </row>
    <row r="14" spans="1:3" ht="13" x14ac:dyDescent="0.15">
      <c r="B14" t="s">
        <v>220</v>
      </c>
      <c r="C14" s="46">
        <v>0.1</v>
      </c>
    </row>
    <row r="15" spans="1:3" ht="13" x14ac:dyDescent="0.15">
      <c r="B15" s="4" t="s">
        <v>225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108</v>
      </c>
      <c r="B18" t="s">
        <v>187</v>
      </c>
      <c r="C18" s="19">
        <v>176</v>
      </c>
    </row>
    <row r="19" spans="1:3" ht="15.75" customHeight="1" x14ac:dyDescent="0.15">
      <c r="B19" t="s">
        <v>106</v>
      </c>
      <c r="C19" s="19">
        <v>0.13</v>
      </c>
    </row>
    <row r="20" spans="1:3" ht="15.75" customHeight="1" x14ac:dyDescent="0.15">
      <c r="B20" t="s">
        <v>107</v>
      </c>
      <c r="C20" s="19">
        <v>25.36</v>
      </c>
    </row>
    <row r="21" spans="1:3" ht="15.75" customHeight="1" x14ac:dyDescent="0.15">
      <c r="B21" t="s">
        <v>188</v>
      </c>
      <c r="C21" s="19">
        <v>25.4</v>
      </c>
    </row>
    <row r="22" spans="1:3" ht="15.75" customHeight="1" x14ac:dyDescent="0.15">
      <c r="B22" t="s">
        <v>189</v>
      </c>
      <c r="C22" s="19">
        <v>34.68</v>
      </c>
    </row>
    <row r="23" spans="1:3" ht="15.75" customHeight="1" x14ac:dyDescent="0.15">
      <c r="B23" t="s">
        <v>190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30" t="s">
        <v>70</v>
      </c>
      <c r="C26" s="34">
        <v>0.3</v>
      </c>
    </row>
    <row r="27" spans="1:3" ht="15.75" customHeight="1" x14ac:dyDescent="0.15">
      <c r="B27" s="30" t="s">
        <v>93</v>
      </c>
      <c r="C27" s="34">
        <v>0.8</v>
      </c>
    </row>
    <row r="28" spans="1:3" ht="15.75" customHeight="1" x14ac:dyDescent="0.15">
      <c r="B28" s="30" t="s">
        <v>94</v>
      </c>
      <c r="C28" s="34">
        <v>0.12</v>
      </c>
    </row>
    <row r="29" spans="1:3" ht="15.75" customHeight="1" x14ac:dyDescent="0.15">
      <c r="B29" s="30" t="s">
        <v>95</v>
      </c>
      <c r="C29" s="34">
        <v>0.05</v>
      </c>
    </row>
    <row r="30" spans="1:3" ht="15.75" customHeight="1" x14ac:dyDescent="0.15">
      <c r="B30" s="30" t="s">
        <v>69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104</v>
      </c>
      <c r="B33" s="87" t="s">
        <v>110</v>
      </c>
      <c r="C33" s="39">
        <v>8634000</v>
      </c>
      <c r="D33" s="96"/>
      <c r="E33" s="95"/>
    </row>
    <row r="34" spans="1:5" ht="15" customHeight="1" x14ac:dyDescent="0.2">
      <c r="B34" s="87" t="s">
        <v>111</v>
      </c>
      <c r="C34" s="39">
        <v>13550000</v>
      </c>
      <c r="D34" s="96"/>
      <c r="E34" s="96"/>
    </row>
    <row r="35" spans="1:5" ht="15.75" customHeight="1" x14ac:dyDescent="0.2">
      <c r="B35" s="87" t="s">
        <v>112</v>
      </c>
      <c r="C35" s="97">
        <v>12394000</v>
      </c>
      <c r="D35" s="96"/>
    </row>
    <row r="36" spans="1:5" ht="15.75" customHeight="1" x14ac:dyDescent="0.2">
      <c r="B36" s="87" t="s">
        <v>113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208</v>
      </c>
      <c r="B39" s="87" t="s">
        <v>110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111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112</v>
      </c>
      <c r="C41" s="39">
        <f t="shared" si="0"/>
        <v>11797902.113393042</v>
      </c>
      <c r="D41" s="96"/>
    </row>
    <row r="42" spans="1:5" ht="15.75" customHeight="1" x14ac:dyDescent="0.2">
      <c r="B42" s="87" t="s">
        <v>113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207</v>
      </c>
      <c r="B45" s="87" t="s">
        <v>114</v>
      </c>
      <c r="C45" s="33">
        <f>C51*$C$6</f>
        <v>1102416.4304987811</v>
      </c>
    </row>
    <row r="46" spans="1:5" ht="15.75" customHeight="1" x14ac:dyDescent="0.2">
      <c r="B46" s="87" t="s">
        <v>115</v>
      </c>
      <c r="C46" s="33">
        <f t="shared" ref="C46:C48" si="1">C52*$C$6</f>
        <v>1932662.074533775</v>
      </c>
    </row>
    <row r="47" spans="1:5" ht="15.75" customHeight="1" x14ac:dyDescent="0.2">
      <c r="B47" s="87" t="s">
        <v>116</v>
      </c>
      <c r="C47" s="33">
        <f t="shared" si="1"/>
        <v>596097.88660695858</v>
      </c>
    </row>
    <row r="48" spans="1:5" ht="15.75" customHeight="1" x14ac:dyDescent="0.2">
      <c r="B48" s="87" t="s">
        <v>117</v>
      </c>
      <c r="C48" s="33">
        <f t="shared" si="1"/>
        <v>46122.435348534098</v>
      </c>
    </row>
    <row r="51" spans="1:3" ht="15.75" customHeight="1" x14ac:dyDescent="0.2">
      <c r="A51" s="10" t="s">
        <v>102</v>
      </c>
      <c r="B51" s="87" t="s">
        <v>114</v>
      </c>
      <c r="C51" s="33">
        <v>0.29978973218277538</v>
      </c>
    </row>
    <row r="52" spans="1:3" ht="15.75" customHeight="1" x14ac:dyDescent="0.2">
      <c r="B52" s="87" t="s">
        <v>115</v>
      </c>
      <c r="C52" s="33">
        <v>0.52556568434139284</v>
      </c>
    </row>
    <row r="53" spans="1:3" ht="15.75" customHeight="1" x14ac:dyDescent="0.2">
      <c r="B53" s="87" t="s">
        <v>116</v>
      </c>
      <c r="C53" s="33">
        <v>0.16210210664201097</v>
      </c>
    </row>
    <row r="54" spans="1:3" ht="15.75" customHeight="1" x14ac:dyDescent="0.2">
      <c r="B54" s="87" t="s">
        <v>117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 x14ac:dyDescent="0.15">
      <c r="A2" s="10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216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213</v>
      </c>
      <c r="B94" s="11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55" sqref="B55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t="s">
        <v>61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7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253</v>
      </c>
      <c r="B18" s="57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148</v>
      </c>
      <c r="B21" s="4" t="s">
        <v>212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149</v>
      </c>
      <c r="B23" s="4" t="s">
        <v>212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217</v>
      </c>
      <c r="B25" t="s">
        <v>215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24" sqref="D24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155</v>
      </c>
      <c r="B1" s="10" t="s">
        <v>158</v>
      </c>
      <c r="C1" s="10" t="s">
        <v>154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156</v>
      </c>
      <c r="B2" s="137" t="s">
        <v>72</v>
      </c>
      <c r="C2" t="s">
        <v>152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</row>
    <row r="3" spans="1:10" x14ac:dyDescent="0.15">
      <c r="B3" s="137"/>
      <c r="C3" t="s">
        <v>153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J3" s="54"/>
    </row>
    <row r="4" spans="1:10" x14ac:dyDescent="0.15">
      <c r="B4" s="137"/>
      <c r="C4" t="s">
        <v>163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J4" s="54"/>
    </row>
    <row r="5" spans="1:10" x14ac:dyDescent="0.15">
      <c r="B5" s="137" t="s">
        <v>6</v>
      </c>
      <c r="C5" t="s">
        <v>152</v>
      </c>
      <c r="D5" s="54">
        <v>5.16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7"/>
      <c r="C6" t="s">
        <v>153</v>
      </c>
      <c r="D6" s="54">
        <v>5.16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7"/>
      <c r="C7" t="s">
        <v>163</v>
      </c>
      <c r="D7" s="54">
        <v>1</v>
      </c>
      <c r="E7" s="54">
        <v>1</v>
      </c>
      <c r="F7" s="54">
        <v>1</v>
      </c>
      <c r="G7" s="54">
        <v>1</v>
      </c>
      <c r="H7" s="54">
        <v>1</v>
      </c>
    </row>
    <row r="8" spans="1:10" x14ac:dyDescent="0.15">
      <c r="B8" s="137" t="s">
        <v>7</v>
      </c>
      <c r="C8" t="s">
        <v>152</v>
      </c>
      <c r="D8" s="54">
        <v>1</v>
      </c>
      <c r="E8" s="54">
        <v>5.16</v>
      </c>
      <c r="F8" s="54">
        <v>1</v>
      </c>
      <c r="G8" s="54">
        <v>1</v>
      </c>
      <c r="H8" s="56">
        <v>1</v>
      </c>
    </row>
    <row r="9" spans="1:10" x14ac:dyDescent="0.15">
      <c r="B9" s="137"/>
      <c r="C9" t="s">
        <v>153</v>
      </c>
      <c r="D9" s="54">
        <v>1</v>
      </c>
      <c r="E9" s="54">
        <v>5.16</v>
      </c>
      <c r="F9" s="54">
        <v>1</v>
      </c>
      <c r="G9" s="54">
        <v>1</v>
      </c>
      <c r="H9" s="56">
        <v>1</v>
      </c>
    </row>
    <row r="10" spans="1:10" x14ac:dyDescent="0.15">
      <c r="B10" s="137"/>
      <c r="C10" t="s">
        <v>163</v>
      </c>
      <c r="D10" s="54">
        <v>1</v>
      </c>
      <c r="E10" s="54">
        <v>1</v>
      </c>
      <c r="F10" s="54">
        <v>1</v>
      </c>
      <c r="G10" s="54">
        <v>1</v>
      </c>
      <c r="H10" s="54">
        <v>1</v>
      </c>
    </row>
    <row r="11" spans="1:10" x14ac:dyDescent="0.15">
      <c r="B11" s="137" t="s">
        <v>8</v>
      </c>
      <c r="C11" t="s">
        <v>152</v>
      </c>
      <c r="D11" s="54">
        <v>1</v>
      </c>
      <c r="E11" s="54">
        <v>1</v>
      </c>
      <c r="F11" s="54">
        <v>1.82</v>
      </c>
      <c r="G11" s="54">
        <v>1</v>
      </c>
      <c r="H11" s="56">
        <v>1</v>
      </c>
    </row>
    <row r="12" spans="1:10" x14ac:dyDescent="0.15">
      <c r="B12" s="137"/>
      <c r="C12" t="s">
        <v>153</v>
      </c>
      <c r="D12" s="54">
        <v>1</v>
      </c>
      <c r="E12" s="54">
        <v>1</v>
      </c>
      <c r="F12" s="54">
        <v>1.82</v>
      </c>
      <c r="G12" s="54">
        <v>1</v>
      </c>
      <c r="H12" s="56">
        <v>1</v>
      </c>
    </row>
    <row r="13" spans="1:10" x14ac:dyDescent="0.15">
      <c r="B13" s="137"/>
      <c r="C13" t="s">
        <v>163</v>
      </c>
      <c r="D13" s="54">
        <v>1</v>
      </c>
      <c r="E13" s="54">
        <v>1</v>
      </c>
      <c r="F13" s="54">
        <v>1</v>
      </c>
      <c r="G13" s="54">
        <v>1</v>
      </c>
      <c r="H13" s="54">
        <v>1</v>
      </c>
    </row>
    <row r="14" spans="1:10" x14ac:dyDescent="0.15">
      <c r="B14" s="137" t="s">
        <v>9</v>
      </c>
      <c r="C14" t="s">
        <v>152</v>
      </c>
      <c r="D14" s="54">
        <v>1</v>
      </c>
      <c r="E14" s="54">
        <v>1</v>
      </c>
      <c r="F14" s="54">
        <v>1</v>
      </c>
      <c r="G14" s="54">
        <v>1.82</v>
      </c>
      <c r="H14" s="56">
        <v>1</v>
      </c>
    </row>
    <row r="15" spans="1:10" x14ac:dyDescent="0.15">
      <c r="B15" s="137"/>
      <c r="C15" t="s">
        <v>153</v>
      </c>
      <c r="D15" s="54">
        <v>1</v>
      </c>
      <c r="E15" s="54">
        <v>1</v>
      </c>
      <c r="F15" s="54">
        <v>1</v>
      </c>
      <c r="G15" s="54">
        <v>1.82</v>
      </c>
      <c r="H15" s="56">
        <v>1</v>
      </c>
    </row>
    <row r="16" spans="1:10" x14ac:dyDescent="0.15">
      <c r="B16" s="137"/>
      <c r="C16" t="s">
        <v>163</v>
      </c>
      <c r="D16" s="54">
        <v>1</v>
      </c>
      <c r="E16" s="54">
        <v>1</v>
      </c>
      <c r="F16" s="54">
        <v>1</v>
      </c>
      <c r="G16" s="54">
        <v>1</v>
      </c>
      <c r="H16" s="54">
        <v>1</v>
      </c>
    </row>
    <row r="17" spans="1:8" x14ac:dyDescent="0.15">
      <c r="B17" s="65" t="s">
        <v>97</v>
      </c>
      <c r="C17" t="s">
        <v>163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157</v>
      </c>
      <c r="B19" s="137" t="s">
        <v>72</v>
      </c>
      <c r="C19" t="s">
        <v>152</v>
      </c>
      <c r="D19" s="54">
        <v>1</v>
      </c>
      <c r="E19" s="54">
        <v>1</v>
      </c>
      <c r="F19" s="54">
        <v>1</v>
      </c>
      <c r="G19" s="54">
        <v>1</v>
      </c>
      <c r="H19" s="54">
        <v>1</v>
      </c>
    </row>
    <row r="20" spans="1:8" x14ac:dyDescent="0.15">
      <c r="B20" s="137"/>
      <c r="C20" t="s">
        <v>153</v>
      </c>
      <c r="D20" s="54">
        <v>1</v>
      </c>
      <c r="E20" s="54">
        <v>1</v>
      </c>
      <c r="F20" s="54">
        <v>1</v>
      </c>
      <c r="G20" s="54">
        <v>1</v>
      </c>
      <c r="H20" s="54">
        <v>1</v>
      </c>
    </row>
    <row r="21" spans="1:8" x14ac:dyDescent="0.15">
      <c r="B21" s="137"/>
      <c r="C21" t="s">
        <v>163</v>
      </c>
      <c r="D21" s="54">
        <v>1</v>
      </c>
      <c r="E21" s="54">
        <v>1</v>
      </c>
      <c r="F21" s="54">
        <v>1</v>
      </c>
      <c r="G21" s="54">
        <v>1</v>
      </c>
      <c r="H21" s="54">
        <v>1</v>
      </c>
    </row>
    <row r="22" spans="1:8" x14ac:dyDescent="0.15">
      <c r="B22" s="137" t="s">
        <v>6</v>
      </c>
      <c r="C22" t="s">
        <v>152</v>
      </c>
      <c r="D22" s="54">
        <v>1</v>
      </c>
      <c r="E22" s="54">
        <v>1</v>
      </c>
      <c r="F22" s="54">
        <v>1</v>
      </c>
      <c r="G22" s="54">
        <v>1</v>
      </c>
      <c r="H22" s="54">
        <v>1</v>
      </c>
    </row>
    <row r="23" spans="1:8" x14ac:dyDescent="0.15">
      <c r="B23" s="137"/>
      <c r="C23" t="s">
        <v>153</v>
      </c>
      <c r="D23" s="54">
        <v>1</v>
      </c>
      <c r="E23" s="54">
        <v>1</v>
      </c>
      <c r="F23" s="54">
        <v>1</v>
      </c>
      <c r="G23" s="54">
        <v>1</v>
      </c>
      <c r="H23" s="54">
        <v>1</v>
      </c>
    </row>
    <row r="24" spans="1:8" x14ac:dyDescent="0.15">
      <c r="B24" s="137"/>
      <c r="C24" t="s">
        <v>163</v>
      </c>
      <c r="D24" s="54">
        <v>1</v>
      </c>
      <c r="E24" s="54">
        <v>1</v>
      </c>
      <c r="F24" s="54">
        <v>1</v>
      </c>
      <c r="G24" s="54">
        <v>1</v>
      </c>
      <c r="H24" s="54">
        <v>1</v>
      </c>
    </row>
    <row r="25" spans="1:8" x14ac:dyDescent="0.15">
      <c r="B25" s="137" t="s">
        <v>7</v>
      </c>
      <c r="C25" t="s">
        <v>152</v>
      </c>
      <c r="D25" s="54">
        <v>1</v>
      </c>
      <c r="E25" s="54">
        <v>1</v>
      </c>
      <c r="F25" s="54">
        <v>1</v>
      </c>
      <c r="G25" s="54">
        <v>1</v>
      </c>
      <c r="H25" s="54">
        <v>1</v>
      </c>
    </row>
    <row r="26" spans="1:8" x14ac:dyDescent="0.15">
      <c r="B26" s="137"/>
      <c r="C26" t="s">
        <v>153</v>
      </c>
      <c r="D26" s="54">
        <v>1</v>
      </c>
      <c r="E26" s="54">
        <v>1</v>
      </c>
      <c r="F26" s="54">
        <v>1</v>
      </c>
      <c r="G26" s="54">
        <v>1</v>
      </c>
      <c r="H26" s="54">
        <v>1</v>
      </c>
    </row>
    <row r="27" spans="1:8" x14ac:dyDescent="0.15">
      <c r="B27" s="137"/>
      <c r="C27" t="s">
        <v>163</v>
      </c>
      <c r="D27" s="54">
        <v>1</v>
      </c>
      <c r="E27" s="54">
        <v>1</v>
      </c>
      <c r="F27" s="54">
        <v>1</v>
      </c>
      <c r="G27" s="54">
        <v>1</v>
      </c>
      <c r="H27" s="54">
        <v>1</v>
      </c>
    </row>
    <row r="28" spans="1:8" x14ac:dyDescent="0.15">
      <c r="B28" s="137" t="s">
        <v>8</v>
      </c>
      <c r="C28" t="s">
        <v>152</v>
      </c>
      <c r="D28" s="54">
        <v>1</v>
      </c>
      <c r="E28" s="54">
        <v>1</v>
      </c>
      <c r="F28" s="54">
        <v>1.82</v>
      </c>
      <c r="G28" s="54">
        <v>1</v>
      </c>
      <c r="H28" s="54">
        <v>1</v>
      </c>
    </row>
    <row r="29" spans="1:8" x14ac:dyDescent="0.15">
      <c r="B29" s="137"/>
      <c r="C29" t="s">
        <v>153</v>
      </c>
      <c r="D29" s="54">
        <v>1</v>
      </c>
      <c r="E29" s="54">
        <v>1</v>
      </c>
      <c r="F29" s="54">
        <v>1.82</v>
      </c>
      <c r="G29" s="54">
        <v>1</v>
      </c>
      <c r="H29" s="54">
        <v>1</v>
      </c>
    </row>
    <row r="30" spans="1:8" x14ac:dyDescent="0.15">
      <c r="B30" s="137"/>
      <c r="C30" t="s">
        <v>163</v>
      </c>
      <c r="D30" s="54">
        <v>1</v>
      </c>
      <c r="E30" s="54">
        <v>1</v>
      </c>
      <c r="F30" s="54">
        <v>1</v>
      </c>
      <c r="G30" s="54">
        <v>1</v>
      </c>
      <c r="H30" s="54">
        <v>1</v>
      </c>
    </row>
    <row r="31" spans="1:8" x14ac:dyDescent="0.15">
      <c r="B31" s="137" t="s">
        <v>9</v>
      </c>
      <c r="C31" t="s">
        <v>152</v>
      </c>
      <c r="D31" s="54">
        <v>1</v>
      </c>
      <c r="E31" s="54">
        <v>1</v>
      </c>
      <c r="F31" s="54">
        <v>1</v>
      </c>
      <c r="G31" s="54">
        <v>1.82</v>
      </c>
      <c r="H31" s="54">
        <v>1</v>
      </c>
    </row>
    <row r="32" spans="1:8" x14ac:dyDescent="0.15">
      <c r="B32" s="137"/>
      <c r="C32" t="s">
        <v>153</v>
      </c>
      <c r="D32" s="54">
        <v>1</v>
      </c>
      <c r="E32" s="54">
        <v>1</v>
      </c>
      <c r="F32" s="54">
        <v>1</v>
      </c>
      <c r="G32" s="54">
        <v>1.82</v>
      </c>
      <c r="H32" s="54">
        <v>1</v>
      </c>
    </row>
    <row r="33" spans="1:8" x14ac:dyDescent="0.15">
      <c r="B33" s="137"/>
      <c r="C33" t="s">
        <v>163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</row>
    <row r="34" spans="1:8" x14ac:dyDescent="0.15">
      <c r="B34" s="60" t="s">
        <v>97</v>
      </c>
      <c r="C34" t="s">
        <v>163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186</v>
      </c>
      <c r="B36" s="137" t="s">
        <v>72</v>
      </c>
      <c r="C36" t="s">
        <v>152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</row>
    <row r="37" spans="1:8" x14ac:dyDescent="0.15">
      <c r="B37" s="137"/>
      <c r="C37" t="s">
        <v>153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</row>
    <row r="38" spans="1:8" x14ac:dyDescent="0.15">
      <c r="B38" s="137"/>
      <c r="C38" t="s">
        <v>163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</row>
    <row r="39" spans="1:8" x14ac:dyDescent="0.15">
      <c r="B39" s="137" t="s">
        <v>6</v>
      </c>
      <c r="C39" t="s">
        <v>152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7"/>
      <c r="C40" t="s">
        <v>153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7"/>
      <c r="C41" t="s">
        <v>163</v>
      </c>
      <c r="D41" s="54">
        <v>1</v>
      </c>
      <c r="E41" s="54">
        <v>1</v>
      </c>
      <c r="F41" s="54">
        <v>1</v>
      </c>
      <c r="G41" s="54">
        <v>1</v>
      </c>
      <c r="H41" s="54">
        <v>1</v>
      </c>
    </row>
    <row r="42" spans="1:8" x14ac:dyDescent="0.15">
      <c r="B42" s="137" t="s">
        <v>7</v>
      </c>
      <c r="C42" t="s">
        <v>152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7"/>
      <c r="C43" t="s">
        <v>153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7"/>
      <c r="C44" t="s">
        <v>163</v>
      </c>
      <c r="D44" s="54">
        <v>1</v>
      </c>
      <c r="E44" s="54">
        <v>1</v>
      </c>
      <c r="F44" s="54">
        <v>1</v>
      </c>
      <c r="G44" s="54">
        <v>1</v>
      </c>
      <c r="H44" s="54">
        <v>1</v>
      </c>
    </row>
    <row r="45" spans="1:8" x14ac:dyDescent="0.15">
      <c r="B45" s="137" t="s">
        <v>8</v>
      </c>
      <c r="C45" t="s">
        <v>152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7"/>
      <c r="C46" t="s">
        <v>153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7"/>
      <c r="C47" t="s">
        <v>163</v>
      </c>
      <c r="D47" s="54">
        <v>1</v>
      </c>
      <c r="E47" s="54">
        <v>1</v>
      </c>
      <c r="F47" s="54">
        <v>1</v>
      </c>
      <c r="G47" s="54">
        <v>1</v>
      </c>
      <c r="H47" s="54">
        <v>1</v>
      </c>
    </row>
    <row r="48" spans="1:8" x14ac:dyDescent="0.15">
      <c r="B48" s="137" t="s">
        <v>9</v>
      </c>
      <c r="C48" t="s">
        <v>152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7"/>
      <c r="C49" t="s">
        <v>153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7"/>
      <c r="C50" t="s">
        <v>163</v>
      </c>
      <c r="D50" s="54">
        <v>1</v>
      </c>
      <c r="E50" s="54">
        <v>1</v>
      </c>
      <c r="F50" s="54">
        <v>1</v>
      </c>
      <c r="G50" s="54">
        <v>1</v>
      </c>
      <c r="H50" s="54">
        <v>1</v>
      </c>
    </row>
    <row r="51" spans="2:8" x14ac:dyDescent="0.15">
      <c r="B51" s="68" t="s">
        <v>97</v>
      </c>
      <c r="C51" t="s">
        <v>163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F9" sqref="F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159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75" t="s">
        <v>160</v>
      </c>
      <c r="B2" s="76" t="s">
        <v>72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136" t="s">
        <v>164</v>
      </c>
      <c r="E3" s="80"/>
    </row>
    <row r="4" spans="1:5" x14ac:dyDescent="0.15">
      <c r="A4" s="78"/>
      <c r="B4" s="79" t="s">
        <v>7</v>
      </c>
      <c r="C4" s="79"/>
      <c r="D4" s="136" t="s">
        <v>164</v>
      </c>
      <c r="E4" s="80"/>
    </row>
    <row r="5" spans="1:5" x14ac:dyDescent="0.15">
      <c r="A5" s="78"/>
      <c r="B5" s="79" t="s">
        <v>8</v>
      </c>
      <c r="C5" s="79"/>
      <c r="D5" s="134" t="s">
        <v>164</v>
      </c>
      <c r="E5" s="80"/>
    </row>
    <row r="6" spans="1:5" x14ac:dyDescent="0.15">
      <c r="A6" s="78"/>
      <c r="B6" s="79" t="s">
        <v>9</v>
      </c>
      <c r="C6" s="79"/>
      <c r="D6" s="134" t="s">
        <v>164</v>
      </c>
      <c r="E6" s="80"/>
    </row>
    <row r="7" spans="1:5" x14ac:dyDescent="0.15">
      <c r="A7" s="81"/>
      <c r="B7" s="82" t="s">
        <v>97</v>
      </c>
      <c r="C7" s="83"/>
      <c r="D7" s="83"/>
      <c r="E7" s="84"/>
    </row>
    <row r="9" spans="1:5" x14ac:dyDescent="0.15">
      <c r="A9" s="75" t="s">
        <v>161</v>
      </c>
      <c r="B9" s="76" t="s">
        <v>72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97</v>
      </c>
      <c r="C14" s="83"/>
      <c r="D14" s="83"/>
      <c r="E14" s="84"/>
    </row>
    <row r="16" spans="1:5" x14ac:dyDescent="0.15">
      <c r="A16" s="75" t="s">
        <v>162</v>
      </c>
      <c r="B16" s="76" t="s">
        <v>72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97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180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10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192</v>
      </c>
      <c r="B1" s="10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134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137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138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118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77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  <c r="N1" s="10" t="s">
        <v>116</v>
      </c>
      <c r="O1" s="10" t="s">
        <v>117</v>
      </c>
    </row>
    <row r="2" spans="1:15" x14ac:dyDescent="0.15">
      <c r="A2" s="10" t="s">
        <v>200</v>
      </c>
      <c r="B2" s="47" t="s">
        <v>76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138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201</v>
      </c>
      <c r="B27" s="4" t="s">
        <v>79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254</v>
      </c>
      <c r="B2" s="46" t="s">
        <v>151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255</v>
      </c>
      <c r="B4" s="47" t="s">
        <v>150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43" sqref="A4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215</v>
      </c>
      <c r="C5" s="47" t="s">
        <v>101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63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146</v>
      </c>
      <c r="C8" s="4" t="s">
        <v>101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63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63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146</v>
      </c>
      <c r="C12" s="4" t="s">
        <v>101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63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63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146</v>
      </c>
      <c r="C16" s="4" t="s">
        <v>101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63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63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146</v>
      </c>
      <c r="C20" s="4" t="s">
        <v>101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63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143</v>
      </c>
      <c r="B22" t="s">
        <v>43</v>
      </c>
      <c r="C22" s="4" t="s">
        <v>101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144</v>
      </c>
      <c r="B24" t="s">
        <v>43</v>
      </c>
      <c r="C24" s="4" t="s">
        <v>101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145</v>
      </c>
      <c r="B26" t="s">
        <v>43</v>
      </c>
      <c r="C26" s="4" t="s">
        <v>101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256</v>
      </c>
      <c r="B28" s="4" t="s">
        <v>212</v>
      </c>
      <c r="C28" s="4" t="s">
        <v>101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257</v>
      </c>
      <c r="B31" s="4" t="s">
        <v>212</v>
      </c>
      <c r="C31" s="4" t="s">
        <v>101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258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259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260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261</v>
      </c>
      <c r="B49" s="4" t="s">
        <v>212</v>
      </c>
      <c r="C49" s="4" t="s">
        <v>101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262</v>
      </c>
      <c r="B51" s="4" t="s">
        <v>212</v>
      </c>
      <c r="C51" s="4" t="s">
        <v>101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60</v>
      </c>
      <c r="I1" s="10" t="s">
        <v>50</v>
      </c>
      <c r="J1" s="10" t="s">
        <v>67</v>
      </c>
      <c r="K1" s="10" t="s">
        <v>82</v>
      </c>
      <c r="L1" s="10" t="s">
        <v>105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174</v>
      </c>
      <c r="B1" s="10" t="s">
        <v>175</v>
      </c>
      <c r="C1" s="10" t="s">
        <v>11</v>
      </c>
      <c r="D1" s="10" t="s">
        <v>183</v>
      </c>
      <c r="E1" s="10" t="s">
        <v>185</v>
      </c>
    </row>
    <row r="2" spans="1:5" ht="14" x14ac:dyDescent="0.15">
      <c r="A2" s="63" t="s">
        <v>165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166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167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170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171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168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169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172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173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A2" sqref="A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114</v>
      </c>
      <c r="E1" s="10" t="s">
        <v>115</v>
      </c>
      <c r="F1" s="10" t="s">
        <v>116</v>
      </c>
      <c r="G1" s="10" t="s">
        <v>117</v>
      </c>
      <c r="H1" s="55"/>
    </row>
    <row r="2" spans="1:8" x14ac:dyDescent="0.15">
      <c r="A2" s="4" t="s">
        <v>263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264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265</v>
      </c>
      <c r="B6" t="s">
        <v>87</v>
      </c>
      <c r="C6" s="4" t="s">
        <v>101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17" t="s">
        <v>48</v>
      </c>
      <c r="C1" s="118" t="s">
        <v>233</v>
      </c>
      <c r="D1" s="118" t="s">
        <v>234</v>
      </c>
      <c r="E1" s="118" t="s">
        <v>235</v>
      </c>
      <c r="F1" s="1"/>
    </row>
    <row r="2" spans="1:6" x14ac:dyDescent="0.15">
      <c r="A2" t="s">
        <v>266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opLeftCell="A3" zoomScale="85" zoomScaleNormal="85" workbookViewId="0">
      <selection activeCell="A25" sqref="A25:XFD25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demographics'!$C$9)*(0.7)*(1-'Baseline year demographics'!$C$7)</f>
        <v>0.1469664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demographics'!$C$9)*(0.3)*(1-'Baseline year demographics'!$C$7)</f>
        <v>6.2985600000000003E-2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demographics'!$C$9)*(0.49)*(1-'Baseline year demographics'!$C$7)</f>
        <v>0.18289152000000003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demographics'!$C$9)*(0.21)*(1-'Baseline year demographics'!$C$7)</f>
        <v>7.8382080000000007E-2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demographics'!$C$9)*(0.3)*(1-'Baseline year demographics'!$C$7)</f>
        <v>0.11197440000000002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demographics'!$C$9)*(0.7)*(1-'Baseline year demographics'!$C$7)</f>
        <v>1.63296E-2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demographics'!$C$9)*(0.3)*(1-'Baseline year demographics'!$C$7)</f>
        <v>6.9983999999999992E-3</v>
      </c>
      <c r="M31" s="27">
        <f>'Baseline year demographics'!$C$8*('Baseline year demographics'!$C$9)*(0.3)</f>
        <v>1.0799999999999999E-2</v>
      </c>
      <c r="N31" s="27">
        <f>'Baseline year demographics'!$C$8*('Baseline year demographics'!$C$9)*(0.3)</f>
        <v>1.0799999999999999E-2</v>
      </c>
      <c r="O31" s="27">
        <f>'Baseline year demographics'!$C$8*('Baseline year demographics'!$C$9)*(0.3)</f>
        <v>1.0799999999999999E-2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demographics'!$C$9)*(0.49)*(1-'Baseline year demographics'!$C$7)</f>
        <v>2.0321280000000001E-2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demographics'!$C$9)*(0.21)*(1-'Baseline year demographics'!$C$7)</f>
        <v>8.7091200000000007E-3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demographics'!$C$9)*(0.3)*(1-'Baseline year demographics'!$C$7)</f>
        <v>1.2441599999999999E-2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78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143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144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145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3" sqref="B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139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53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126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74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135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73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136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142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150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151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72</v>
      </c>
      <c r="B15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137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76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118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160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161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162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83</v>
      </c>
      <c r="B25" t="s">
        <v>119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124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127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129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131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132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133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184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78</v>
      </c>
      <c r="B42" t="s">
        <v>256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257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258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259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260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261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262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263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264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265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143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144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145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5"/>
  <sheetViews>
    <sheetView workbookViewId="0">
      <selection activeCell="A53" sqref="A53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202</v>
      </c>
      <c r="B1" s="10" t="s">
        <v>224</v>
      </c>
      <c r="C1" s="10" t="s">
        <v>223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t="str">
        <f>'Programs to include'!A3</f>
        <v>Birth age program</v>
      </c>
    </row>
    <row r="4" spans="1:3" x14ac:dyDescent="0.15">
      <c r="A4" t="str">
        <f>'Programs to include'!A4</f>
        <v>Calcium supplementation</v>
      </c>
    </row>
    <row r="5" spans="1:3" x14ac:dyDescent="0.15">
      <c r="A5" t="str">
        <f>'Programs to include'!A5</f>
        <v>Cash transfers</v>
      </c>
    </row>
    <row r="6" spans="1:3" x14ac:dyDescent="0.15">
      <c r="A6" t="str">
        <f>'Programs to include'!A6</f>
        <v>Family Planning</v>
      </c>
    </row>
    <row r="7" spans="1:3" x14ac:dyDescent="0.15">
      <c r="A7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t="str">
        <f>'Programs to include'!A23</f>
        <v>IFAS poor: school (malaria area)</v>
      </c>
      <c r="C23" s="4" t="s">
        <v>77</v>
      </c>
    </row>
    <row r="24" spans="1:3" x14ac:dyDescent="0.15">
      <c r="A24" t="str">
        <f>'Programs to include'!A24</f>
        <v>IPTp</v>
      </c>
    </row>
    <row r="25" spans="1:3" x14ac:dyDescent="0.15">
      <c r="A25" t="str">
        <f>'Programs to include'!A25</f>
        <v>Iron and folic acid supplementation for pregnant women</v>
      </c>
      <c r="B25" t="s">
        <v>134</v>
      </c>
    </row>
    <row r="26" spans="1:3" x14ac:dyDescent="0.15">
      <c r="A26" t="str">
        <f>'Programs to include'!A26</f>
        <v>Iron and folic acid supplementation for pregnant women (malaria area)</v>
      </c>
      <c r="B26" t="s">
        <v>137</v>
      </c>
      <c r="C26" t="s">
        <v>118</v>
      </c>
    </row>
    <row r="27" spans="1:3" x14ac:dyDescent="0.15">
      <c r="A27" t="str">
        <f>'Programs to include'!A27</f>
        <v>Iron and iodine fortification of salt</v>
      </c>
      <c r="B27" s="12"/>
    </row>
    <row r="28" spans="1:3" x14ac:dyDescent="0.15">
      <c r="A28" t="str">
        <f>'Programs to include'!A28</f>
        <v>Iron fortification of maize</v>
      </c>
      <c r="B28" s="12" t="s">
        <v>144</v>
      </c>
    </row>
    <row r="29" spans="1:3" x14ac:dyDescent="0.15">
      <c r="A29" t="str">
        <f>'Programs to include'!A29</f>
        <v>Iron fortification of rice</v>
      </c>
      <c r="B29" s="12" t="s">
        <v>145</v>
      </c>
    </row>
    <row r="30" spans="1:3" x14ac:dyDescent="0.15">
      <c r="A30" t="str">
        <f>'Programs to include'!A30</f>
        <v>Iron fortification of wheat flour</v>
      </c>
      <c r="B30" s="12" t="s">
        <v>143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t="str">
        <f>'Programs to include'!A32</f>
        <v>Mg for eclampsia</v>
      </c>
    </row>
    <row r="33" spans="1:3" x14ac:dyDescent="0.15">
      <c r="A33" t="str">
        <f>'Programs to include'!A33</f>
        <v>Mg for pre-eclampsia</v>
      </c>
    </row>
    <row r="34" spans="1:3" x14ac:dyDescent="0.15">
      <c r="A34" t="str">
        <f>'Programs to include'!A34</f>
        <v>Multiple micronutrient supplementation</v>
      </c>
      <c r="C34" s="4"/>
    </row>
    <row r="35" spans="1:3" x14ac:dyDescent="0.15">
      <c r="A35" t="str">
        <f>'Programs to include'!A35</f>
        <v>Multiple micronutrient supplementation (malaria area)</v>
      </c>
      <c r="C35" t="s">
        <v>118</v>
      </c>
    </row>
    <row r="36" spans="1:3" x14ac:dyDescent="0.15">
      <c r="A36" t="str">
        <f>'Programs to include'!A36</f>
        <v>Oral rehydration salts</v>
      </c>
      <c r="C36" s="4"/>
    </row>
    <row r="37" spans="1:3" x14ac:dyDescent="0.15">
      <c r="A37" t="str">
        <f>'Programs to include'!A37</f>
        <v>Public provision of complementary foods</v>
      </c>
      <c r="B37" t="s">
        <v>228</v>
      </c>
    </row>
    <row r="38" spans="1:3" x14ac:dyDescent="0.15">
      <c r="A38" t="str">
        <f>'Programs to include'!A38</f>
        <v>Public provision of complementary foods with iron</v>
      </c>
    </row>
    <row r="39" spans="1:3" x14ac:dyDescent="0.15">
      <c r="A39" t="str">
        <f>'Programs to include'!A39</f>
        <v>Public provision of complementary foods with iron (malaria area)</v>
      </c>
      <c r="B39" s="4"/>
      <c r="C39" s="4" t="s">
        <v>77</v>
      </c>
    </row>
    <row r="40" spans="1:3" x14ac:dyDescent="0.15">
      <c r="A40" t="str">
        <f>'Programs to include'!A40</f>
        <v>Sprinkles</v>
      </c>
      <c r="B40" t="s">
        <v>74</v>
      </c>
    </row>
    <row r="41" spans="1:3" x14ac:dyDescent="0.15">
      <c r="A41" t="str">
        <f>'Programs to include'!A41</f>
        <v>Sprinkles (malaria area)</v>
      </c>
      <c r="B41" t="s">
        <v>135</v>
      </c>
      <c r="C41" s="4" t="s">
        <v>77</v>
      </c>
    </row>
    <row r="42" spans="1:3" x14ac:dyDescent="0.15">
      <c r="A42" t="str">
        <f>'Programs to include'!A42</f>
        <v>Treatment of MAM</v>
      </c>
    </row>
    <row r="43" spans="1:3" x14ac:dyDescent="0.15">
      <c r="A43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  <row r="65" spans="1:3" x14ac:dyDescent="0.15">
      <c r="A65" s="4"/>
    </row>
    <row r="66" spans="1:3" ht="14" x14ac:dyDescent="0.15">
      <c r="A66" s="62"/>
    </row>
    <row r="67" spans="1:3" x14ac:dyDescent="0.15">
      <c r="A67" s="12"/>
    </row>
    <row r="68" spans="1:3" x14ac:dyDescent="0.15">
      <c r="A68" s="12"/>
    </row>
    <row r="69" spans="1:3" x14ac:dyDescent="0.15">
      <c r="A69" s="12"/>
    </row>
    <row r="71" spans="1:3" x14ac:dyDescent="0.15">
      <c r="C71" s="4"/>
    </row>
    <row r="73" spans="1:3" x14ac:dyDescent="0.15">
      <c r="C73" s="4"/>
    </row>
    <row r="75" spans="1:3" x14ac:dyDescent="0.15">
      <c r="C75" s="4"/>
    </row>
    <row r="77" spans="1:3" x14ac:dyDescent="0.15">
      <c r="C77" s="4"/>
    </row>
    <row r="79" spans="1:3" x14ac:dyDescent="0.15">
      <c r="C79" s="4"/>
    </row>
    <row r="81" spans="1:3" x14ac:dyDescent="0.15">
      <c r="C81" s="4"/>
    </row>
    <row r="83" spans="1:3" x14ac:dyDescent="0.15">
      <c r="C83" s="4"/>
    </row>
    <row r="85" spans="1:3" x14ac:dyDescent="0.15">
      <c r="A85" s="4"/>
    </row>
    <row r="86" spans="1:3" x14ac:dyDescent="0.15">
      <c r="A86" s="4"/>
    </row>
    <row r="87" spans="1:3" x14ac:dyDescent="0.15">
      <c r="A87" s="4"/>
    </row>
    <row r="88" spans="1:3" x14ac:dyDescent="0.15">
      <c r="A88" s="4"/>
      <c r="B88" s="12"/>
    </row>
    <row r="89" spans="1:3" x14ac:dyDescent="0.15">
      <c r="A89" s="4"/>
      <c r="B89" s="12"/>
    </row>
    <row r="90" spans="1:3" x14ac:dyDescent="0.15">
      <c r="A90" s="4"/>
      <c r="B90" s="12"/>
    </row>
    <row r="91" spans="1:3" x14ac:dyDescent="0.15">
      <c r="A91" s="4"/>
    </row>
    <row r="94" spans="1:3" x14ac:dyDescent="0.15">
      <c r="A94" s="4"/>
    </row>
    <row r="95" spans="1:3" x14ac:dyDescent="0.15">
      <c r="A95" s="4"/>
    </row>
    <row r="96" spans="1:3" x14ac:dyDescent="0.15">
      <c r="A96" s="4"/>
      <c r="C96" s="4"/>
    </row>
    <row r="97" spans="1:3" x14ac:dyDescent="0.15">
      <c r="A97" s="4"/>
    </row>
    <row r="98" spans="1:3" x14ac:dyDescent="0.15">
      <c r="A98" s="30"/>
      <c r="C98" s="4"/>
    </row>
    <row r="99" spans="1:3" x14ac:dyDescent="0.15">
      <c r="A99" s="4"/>
    </row>
    <row r="100" spans="1:3" x14ac:dyDescent="0.15">
      <c r="A100" s="4"/>
    </row>
    <row r="101" spans="1:3" x14ac:dyDescent="0.15">
      <c r="A101" s="4"/>
    </row>
    <row r="102" spans="1:3" x14ac:dyDescent="0.15">
      <c r="A102" s="4"/>
      <c r="B102" s="4"/>
    </row>
    <row r="103" spans="1:3" x14ac:dyDescent="0.15">
      <c r="A103" s="4"/>
    </row>
    <row r="104" spans="1:3" x14ac:dyDescent="0.15">
      <c r="A104" s="4"/>
    </row>
    <row r="105" spans="1:3" x14ac:dyDescent="0.15">
      <c r="A105" s="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A30" workbookViewId="0">
      <selection activeCell="A51" sqref="A51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202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t="s">
        <v>54</v>
      </c>
      <c r="I2" t="s">
        <v>164</v>
      </c>
    </row>
    <row r="3" spans="1:11" ht="14" x14ac:dyDescent="0.15">
      <c r="A3" s="70" t="s">
        <v>266</v>
      </c>
      <c r="K3" t="s">
        <v>164</v>
      </c>
    </row>
    <row r="4" spans="1:11" x14ac:dyDescent="0.15">
      <c r="A4" s="4" t="s">
        <v>263</v>
      </c>
      <c r="H4" t="s">
        <v>164</v>
      </c>
    </row>
    <row r="5" spans="1:11" x14ac:dyDescent="0.15">
      <c r="A5" s="4" t="s">
        <v>142</v>
      </c>
      <c r="D5" t="s">
        <v>164</v>
      </c>
    </row>
    <row r="6" spans="1:11" x14ac:dyDescent="0.15">
      <c r="A6" t="s">
        <v>184</v>
      </c>
      <c r="J6" t="s">
        <v>164</v>
      </c>
    </row>
    <row r="7" spans="1:11" x14ac:dyDescent="0.15">
      <c r="A7" s="4" t="s">
        <v>144</v>
      </c>
      <c r="C7" t="s">
        <v>164</v>
      </c>
      <c r="H7" t="s">
        <v>164</v>
      </c>
    </row>
    <row r="8" spans="1:11" x14ac:dyDescent="0.15">
      <c r="A8" s="4" t="s">
        <v>145</v>
      </c>
      <c r="C8" t="s">
        <v>164</v>
      </c>
      <c r="H8" t="s">
        <v>164</v>
      </c>
    </row>
    <row r="9" spans="1:11" x14ac:dyDescent="0.15">
      <c r="A9" s="4" t="s">
        <v>143</v>
      </c>
      <c r="C9" t="s">
        <v>164</v>
      </c>
      <c r="H9" t="s">
        <v>164</v>
      </c>
    </row>
    <row r="10" spans="1:11" x14ac:dyDescent="0.15">
      <c r="A10" t="s">
        <v>123</v>
      </c>
      <c r="C10" t="s">
        <v>164</v>
      </c>
    </row>
    <row r="11" spans="1:11" x14ac:dyDescent="0.15">
      <c r="A11" t="s">
        <v>131</v>
      </c>
      <c r="C11" t="s">
        <v>164</v>
      </c>
    </row>
    <row r="12" spans="1:11" x14ac:dyDescent="0.15">
      <c r="A12" t="s">
        <v>124</v>
      </c>
      <c r="C12" t="s">
        <v>164</v>
      </c>
    </row>
    <row r="13" spans="1:11" x14ac:dyDescent="0.15">
      <c r="A13" t="s">
        <v>132</v>
      </c>
      <c r="C13" t="s">
        <v>164</v>
      </c>
    </row>
    <row r="14" spans="1:11" x14ac:dyDescent="0.15">
      <c r="A14" t="s">
        <v>125</v>
      </c>
      <c r="C14" t="s">
        <v>164</v>
      </c>
    </row>
    <row r="15" spans="1:11" x14ac:dyDescent="0.15">
      <c r="A15" t="s">
        <v>133</v>
      </c>
      <c r="C15" t="s">
        <v>164</v>
      </c>
    </row>
    <row r="16" spans="1:11" x14ac:dyDescent="0.15">
      <c r="A16" t="s">
        <v>122</v>
      </c>
      <c r="C16" t="s">
        <v>164</v>
      </c>
    </row>
    <row r="17" spans="1:9" x14ac:dyDescent="0.15">
      <c r="A17" t="s">
        <v>130</v>
      </c>
      <c r="C17" t="s">
        <v>164</v>
      </c>
    </row>
    <row r="18" spans="1:9" x14ac:dyDescent="0.15">
      <c r="A18" t="s">
        <v>120</v>
      </c>
      <c r="C18" t="s">
        <v>164</v>
      </c>
    </row>
    <row r="19" spans="1:9" x14ac:dyDescent="0.15">
      <c r="A19" t="s">
        <v>128</v>
      </c>
      <c r="C19" t="s">
        <v>164</v>
      </c>
    </row>
    <row r="20" spans="1:9" x14ac:dyDescent="0.15">
      <c r="A20" t="s">
        <v>121</v>
      </c>
      <c r="C20" t="s">
        <v>164</v>
      </c>
    </row>
    <row r="21" spans="1:9" x14ac:dyDescent="0.15">
      <c r="A21" t="s">
        <v>129</v>
      </c>
      <c r="C21" t="s">
        <v>164</v>
      </c>
    </row>
    <row r="22" spans="1:9" x14ac:dyDescent="0.15">
      <c r="A22" t="s">
        <v>119</v>
      </c>
      <c r="C22" t="s">
        <v>164</v>
      </c>
    </row>
    <row r="23" spans="1:9" x14ac:dyDescent="0.15">
      <c r="A23" t="s">
        <v>127</v>
      </c>
      <c r="C23" t="s">
        <v>164</v>
      </c>
    </row>
    <row r="24" spans="1:9" x14ac:dyDescent="0.15">
      <c r="A24" t="s">
        <v>118</v>
      </c>
      <c r="C24" t="s">
        <v>164</v>
      </c>
      <c r="H24" t="s">
        <v>164</v>
      </c>
      <c r="I24" t="s">
        <v>164</v>
      </c>
    </row>
    <row r="25" spans="1:9" x14ac:dyDescent="0.15">
      <c r="A25" s="4" t="s">
        <v>76</v>
      </c>
      <c r="C25" t="s">
        <v>164</v>
      </c>
      <c r="I25" t="s">
        <v>164</v>
      </c>
    </row>
    <row r="26" spans="1:9" x14ac:dyDescent="0.15">
      <c r="A26" s="4" t="s">
        <v>138</v>
      </c>
      <c r="C26" t="s">
        <v>164</v>
      </c>
      <c r="I26" t="s">
        <v>164</v>
      </c>
    </row>
    <row r="27" spans="1:9" x14ac:dyDescent="0.15">
      <c r="A27" s="4" t="s">
        <v>96</v>
      </c>
      <c r="C27" t="s">
        <v>164</v>
      </c>
    </row>
    <row r="28" spans="1:9" x14ac:dyDescent="0.15">
      <c r="A28" s="4" t="s">
        <v>80</v>
      </c>
      <c r="C28" t="s">
        <v>164</v>
      </c>
    </row>
    <row r="29" spans="1:9" x14ac:dyDescent="0.15">
      <c r="A29" s="4" t="s">
        <v>81</v>
      </c>
      <c r="C29" t="s">
        <v>164</v>
      </c>
    </row>
    <row r="30" spans="1:9" x14ac:dyDescent="0.15">
      <c r="A30" s="4" t="s">
        <v>79</v>
      </c>
      <c r="C30" t="s">
        <v>164</v>
      </c>
    </row>
    <row r="31" spans="1:9" x14ac:dyDescent="0.15">
      <c r="A31" s="4" t="s">
        <v>77</v>
      </c>
      <c r="C31" t="s">
        <v>164</v>
      </c>
      <c r="I31" t="s">
        <v>164</v>
      </c>
    </row>
    <row r="32" spans="1:9" x14ac:dyDescent="0.15">
      <c r="A32" s="4" t="s">
        <v>265</v>
      </c>
      <c r="H32" t="s">
        <v>164</v>
      </c>
    </row>
    <row r="33" spans="1:9" x14ac:dyDescent="0.15">
      <c r="A33" s="4" t="s">
        <v>264</v>
      </c>
      <c r="H33" t="s">
        <v>164</v>
      </c>
    </row>
    <row r="34" spans="1:9" x14ac:dyDescent="0.15">
      <c r="A34" t="s">
        <v>134</v>
      </c>
      <c r="C34" t="s">
        <v>164</v>
      </c>
      <c r="I34" t="s">
        <v>164</v>
      </c>
    </row>
    <row r="35" spans="1:9" x14ac:dyDescent="0.15">
      <c r="A35" t="s">
        <v>137</v>
      </c>
      <c r="C35" t="s">
        <v>164</v>
      </c>
      <c r="I35" t="s">
        <v>164</v>
      </c>
    </row>
    <row r="36" spans="1:9" x14ac:dyDescent="0.15">
      <c r="A36" t="s">
        <v>261</v>
      </c>
      <c r="H36" s="132" t="s">
        <v>164</v>
      </c>
    </row>
    <row r="37" spans="1:9" x14ac:dyDescent="0.15">
      <c r="A37" s="4" t="s">
        <v>126</v>
      </c>
      <c r="B37" t="s">
        <v>164</v>
      </c>
      <c r="D37" t="s">
        <v>164</v>
      </c>
    </row>
    <row r="38" spans="1:9" x14ac:dyDescent="0.15">
      <c r="A38" s="4" t="s">
        <v>74</v>
      </c>
      <c r="B38" t="s">
        <v>164</v>
      </c>
      <c r="C38" t="s">
        <v>164</v>
      </c>
      <c r="D38" t="s">
        <v>164</v>
      </c>
    </row>
    <row r="39" spans="1:9" x14ac:dyDescent="0.15">
      <c r="A39" s="4" t="s">
        <v>135</v>
      </c>
      <c r="B39" t="s">
        <v>164</v>
      </c>
      <c r="C39" t="s">
        <v>164</v>
      </c>
      <c r="D39" t="s">
        <v>164</v>
      </c>
    </row>
    <row r="40" spans="1:9" x14ac:dyDescent="0.15">
      <c r="A40" s="4" t="s">
        <v>73</v>
      </c>
      <c r="C40" t="s">
        <v>164</v>
      </c>
    </row>
    <row r="41" spans="1:9" x14ac:dyDescent="0.15">
      <c r="A41" s="4" t="s">
        <v>136</v>
      </c>
      <c r="C41" t="s">
        <v>164</v>
      </c>
    </row>
    <row r="42" spans="1:9" x14ac:dyDescent="0.15">
      <c r="A42" s="4" t="s">
        <v>150</v>
      </c>
      <c r="E42" t="s">
        <v>164</v>
      </c>
    </row>
    <row r="43" spans="1:9" x14ac:dyDescent="0.15">
      <c r="A43" s="4" t="s">
        <v>151</v>
      </c>
      <c r="E43" t="s">
        <v>164</v>
      </c>
    </row>
    <row r="44" spans="1:9" x14ac:dyDescent="0.15">
      <c r="A44" s="4" t="s">
        <v>47</v>
      </c>
      <c r="G44" t="s">
        <v>164</v>
      </c>
      <c r="H44" t="s">
        <v>164</v>
      </c>
    </row>
    <row r="45" spans="1:9" x14ac:dyDescent="0.15">
      <c r="A45" t="s">
        <v>260</v>
      </c>
      <c r="G45" t="s">
        <v>164</v>
      </c>
      <c r="H45" t="s">
        <v>164</v>
      </c>
    </row>
    <row r="46" spans="1:9" x14ac:dyDescent="0.15">
      <c r="A46" t="s">
        <v>259</v>
      </c>
      <c r="G46" t="s">
        <v>164</v>
      </c>
      <c r="H46" t="s">
        <v>164</v>
      </c>
    </row>
    <row r="47" spans="1:9" x14ac:dyDescent="0.15">
      <c r="A47" t="s">
        <v>258</v>
      </c>
      <c r="G47" t="s">
        <v>164</v>
      </c>
      <c r="H47" t="s">
        <v>164</v>
      </c>
    </row>
    <row r="48" spans="1:9" x14ac:dyDescent="0.15">
      <c r="A48" t="s">
        <v>256</v>
      </c>
      <c r="G48" t="s">
        <v>164</v>
      </c>
      <c r="H48" t="s">
        <v>164</v>
      </c>
    </row>
    <row r="49" spans="1:8" x14ac:dyDescent="0.15">
      <c r="A49" t="s">
        <v>257</v>
      </c>
      <c r="G49" t="s">
        <v>164</v>
      </c>
      <c r="H49" t="s">
        <v>164</v>
      </c>
    </row>
    <row r="50" spans="1:8" x14ac:dyDescent="0.15">
      <c r="A50" t="s">
        <v>262</v>
      </c>
      <c r="G50" s="132"/>
      <c r="H50" t="s">
        <v>164</v>
      </c>
    </row>
    <row r="51" spans="1:8" x14ac:dyDescent="0.15">
      <c r="A51" s="4" t="s">
        <v>139</v>
      </c>
      <c r="B51" s="132" t="s">
        <v>164</v>
      </c>
      <c r="G51" s="132" t="s">
        <v>164</v>
      </c>
      <c r="H51" s="132" t="s">
        <v>164</v>
      </c>
    </row>
    <row r="52" spans="1:8" x14ac:dyDescent="0.15">
      <c r="A52" s="125" t="s">
        <v>160</v>
      </c>
      <c r="B52" t="s">
        <v>164</v>
      </c>
      <c r="F52" t="s">
        <v>164</v>
      </c>
    </row>
    <row r="53" spans="1:8" x14ac:dyDescent="0.15">
      <c r="A53" s="125" t="s">
        <v>161</v>
      </c>
      <c r="B53" t="s">
        <v>164</v>
      </c>
      <c r="F53" t="s">
        <v>164</v>
      </c>
    </row>
    <row r="54" spans="1:8" x14ac:dyDescent="0.15">
      <c r="A54" s="125" t="s">
        <v>162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H10" sqref="H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s="10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6" t="s">
        <v>164</v>
      </c>
    </row>
    <row r="3" spans="1:11" x14ac:dyDescent="0.15">
      <c r="A3" s="10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6" t="s">
        <v>164</v>
      </c>
    </row>
    <row r="4" spans="1:11" x14ac:dyDescent="0.15">
      <c r="A4" s="10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6" t="s">
        <v>164</v>
      </c>
    </row>
    <row r="5" spans="1:11" x14ac:dyDescent="0.15">
      <c r="A5" s="10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6" t="s">
        <v>164</v>
      </c>
    </row>
    <row r="6" spans="1:11" x14ac:dyDescent="0.15">
      <c r="A6" s="10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6" t="s">
        <v>164</v>
      </c>
    </row>
    <row r="7" spans="1:11" x14ac:dyDescent="0.15">
      <c r="A7" s="10" t="s">
        <v>114</v>
      </c>
      <c r="C7" t="s">
        <v>164</v>
      </c>
      <c r="H7" t="s">
        <v>164</v>
      </c>
      <c r="I7" t="s">
        <v>164</v>
      </c>
      <c r="J7" s="46"/>
    </row>
    <row r="8" spans="1:11" x14ac:dyDescent="0.15">
      <c r="A8" s="10" t="s">
        <v>115</v>
      </c>
      <c r="C8" t="s">
        <v>164</v>
      </c>
      <c r="H8" t="s">
        <v>164</v>
      </c>
      <c r="I8" t="s">
        <v>164</v>
      </c>
      <c r="J8" s="46"/>
    </row>
    <row r="9" spans="1:11" x14ac:dyDescent="0.15">
      <c r="A9" s="10" t="s">
        <v>116</v>
      </c>
      <c r="C9" t="s">
        <v>164</v>
      </c>
      <c r="H9" t="s">
        <v>164</v>
      </c>
      <c r="I9" t="s">
        <v>164</v>
      </c>
      <c r="J9" s="46"/>
    </row>
    <row r="10" spans="1:11" x14ac:dyDescent="0.15">
      <c r="A10" s="10" t="s">
        <v>117</v>
      </c>
      <c r="C10" t="s">
        <v>164</v>
      </c>
      <c r="H10" t="s">
        <v>164</v>
      </c>
      <c r="I10" t="s">
        <v>164</v>
      </c>
      <c r="J10" s="46"/>
    </row>
    <row r="11" spans="1:11" x14ac:dyDescent="0.15">
      <c r="A11" s="10" t="s">
        <v>110</v>
      </c>
      <c r="C11" t="s">
        <v>164</v>
      </c>
    </row>
    <row r="12" spans="1:11" x14ac:dyDescent="0.15">
      <c r="A12" s="10" t="s">
        <v>111</v>
      </c>
      <c r="C12" t="s">
        <v>164</v>
      </c>
    </row>
    <row r="13" spans="1:11" x14ac:dyDescent="0.15">
      <c r="A13" s="10" t="s">
        <v>112</v>
      </c>
      <c r="C13" t="s">
        <v>164</v>
      </c>
    </row>
    <row r="14" spans="1:11" x14ac:dyDescent="0.15">
      <c r="A14" s="10" t="s">
        <v>113</v>
      </c>
      <c r="C14" t="s">
        <v>164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opLeftCell="A19" workbookViewId="0">
      <selection activeCell="A25" sqref="A25:XFD25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t="s">
        <v>54</v>
      </c>
      <c r="B2" s="14">
        <v>0</v>
      </c>
      <c r="C2" s="14">
        <v>0.95</v>
      </c>
      <c r="D2" s="14">
        <v>25</v>
      </c>
    </row>
    <row r="3" spans="1:5" ht="15.75" customHeight="1" x14ac:dyDescent="0.15">
      <c r="A3" s="124" t="s">
        <v>266</v>
      </c>
      <c r="B3" s="91">
        <v>0</v>
      </c>
      <c r="C3" s="14">
        <v>0.95</v>
      </c>
      <c r="D3" s="19">
        <v>0.8</v>
      </c>
      <c r="E3" s="70"/>
    </row>
    <row r="4" spans="1:5" ht="15.75" customHeight="1" x14ac:dyDescent="0.15">
      <c r="A4" s="4" t="s">
        <v>263</v>
      </c>
      <c r="B4" s="91">
        <v>0</v>
      </c>
      <c r="C4" s="14">
        <v>0.95</v>
      </c>
      <c r="D4" s="19">
        <v>1</v>
      </c>
      <c r="E4" s="4"/>
    </row>
    <row r="5" spans="1:5" ht="15.75" customHeight="1" x14ac:dyDescent="0.15">
      <c r="A5" s="4" t="s">
        <v>142</v>
      </c>
      <c r="B5" s="14">
        <v>0</v>
      </c>
      <c r="C5" s="14">
        <v>0.95</v>
      </c>
      <c r="D5" s="19">
        <f>180</f>
        <v>180</v>
      </c>
      <c r="E5" s="4"/>
    </row>
    <row r="6" spans="1:5" ht="15.75" customHeight="1" x14ac:dyDescent="0.15">
      <c r="A6" t="s">
        <v>184</v>
      </c>
      <c r="B6" s="91">
        <v>0.5</v>
      </c>
      <c r="C6" s="14">
        <v>0.95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144</v>
      </c>
      <c r="B7" s="19">
        <v>0</v>
      </c>
      <c r="C7" s="14">
        <v>0.95</v>
      </c>
      <c r="D7" s="19">
        <v>0.14000000000000001</v>
      </c>
      <c r="E7" s="12"/>
    </row>
    <row r="8" spans="1:5" ht="15.75" customHeight="1" x14ac:dyDescent="0.15">
      <c r="A8" s="12" t="s">
        <v>145</v>
      </c>
      <c r="B8" s="19">
        <v>0</v>
      </c>
      <c r="C8" s="14">
        <v>0.95</v>
      </c>
      <c r="D8" s="19">
        <v>0.75</v>
      </c>
      <c r="E8" s="12"/>
    </row>
    <row r="9" spans="1:5" ht="15.75" customHeight="1" x14ac:dyDescent="0.15">
      <c r="A9" s="12" t="s">
        <v>143</v>
      </c>
      <c r="B9" s="19">
        <v>0</v>
      </c>
      <c r="C9" s="14">
        <v>0.95</v>
      </c>
      <c r="D9" s="19">
        <v>0.19</v>
      </c>
      <c r="E9" s="12"/>
    </row>
    <row r="10" spans="1:5" ht="15.75" customHeight="1" x14ac:dyDescent="0.15">
      <c r="A10" t="s">
        <v>123</v>
      </c>
      <c r="B10" s="19">
        <v>0</v>
      </c>
      <c r="C10" s="14">
        <v>0.95</v>
      </c>
      <c r="D10" s="14">
        <v>0.73</v>
      </c>
    </row>
    <row r="11" spans="1:5" ht="15.75" customHeight="1" x14ac:dyDescent="0.15">
      <c r="A11" t="s">
        <v>131</v>
      </c>
      <c r="B11" s="19">
        <v>0</v>
      </c>
      <c r="C11" s="14">
        <v>0.95</v>
      </c>
      <c r="D11" s="14">
        <v>0.73</v>
      </c>
    </row>
    <row r="12" spans="1:5" ht="15.75" customHeight="1" x14ac:dyDescent="0.15">
      <c r="A12" t="s">
        <v>124</v>
      </c>
      <c r="B12" s="19">
        <v>0</v>
      </c>
      <c r="C12" s="14">
        <v>0.95</v>
      </c>
      <c r="D12" s="14">
        <v>1.78</v>
      </c>
    </row>
    <row r="13" spans="1:5" ht="15.75" customHeight="1" x14ac:dyDescent="0.15">
      <c r="A13" t="s">
        <v>132</v>
      </c>
      <c r="B13" s="19">
        <v>0</v>
      </c>
      <c r="C13" s="14">
        <v>0.95</v>
      </c>
      <c r="D13" s="14">
        <v>1.78</v>
      </c>
    </row>
    <row r="14" spans="1:5" ht="15.75" customHeight="1" x14ac:dyDescent="0.15">
      <c r="A14" t="s">
        <v>125</v>
      </c>
      <c r="B14" s="19">
        <v>0</v>
      </c>
      <c r="C14" s="14">
        <v>0.95</v>
      </c>
      <c r="D14" s="14">
        <v>0.24</v>
      </c>
    </row>
    <row r="15" spans="1:5" ht="15.75" customHeight="1" x14ac:dyDescent="0.15">
      <c r="A15" t="s">
        <v>133</v>
      </c>
      <c r="B15" s="19">
        <v>0</v>
      </c>
      <c r="C15" s="14">
        <v>0.95</v>
      </c>
      <c r="D15" s="14">
        <v>0.24</v>
      </c>
    </row>
    <row r="16" spans="1:5" ht="15.75" customHeight="1" x14ac:dyDescent="0.15">
      <c r="A16" t="s">
        <v>122</v>
      </c>
      <c r="B16" s="19">
        <v>0</v>
      </c>
      <c r="C16" s="14">
        <v>0.95</v>
      </c>
      <c r="D16" s="14">
        <v>0.55000000000000004</v>
      </c>
    </row>
    <row r="17" spans="1:5" ht="15.75" customHeight="1" x14ac:dyDescent="0.15">
      <c r="A17" t="s">
        <v>130</v>
      </c>
      <c r="B17" s="19">
        <v>0</v>
      </c>
      <c r="C17" s="14">
        <v>0.95</v>
      </c>
      <c r="D17" s="14">
        <v>0.55000000000000004</v>
      </c>
    </row>
    <row r="18" spans="1:5" ht="15.75" customHeight="1" x14ac:dyDescent="0.15">
      <c r="A18" t="s">
        <v>120</v>
      </c>
      <c r="B18" s="19">
        <v>0</v>
      </c>
      <c r="C18" s="14">
        <v>0.95</v>
      </c>
      <c r="D18" s="14">
        <v>0.73</v>
      </c>
    </row>
    <row r="19" spans="1:5" ht="15.75" customHeight="1" x14ac:dyDescent="0.15">
      <c r="A19" t="s">
        <v>128</v>
      </c>
      <c r="B19" s="19">
        <v>0</v>
      </c>
      <c r="C19" s="14">
        <v>0.95</v>
      </c>
      <c r="D19" s="14">
        <v>0.73</v>
      </c>
    </row>
    <row r="20" spans="1:5" ht="15.75" customHeight="1" x14ac:dyDescent="0.15">
      <c r="A20" t="s">
        <v>121</v>
      </c>
      <c r="B20" s="19">
        <v>0</v>
      </c>
      <c r="C20" s="14">
        <v>0.95</v>
      </c>
      <c r="D20" s="14">
        <v>1.78</v>
      </c>
    </row>
    <row r="21" spans="1:5" ht="15.75" customHeight="1" x14ac:dyDescent="0.15">
      <c r="A21" t="s">
        <v>129</v>
      </c>
      <c r="B21" s="19">
        <v>0</v>
      </c>
      <c r="C21" s="14">
        <v>0.95</v>
      </c>
      <c r="D21" s="14">
        <v>1.78</v>
      </c>
    </row>
    <row r="22" spans="1:5" ht="15.75" customHeight="1" x14ac:dyDescent="0.15">
      <c r="A22" t="s">
        <v>119</v>
      </c>
      <c r="B22" s="19">
        <v>0</v>
      </c>
      <c r="C22" s="14">
        <v>0.95</v>
      </c>
      <c r="D22" s="14">
        <v>0.55000000000000004</v>
      </c>
    </row>
    <row r="23" spans="1:5" ht="15.75" customHeight="1" x14ac:dyDescent="0.15">
      <c r="A23" t="s">
        <v>127</v>
      </c>
      <c r="B23" s="19">
        <v>0</v>
      </c>
      <c r="C23" s="14">
        <v>0.95</v>
      </c>
      <c r="D23" s="14">
        <v>0.55000000000000004</v>
      </c>
    </row>
    <row r="24" spans="1:5" ht="15.75" customHeight="1" x14ac:dyDescent="0.15">
      <c r="A24" t="s">
        <v>118</v>
      </c>
      <c r="B24" s="19">
        <v>0</v>
      </c>
      <c r="C24" s="14">
        <v>0.95</v>
      </c>
      <c r="D24" s="14">
        <v>2.06</v>
      </c>
    </row>
    <row r="25" spans="1:5" ht="15.75" customHeight="1" x14ac:dyDescent="0.15">
      <c r="A25" s="4" t="s">
        <v>76</v>
      </c>
      <c r="B25" s="50">
        <v>0</v>
      </c>
      <c r="C25" s="14">
        <v>0.95</v>
      </c>
      <c r="D25" s="50">
        <v>1.78</v>
      </c>
      <c r="E25" s="4"/>
    </row>
    <row r="26" spans="1:5" ht="15.75" customHeight="1" x14ac:dyDescent="0.15">
      <c r="A26" s="4" t="s">
        <v>138</v>
      </c>
      <c r="B26" s="14">
        <v>0</v>
      </c>
      <c r="C26" s="14">
        <v>0.95</v>
      </c>
      <c r="D26" s="14">
        <v>1.78</v>
      </c>
      <c r="E26" s="4"/>
    </row>
    <row r="27" spans="1:5" ht="15.75" customHeight="1" x14ac:dyDescent="0.15">
      <c r="A27" s="4" t="s">
        <v>96</v>
      </c>
      <c r="B27" s="14">
        <v>0</v>
      </c>
      <c r="C27" s="14">
        <v>0.95</v>
      </c>
      <c r="D27" s="19">
        <v>0.25</v>
      </c>
      <c r="E27" s="4"/>
    </row>
    <row r="28" spans="1:5" ht="15.75" customHeight="1" x14ac:dyDescent="0.15">
      <c r="A28" s="4" t="s">
        <v>80</v>
      </c>
      <c r="B28" s="14">
        <v>0</v>
      </c>
      <c r="C28" s="14">
        <v>0.95</v>
      </c>
      <c r="D28" s="19">
        <v>0.13</v>
      </c>
      <c r="E28" s="4"/>
    </row>
    <row r="29" spans="1:5" ht="15.75" customHeight="1" x14ac:dyDescent="0.15">
      <c r="A29" s="4" t="s">
        <v>81</v>
      </c>
      <c r="B29" s="14">
        <v>0</v>
      </c>
      <c r="C29" s="14">
        <v>0.95</v>
      </c>
      <c r="D29" s="19">
        <v>0.74</v>
      </c>
      <c r="E29" s="4"/>
    </row>
    <row r="30" spans="1:5" ht="15.75" customHeight="1" x14ac:dyDescent="0.15">
      <c r="A30" s="4" t="s">
        <v>79</v>
      </c>
      <c r="B30" s="14">
        <v>0</v>
      </c>
      <c r="C30" s="14">
        <v>0.95</v>
      </c>
      <c r="D30" s="19">
        <v>0.18</v>
      </c>
      <c r="E30" s="4"/>
    </row>
    <row r="31" spans="1:5" ht="15.75" customHeight="1" x14ac:dyDescent="0.15">
      <c r="A31" s="4" t="s">
        <v>77</v>
      </c>
      <c r="B31" s="14">
        <v>0.2</v>
      </c>
      <c r="C31" s="14">
        <v>0.95</v>
      </c>
      <c r="D31" s="19">
        <v>2.61</v>
      </c>
    </row>
    <row r="32" spans="1:5" ht="15.75" customHeight="1" x14ac:dyDescent="0.15">
      <c r="A32" s="4" t="s">
        <v>265</v>
      </c>
      <c r="B32" s="91">
        <v>0</v>
      </c>
      <c r="C32" s="14">
        <v>0.95</v>
      </c>
      <c r="D32" s="31">
        <v>1</v>
      </c>
    </row>
    <row r="33" spans="1:5" ht="15.75" customHeight="1" x14ac:dyDescent="0.15">
      <c r="A33" s="4" t="s">
        <v>264</v>
      </c>
      <c r="B33" s="91">
        <v>0</v>
      </c>
      <c r="C33" s="14">
        <v>0.95</v>
      </c>
      <c r="D33" s="31">
        <v>1</v>
      </c>
    </row>
    <row r="34" spans="1:5" ht="15.75" customHeight="1" x14ac:dyDescent="0.15">
      <c r="A34" t="s">
        <v>134</v>
      </c>
      <c r="B34" s="50">
        <v>0</v>
      </c>
      <c r="C34" s="14">
        <v>0.95</v>
      </c>
      <c r="D34" s="50">
        <v>2.99</v>
      </c>
      <c r="E34" s="4"/>
    </row>
    <row r="35" spans="1:5" ht="15.75" customHeight="1" x14ac:dyDescent="0.15">
      <c r="A35" t="s">
        <v>137</v>
      </c>
      <c r="B35" s="14">
        <v>0</v>
      </c>
      <c r="C35" s="14">
        <v>0.95</v>
      </c>
      <c r="D35" s="14">
        <v>2.99</v>
      </c>
      <c r="E35" s="4"/>
    </row>
    <row r="36" spans="1:5" ht="15.75" customHeight="1" x14ac:dyDescent="0.15">
      <c r="A36" t="s">
        <v>261</v>
      </c>
      <c r="B36" s="91">
        <v>0</v>
      </c>
      <c r="C36" s="14">
        <v>0.95</v>
      </c>
      <c r="D36" s="19">
        <v>1</v>
      </c>
      <c r="E36" s="4"/>
    </row>
    <row r="37" spans="1:5" ht="15.75" customHeight="1" x14ac:dyDescent="0.15">
      <c r="A37" s="4" t="s">
        <v>126</v>
      </c>
      <c r="B37" s="14">
        <v>0</v>
      </c>
      <c r="C37" s="14">
        <v>0.95</v>
      </c>
      <c r="D37" s="14">
        <v>48</v>
      </c>
      <c r="E37" s="4"/>
    </row>
    <row r="38" spans="1:5" ht="15.75" customHeight="1" x14ac:dyDescent="0.15">
      <c r="A38" s="4" t="s">
        <v>74</v>
      </c>
      <c r="B38" s="49">
        <v>0</v>
      </c>
      <c r="C38" s="14">
        <v>0.95</v>
      </c>
      <c r="D38" s="92">
        <v>50</v>
      </c>
      <c r="E38" s="30"/>
    </row>
    <row r="39" spans="1:5" ht="15.75" customHeight="1" x14ac:dyDescent="0.15">
      <c r="A39" s="4" t="s">
        <v>135</v>
      </c>
      <c r="B39" s="31">
        <v>0</v>
      </c>
      <c r="C39" s="14">
        <v>0.95</v>
      </c>
      <c r="D39" s="19">
        <v>51</v>
      </c>
      <c r="E39" s="4"/>
    </row>
    <row r="40" spans="1:5" ht="15.75" customHeight="1" x14ac:dyDescent="0.15">
      <c r="A40" s="4" t="s">
        <v>73</v>
      </c>
      <c r="B40" s="49">
        <v>0</v>
      </c>
      <c r="C40" s="14">
        <v>0.95</v>
      </c>
      <c r="D40" s="92">
        <v>1</v>
      </c>
      <c r="E40" s="4"/>
    </row>
    <row r="41" spans="1:5" ht="15.75" customHeight="1" x14ac:dyDescent="0.15">
      <c r="A41" s="30" t="s">
        <v>136</v>
      </c>
      <c r="B41" s="31">
        <v>0</v>
      </c>
      <c r="C41" s="14">
        <v>0.95</v>
      </c>
      <c r="D41" s="19">
        <v>1</v>
      </c>
      <c r="E41" s="4"/>
    </row>
    <row r="42" spans="1:5" ht="15.75" customHeight="1" x14ac:dyDescent="0.15">
      <c r="A42" s="4" t="s">
        <v>150</v>
      </c>
      <c r="B42" s="14">
        <v>0</v>
      </c>
      <c r="C42" s="14">
        <v>0.95</v>
      </c>
      <c r="D42" s="19">
        <f>30*AVERAGE('Incidence of conditions'!B5:F5)</f>
        <v>10.046400000000002</v>
      </c>
    </row>
    <row r="43" spans="1:5" ht="15.75" customHeight="1" x14ac:dyDescent="0.15">
      <c r="A43" s="4" t="s">
        <v>151</v>
      </c>
      <c r="B43" s="14">
        <v>0.61</v>
      </c>
      <c r="C43" s="14">
        <v>0.95</v>
      </c>
      <c r="D43" s="19">
        <f>179.97*AVERAGE('Incidence of conditions'!B6:F6)</f>
        <v>19.933477200000002</v>
      </c>
    </row>
    <row r="44" spans="1:5" ht="15.75" customHeight="1" x14ac:dyDescent="0.15">
      <c r="A44" s="4" t="s">
        <v>47</v>
      </c>
      <c r="B44" s="14">
        <v>0.621</v>
      </c>
      <c r="C44" s="14">
        <v>0.95</v>
      </c>
      <c r="D44" s="14">
        <v>0.35</v>
      </c>
    </row>
    <row r="45" spans="1:5" ht="15.75" customHeight="1" x14ac:dyDescent="0.15">
      <c r="A45" t="s">
        <v>260</v>
      </c>
      <c r="B45" s="91">
        <v>0.4</v>
      </c>
      <c r="C45" s="14">
        <v>0.95</v>
      </c>
      <c r="D45" s="19">
        <v>1</v>
      </c>
    </row>
    <row r="46" spans="1:5" ht="15.75" customHeight="1" x14ac:dyDescent="0.15">
      <c r="A46" t="s">
        <v>259</v>
      </c>
      <c r="B46" s="91">
        <v>0.38700000000000001</v>
      </c>
      <c r="C46" s="14">
        <v>0.95</v>
      </c>
      <c r="D46" s="19">
        <v>2.8</v>
      </c>
    </row>
    <row r="47" spans="1:5" ht="15.75" customHeight="1" x14ac:dyDescent="0.15">
      <c r="A47" t="s">
        <v>258</v>
      </c>
      <c r="B47" s="91">
        <v>0.69</v>
      </c>
      <c r="C47" s="14">
        <v>0.95</v>
      </c>
      <c r="D47" s="19">
        <v>50.26</v>
      </c>
    </row>
    <row r="48" spans="1:5" ht="15.75" customHeight="1" x14ac:dyDescent="0.15">
      <c r="A48" t="s">
        <v>256</v>
      </c>
      <c r="B48" s="91">
        <v>0.84</v>
      </c>
      <c r="C48" s="14">
        <v>0.95</v>
      </c>
      <c r="D48" s="19">
        <v>36.1</v>
      </c>
    </row>
    <row r="49" spans="1:4" ht="15.75" customHeight="1" x14ac:dyDescent="0.15">
      <c r="A49" t="s">
        <v>257</v>
      </c>
      <c r="B49" s="91">
        <v>0.14000000000000001</v>
      </c>
      <c r="C49" s="14">
        <v>0.95</v>
      </c>
      <c r="D49" s="19">
        <v>231.85</v>
      </c>
    </row>
    <row r="50" spans="1:4" ht="15.75" customHeight="1" x14ac:dyDescent="0.15">
      <c r="A50" t="s">
        <v>262</v>
      </c>
      <c r="B50" s="91">
        <v>0</v>
      </c>
      <c r="C50" s="14">
        <v>0.95</v>
      </c>
      <c r="D50" s="19">
        <v>1.5</v>
      </c>
    </row>
    <row r="51" spans="1:4" ht="15.75" customHeight="1" x14ac:dyDescent="0.15">
      <c r="A51" s="4" t="s">
        <v>139</v>
      </c>
      <c r="B51" s="14">
        <v>0</v>
      </c>
      <c r="C51" s="14">
        <v>0.95</v>
      </c>
      <c r="D51" s="14">
        <v>1</v>
      </c>
    </row>
    <row r="52" spans="1:4" s="11" customFormat="1" ht="15.75" customHeight="1" x14ac:dyDescent="0.15">
      <c r="A52" s="133" t="s">
        <v>160</v>
      </c>
      <c r="B52" s="71">
        <v>0</v>
      </c>
      <c r="C52" s="72">
        <v>0.95</v>
      </c>
      <c r="D52" s="73" t="s">
        <v>268</v>
      </c>
    </row>
    <row r="53" spans="1:4" ht="15.75" customHeight="1" x14ac:dyDescent="0.15">
      <c r="A53" s="134" t="s">
        <v>161</v>
      </c>
      <c r="B53" s="135">
        <v>0</v>
      </c>
      <c r="C53">
        <v>0.95</v>
      </c>
      <c r="D53" s="73" t="s">
        <v>268</v>
      </c>
    </row>
    <row r="54" spans="1:4" ht="15.75" customHeight="1" x14ac:dyDescent="0.15">
      <c r="A54" s="134" t="s">
        <v>162</v>
      </c>
      <c r="B54" s="135">
        <v>0</v>
      </c>
      <c r="C54">
        <v>0.95</v>
      </c>
      <c r="D54" s="7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topLeftCell="A69" workbookViewId="0">
      <selection activeCell="A101" sqref="A101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202</v>
      </c>
      <c r="B1" s="10" t="s">
        <v>269</v>
      </c>
      <c r="C1" s="99">
        <f>'Baseline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'Programs to include'!A2</f>
        <v>Balanced energy-protein supplementation</v>
      </c>
      <c r="B2" s="132" t="s">
        <v>270</v>
      </c>
      <c r="C2" s="35"/>
    </row>
    <row r="3" spans="1:25" x14ac:dyDescent="0.15">
      <c r="A3" t="str">
        <f>A2</f>
        <v>Balanced energy-protein supplementation</v>
      </c>
      <c r="B3" s="132" t="s">
        <v>271</v>
      </c>
      <c r="C3" s="35"/>
      <c r="D3">
        <v>1</v>
      </c>
    </row>
    <row r="4" spans="1:25" x14ac:dyDescent="0.15">
      <c r="A4" t="str">
        <f>'Programs to include'!A3</f>
        <v>Birth age program</v>
      </c>
      <c r="B4" s="132" t="s">
        <v>270</v>
      </c>
      <c r="C4" s="35"/>
    </row>
    <row r="5" spans="1:25" x14ac:dyDescent="0.15">
      <c r="A5" t="str">
        <f>A4</f>
        <v>Birth age program</v>
      </c>
      <c r="B5" s="132" t="s">
        <v>271</v>
      </c>
      <c r="C5" s="35"/>
    </row>
    <row r="6" spans="1:25" x14ac:dyDescent="0.15">
      <c r="A6" t="str">
        <f>'Programs to include'!A4</f>
        <v>Calcium supplementation</v>
      </c>
      <c r="B6" s="132" t="s">
        <v>270</v>
      </c>
      <c r="C6" s="35"/>
    </row>
    <row r="7" spans="1:25" x14ac:dyDescent="0.15">
      <c r="A7" t="str">
        <f>A6</f>
        <v>Calcium supplementation</v>
      </c>
      <c r="B7" s="132" t="s">
        <v>271</v>
      </c>
      <c r="C7" s="35"/>
    </row>
    <row r="8" spans="1:25" x14ac:dyDescent="0.15">
      <c r="A8" t="str">
        <f>'Programs to include'!A5</f>
        <v>Cash transfers</v>
      </c>
      <c r="B8" s="132" t="s">
        <v>270</v>
      </c>
      <c r="C8" s="35"/>
    </row>
    <row r="9" spans="1:25" x14ac:dyDescent="0.15">
      <c r="A9" t="str">
        <f>A8</f>
        <v>Cash transfers</v>
      </c>
      <c r="B9" s="132" t="s">
        <v>271</v>
      </c>
      <c r="C9" s="35"/>
    </row>
    <row r="10" spans="1:25" x14ac:dyDescent="0.15">
      <c r="A10" t="str">
        <f>'Programs to include'!A6</f>
        <v>Family Planning</v>
      </c>
      <c r="B10" s="132" t="s">
        <v>270</v>
      </c>
      <c r="C10" s="35"/>
    </row>
    <row r="11" spans="1:25" x14ac:dyDescent="0.15">
      <c r="A11" t="str">
        <f>A10</f>
        <v>Family Planning</v>
      </c>
      <c r="B11" s="132" t="s">
        <v>271</v>
      </c>
      <c r="C11" s="35"/>
    </row>
    <row r="12" spans="1:25" x14ac:dyDescent="0.15">
      <c r="A12" t="str">
        <f>'Programs to include'!A7</f>
        <v>IFA fortification of maize</v>
      </c>
      <c r="B12" s="132" t="s">
        <v>270</v>
      </c>
      <c r="C12" s="35"/>
    </row>
    <row r="13" spans="1:25" x14ac:dyDescent="0.15">
      <c r="A13" t="str">
        <f>A12</f>
        <v>IFA fortification of maize</v>
      </c>
      <c r="B13" s="132" t="s">
        <v>271</v>
      </c>
      <c r="C13" s="35"/>
    </row>
    <row r="14" spans="1:25" x14ac:dyDescent="0.15">
      <c r="A14" t="str">
        <f>'Programs to include'!A8</f>
        <v>IFA fortification of rice</v>
      </c>
      <c r="B14" s="132" t="s">
        <v>270</v>
      </c>
      <c r="C14" s="35"/>
    </row>
    <row r="15" spans="1:25" x14ac:dyDescent="0.15">
      <c r="A15" t="str">
        <f>A14</f>
        <v>IFA fortification of rice</v>
      </c>
      <c r="B15" s="132" t="s">
        <v>271</v>
      </c>
      <c r="C15" s="35"/>
    </row>
    <row r="16" spans="1:25" x14ac:dyDescent="0.15">
      <c r="A16" t="str">
        <f>'Programs to include'!A9</f>
        <v>IFA fortification of wheat flour</v>
      </c>
      <c r="B16" s="132" t="s">
        <v>270</v>
      </c>
      <c r="C16" s="35"/>
    </row>
    <row r="17" spans="1:3" x14ac:dyDescent="0.15">
      <c r="A17" t="str">
        <f>A16</f>
        <v>IFA fortification of wheat flour</v>
      </c>
      <c r="B17" s="132" t="s">
        <v>271</v>
      </c>
      <c r="C17" s="35"/>
    </row>
    <row r="18" spans="1:3" x14ac:dyDescent="0.15">
      <c r="A18" t="str">
        <f>'Programs to include'!A10</f>
        <v>IFAS not poor: community</v>
      </c>
      <c r="B18" s="132" t="s">
        <v>270</v>
      </c>
      <c r="C18" s="35"/>
    </row>
    <row r="19" spans="1:3" x14ac:dyDescent="0.15">
      <c r="A19" t="str">
        <f>A18</f>
        <v>IFAS not poor: community</v>
      </c>
      <c r="B19" s="132" t="s">
        <v>271</v>
      </c>
      <c r="C19" s="35"/>
    </row>
    <row r="20" spans="1:3" x14ac:dyDescent="0.15">
      <c r="A20" t="str">
        <f>'Programs to include'!A11</f>
        <v>IFAS not poor: community (malaria area)</v>
      </c>
      <c r="B20" s="132" t="s">
        <v>270</v>
      </c>
      <c r="C20" s="35"/>
    </row>
    <row r="21" spans="1:3" x14ac:dyDescent="0.15">
      <c r="A21" t="str">
        <f>A20</f>
        <v>IFAS not poor: community (malaria area)</v>
      </c>
      <c r="B21" s="132" t="s">
        <v>271</v>
      </c>
      <c r="C21" s="35"/>
    </row>
    <row r="22" spans="1:3" x14ac:dyDescent="0.15">
      <c r="A22" t="str">
        <f>'Programs to include'!A12</f>
        <v>IFAS not poor: hospital</v>
      </c>
      <c r="B22" s="132" t="s">
        <v>270</v>
      </c>
      <c r="C22" s="35"/>
    </row>
    <row r="23" spans="1:3" x14ac:dyDescent="0.15">
      <c r="A23" t="str">
        <f>A22</f>
        <v>IFAS not poor: hospital</v>
      </c>
      <c r="B23" s="132" t="s">
        <v>271</v>
      </c>
      <c r="C23" s="35"/>
    </row>
    <row r="24" spans="1:3" x14ac:dyDescent="0.15">
      <c r="A24" t="str">
        <f>'Programs to include'!A13</f>
        <v>IFAS not poor: hospital (malaria area)</v>
      </c>
      <c r="B24" s="132" t="s">
        <v>270</v>
      </c>
      <c r="C24" s="35"/>
    </row>
    <row r="25" spans="1:3" x14ac:dyDescent="0.15">
      <c r="A25" t="str">
        <f>A24</f>
        <v>IFAS not poor: hospital (malaria area)</v>
      </c>
      <c r="B25" s="132" t="s">
        <v>271</v>
      </c>
      <c r="C25" s="35"/>
    </row>
    <row r="26" spans="1:3" x14ac:dyDescent="0.15">
      <c r="A26" t="str">
        <f>'Programs to include'!A14</f>
        <v>IFAS not poor: retailer</v>
      </c>
      <c r="B26" s="132" t="s">
        <v>270</v>
      </c>
      <c r="C26" s="35"/>
    </row>
    <row r="27" spans="1:3" x14ac:dyDescent="0.15">
      <c r="A27" t="str">
        <f>A26</f>
        <v>IFAS not poor: retailer</v>
      </c>
      <c r="B27" s="132" t="s">
        <v>271</v>
      </c>
      <c r="C27" s="35"/>
    </row>
    <row r="28" spans="1:3" x14ac:dyDescent="0.15">
      <c r="A28" t="str">
        <f>'Programs to include'!A15</f>
        <v>IFAS not poor: retailer (malaria area)</v>
      </c>
      <c r="B28" s="132" t="s">
        <v>270</v>
      </c>
      <c r="C28" s="35"/>
    </row>
    <row r="29" spans="1:3" x14ac:dyDescent="0.15">
      <c r="A29" t="str">
        <f>A28</f>
        <v>IFAS not poor: retailer (malaria area)</v>
      </c>
      <c r="B29" s="132" t="s">
        <v>271</v>
      </c>
      <c r="C29" s="35"/>
    </row>
    <row r="30" spans="1:3" x14ac:dyDescent="0.15">
      <c r="A30" t="str">
        <f>'Programs to include'!A16</f>
        <v>IFAS not poor: school</v>
      </c>
      <c r="B30" s="132" t="s">
        <v>270</v>
      </c>
      <c r="C30" s="35"/>
    </row>
    <row r="31" spans="1:3" x14ac:dyDescent="0.15">
      <c r="A31" t="str">
        <f>A30</f>
        <v>IFAS not poor: school</v>
      </c>
      <c r="B31" s="132" t="s">
        <v>271</v>
      </c>
      <c r="C31" s="35"/>
    </row>
    <row r="32" spans="1:3" x14ac:dyDescent="0.15">
      <c r="A32" t="str">
        <f>'Programs to include'!A17</f>
        <v>IFAS not poor: school (malaria area)</v>
      </c>
      <c r="B32" s="132" t="s">
        <v>270</v>
      </c>
      <c r="C32" s="35"/>
    </row>
    <row r="33" spans="1:3" x14ac:dyDescent="0.15">
      <c r="A33" t="str">
        <f>A32</f>
        <v>IFAS not poor: school (malaria area)</v>
      </c>
      <c r="B33" s="132" t="s">
        <v>271</v>
      </c>
      <c r="C33" s="35"/>
    </row>
    <row r="34" spans="1:3" x14ac:dyDescent="0.15">
      <c r="A34" t="str">
        <f>'Programs to include'!A18</f>
        <v>IFAS poor: community</v>
      </c>
      <c r="B34" s="132" t="s">
        <v>270</v>
      </c>
      <c r="C34" s="35"/>
    </row>
    <row r="35" spans="1:3" x14ac:dyDescent="0.15">
      <c r="A35" t="str">
        <f>A34</f>
        <v>IFAS poor: community</v>
      </c>
      <c r="B35" s="132" t="s">
        <v>271</v>
      </c>
      <c r="C35" s="35"/>
    </row>
    <row r="36" spans="1:3" x14ac:dyDescent="0.15">
      <c r="A36" t="str">
        <f>'Programs to include'!A19</f>
        <v>IFAS poor: community (malaria area)</v>
      </c>
      <c r="B36" s="132" t="s">
        <v>270</v>
      </c>
      <c r="C36" s="35"/>
    </row>
    <row r="37" spans="1:3" x14ac:dyDescent="0.15">
      <c r="A37" t="str">
        <f>A36</f>
        <v>IFAS poor: community (malaria area)</v>
      </c>
      <c r="B37" s="132" t="s">
        <v>271</v>
      </c>
      <c r="C37" s="35"/>
    </row>
    <row r="38" spans="1:3" x14ac:dyDescent="0.15">
      <c r="A38" t="str">
        <f>'Programs to include'!A20</f>
        <v>IFAS poor: hospital</v>
      </c>
      <c r="B38" s="132" t="s">
        <v>270</v>
      </c>
      <c r="C38" s="35"/>
    </row>
    <row r="39" spans="1:3" x14ac:dyDescent="0.15">
      <c r="A39" t="str">
        <f>A38</f>
        <v>IFAS poor: hospital</v>
      </c>
      <c r="B39" s="132" t="s">
        <v>271</v>
      </c>
      <c r="C39" s="35"/>
    </row>
    <row r="40" spans="1:3" x14ac:dyDescent="0.15">
      <c r="A40" t="str">
        <f>'Programs to include'!A21</f>
        <v>IFAS poor: hospital (malaria area)</v>
      </c>
      <c r="B40" s="132" t="s">
        <v>270</v>
      </c>
      <c r="C40" s="35"/>
    </row>
    <row r="41" spans="1:3" x14ac:dyDescent="0.15">
      <c r="A41" t="str">
        <f>A40</f>
        <v>IFAS poor: hospital (malaria area)</v>
      </c>
      <c r="B41" s="132" t="s">
        <v>271</v>
      </c>
      <c r="C41" s="35"/>
    </row>
    <row r="42" spans="1:3" x14ac:dyDescent="0.15">
      <c r="A42" t="str">
        <f>'Programs to include'!A22</f>
        <v>IFAS poor: school</v>
      </c>
      <c r="B42" s="132" t="s">
        <v>270</v>
      </c>
      <c r="C42" s="35"/>
    </row>
    <row r="43" spans="1:3" x14ac:dyDescent="0.15">
      <c r="A43" t="str">
        <f>A42</f>
        <v>IFAS poor: school</v>
      </c>
      <c r="B43" s="132" t="s">
        <v>271</v>
      </c>
      <c r="C43" s="35"/>
    </row>
    <row r="44" spans="1:3" x14ac:dyDescent="0.15">
      <c r="A44" t="str">
        <f>'Programs to include'!A23</f>
        <v>IFAS poor: school (malaria area)</v>
      </c>
      <c r="B44" s="132" t="s">
        <v>270</v>
      </c>
      <c r="C44" s="35"/>
    </row>
    <row r="45" spans="1:3" x14ac:dyDescent="0.15">
      <c r="A45" t="str">
        <f>A44</f>
        <v>IFAS poor: school (malaria area)</v>
      </c>
      <c r="B45" s="132" t="s">
        <v>271</v>
      </c>
      <c r="C45" s="35"/>
    </row>
    <row r="46" spans="1:3" x14ac:dyDescent="0.15">
      <c r="A46" t="str">
        <f>'Programs to include'!A24</f>
        <v>IPTp</v>
      </c>
      <c r="B46" s="132" t="s">
        <v>270</v>
      </c>
      <c r="C46" s="35"/>
    </row>
    <row r="47" spans="1:3" x14ac:dyDescent="0.15">
      <c r="A47" t="str">
        <f>A46</f>
        <v>IPTp</v>
      </c>
      <c r="B47" s="132" t="s">
        <v>271</v>
      </c>
      <c r="C47" s="35"/>
    </row>
    <row r="48" spans="1:3" x14ac:dyDescent="0.15">
      <c r="A48" t="str">
        <f>'Programs to include'!A25</f>
        <v>Iron and folic acid supplementation for pregnant women</v>
      </c>
      <c r="B48" s="132" t="s">
        <v>270</v>
      </c>
      <c r="C48" s="35"/>
    </row>
    <row r="49" spans="1:3" x14ac:dyDescent="0.15">
      <c r="A49" t="str">
        <f>A48</f>
        <v>Iron and folic acid supplementation for pregnant women</v>
      </c>
      <c r="B49" s="132" t="s">
        <v>271</v>
      </c>
      <c r="C49" s="35"/>
    </row>
    <row r="50" spans="1:3" x14ac:dyDescent="0.15">
      <c r="A50" t="str">
        <f>'Programs to include'!A26</f>
        <v>Iron and folic acid supplementation for pregnant women (malaria area)</v>
      </c>
      <c r="B50" s="132" t="s">
        <v>270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271</v>
      </c>
      <c r="C51" s="35"/>
    </row>
    <row r="52" spans="1:3" x14ac:dyDescent="0.15">
      <c r="A52" t="str">
        <f>'Programs to include'!A27</f>
        <v>Iron and iodine fortification of salt</v>
      </c>
      <c r="B52" s="132" t="s">
        <v>270</v>
      </c>
      <c r="C52" s="35"/>
    </row>
    <row r="53" spans="1:3" x14ac:dyDescent="0.15">
      <c r="A53" t="str">
        <f>A52</f>
        <v>Iron and iodine fortification of salt</v>
      </c>
      <c r="B53" s="132" t="s">
        <v>271</v>
      </c>
      <c r="C53" s="35"/>
    </row>
    <row r="54" spans="1:3" x14ac:dyDescent="0.15">
      <c r="A54" t="str">
        <f>'Programs to include'!A28</f>
        <v>Iron fortification of maize</v>
      </c>
      <c r="B54" s="132" t="s">
        <v>270</v>
      </c>
      <c r="C54" s="35"/>
    </row>
    <row r="55" spans="1:3" x14ac:dyDescent="0.15">
      <c r="A55" t="str">
        <f>A54</f>
        <v>Iron fortification of maize</v>
      </c>
      <c r="B55" s="132" t="s">
        <v>271</v>
      </c>
      <c r="C55" s="35"/>
    </row>
    <row r="56" spans="1:3" x14ac:dyDescent="0.15">
      <c r="A56" t="str">
        <f>'Programs to include'!A29</f>
        <v>Iron fortification of rice</v>
      </c>
      <c r="B56" s="132" t="s">
        <v>270</v>
      </c>
      <c r="C56" s="35"/>
    </row>
    <row r="57" spans="1:3" x14ac:dyDescent="0.15">
      <c r="A57" t="str">
        <f>A56</f>
        <v>Iron fortification of rice</v>
      </c>
      <c r="B57" s="132" t="s">
        <v>271</v>
      </c>
      <c r="C57" s="35"/>
    </row>
    <row r="58" spans="1:3" x14ac:dyDescent="0.15">
      <c r="A58" t="str">
        <f>'Programs to include'!A30</f>
        <v>Iron fortification of wheat flour</v>
      </c>
      <c r="B58" s="132" t="s">
        <v>270</v>
      </c>
      <c r="C58" s="35"/>
    </row>
    <row r="59" spans="1:3" x14ac:dyDescent="0.15">
      <c r="A59" t="str">
        <f>A58</f>
        <v>Iron fortification of wheat flour</v>
      </c>
      <c r="B59" s="132" t="s">
        <v>271</v>
      </c>
      <c r="C59" s="35"/>
    </row>
    <row r="60" spans="1:3" x14ac:dyDescent="0.15">
      <c r="A60" t="str">
        <f>'Programs to include'!A31</f>
        <v>Long-lasting insecticide-treated bednets</v>
      </c>
      <c r="B60" s="132" t="s">
        <v>270</v>
      </c>
      <c r="C60" s="35"/>
    </row>
    <row r="61" spans="1:3" x14ac:dyDescent="0.15">
      <c r="A61" t="str">
        <f>A60</f>
        <v>Long-lasting insecticide-treated bednets</v>
      </c>
      <c r="B61" s="132" t="s">
        <v>271</v>
      </c>
      <c r="C61" s="35"/>
    </row>
    <row r="62" spans="1:3" x14ac:dyDescent="0.15">
      <c r="A62" t="str">
        <f>'Programs to include'!A32</f>
        <v>Mg for eclampsia</v>
      </c>
      <c r="B62" s="132" t="s">
        <v>270</v>
      </c>
      <c r="C62" s="35"/>
    </row>
    <row r="63" spans="1:3" x14ac:dyDescent="0.15">
      <c r="A63" t="str">
        <f>A62</f>
        <v>Mg for eclampsia</v>
      </c>
      <c r="B63" s="132" t="s">
        <v>271</v>
      </c>
      <c r="C63" s="35"/>
    </row>
    <row r="64" spans="1:3" x14ac:dyDescent="0.15">
      <c r="A64" t="str">
        <f>'Programs to include'!A33</f>
        <v>Mg for pre-eclampsia</v>
      </c>
      <c r="B64" s="132" t="s">
        <v>270</v>
      </c>
      <c r="C64" s="35"/>
    </row>
    <row r="65" spans="1:3" x14ac:dyDescent="0.15">
      <c r="A65" t="str">
        <f>A64</f>
        <v>Mg for pre-eclampsia</v>
      </c>
      <c r="B65" s="132" t="s">
        <v>271</v>
      </c>
      <c r="C65" s="35"/>
    </row>
    <row r="66" spans="1:3" x14ac:dyDescent="0.15">
      <c r="A66" t="str">
        <f>'Programs to include'!A34</f>
        <v>Multiple micronutrient supplementation</v>
      </c>
      <c r="B66" s="132" t="s">
        <v>270</v>
      </c>
      <c r="C66" s="35"/>
    </row>
    <row r="67" spans="1:3" x14ac:dyDescent="0.15">
      <c r="A67" t="str">
        <f>A66</f>
        <v>Multiple micronutrient supplementation</v>
      </c>
      <c r="B67" s="132" t="s">
        <v>271</v>
      </c>
      <c r="C67" s="35"/>
    </row>
    <row r="68" spans="1:3" x14ac:dyDescent="0.15">
      <c r="A68" t="str">
        <f>'Programs to include'!A35</f>
        <v>Multiple micronutrient supplementation (malaria area)</v>
      </c>
      <c r="B68" s="132" t="s">
        <v>270</v>
      </c>
      <c r="C68" s="35"/>
    </row>
    <row r="69" spans="1:3" x14ac:dyDescent="0.15">
      <c r="A69" t="str">
        <f>A68</f>
        <v>Multiple micronutrient supplementation (malaria area)</v>
      </c>
      <c r="B69" s="132" t="s">
        <v>271</v>
      </c>
      <c r="C69" s="35"/>
    </row>
    <row r="70" spans="1:3" x14ac:dyDescent="0.15">
      <c r="A70" t="str">
        <f>'Programs to include'!A36</f>
        <v>Oral rehydration salts</v>
      </c>
      <c r="B70" s="132" t="s">
        <v>270</v>
      </c>
      <c r="C70" s="35"/>
    </row>
    <row r="71" spans="1:3" x14ac:dyDescent="0.15">
      <c r="A71" t="str">
        <f>A70</f>
        <v>Oral rehydration salts</v>
      </c>
      <c r="B71" s="132" t="s">
        <v>271</v>
      </c>
      <c r="C71" s="35"/>
    </row>
    <row r="72" spans="1:3" x14ac:dyDescent="0.15">
      <c r="A72" t="str">
        <f>'Programs to include'!A37</f>
        <v>Public provision of complementary foods</v>
      </c>
      <c r="B72" s="132" t="s">
        <v>270</v>
      </c>
      <c r="C72" s="35"/>
    </row>
    <row r="73" spans="1:3" x14ac:dyDescent="0.15">
      <c r="A73" t="str">
        <f>A72</f>
        <v>Public provision of complementary foods</v>
      </c>
      <c r="B73" s="132" t="s">
        <v>271</v>
      </c>
      <c r="C73" s="35"/>
    </row>
    <row r="74" spans="1:3" x14ac:dyDescent="0.15">
      <c r="A74" t="str">
        <f>'Programs to include'!A38</f>
        <v>Public provision of complementary foods with iron</v>
      </c>
      <c r="B74" s="132" t="s">
        <v>270</v>
      </c>
      <c r="C74" s="35"/>
    </row>
    <row r="75" spans="1:3" x14ac:dyDescent="0.15">
      <c r="A75" t="str">
        <f>A74</f>
        <v>Public provision of complementary foods with iron</v>
      </c>
      <c r="B75" s="132" t="s">
        <v>271</v>
      </c>
      <c r="C75" s="35"/>
    </row>
    <row r="76" spans="1:3" x14ac:dyDescent="0.15">
      <c r="A76" t="str">
        <f>'Programs to include'!A39</f>
        <v>Public provision of complementary foods with iron (malaria area)</v>
      </c>
      <c r="B76" s="132" t="s">
        <v>270</v>
      </c>
      <c r="C76" s="35"/>
    </row>
    <row r="77" spans="1:3" x14ac:dyDescent="0.15">
      <c r="A77" t="str">
        <f>A76</f>
        <v>Public provision of complementary foods with iron (malaria area)</v>
      </c>
      <c r="B77" s="132" t="s">
        <v>271</v>
      </c>
      <c r="C77" s="35"/>
    </row>
    <row r="78" spans="1:3" x14ac:dyDescent="0.15">
      <c r="A78" t="str">
        <f>'Programs to include'!A40</f>
        <v>Sprinkles</v>
      </c>
      <c r="B78" s="132" t="s">
        <v>270</v>
      </c>
      <c r="C78" s="35"/>
    </row>
    <row r="79" spans="1:3" x14ac:dyDescent="0.15">
      <c r="A79" t="str">
        <f>A78</f>
        <v>Sprinkles</v>
      </c>
      <c r="B79" s="132" t="s">
        <v>271</v>
      </c>
      <c r="C79" s="35"/>
    </row>
    <row r="80" spans="1:3" x14ac:dyDescent="0.15">
      <c r="A80" t="str">
        <f>'Programs to include'!A41</f>
        <v>Sprinkles (malaria area)</v>
      </c>
      <c r="B80" s="132" t="s">
        <v>270</v>
      </c>
      <c r="C80" s="35"/>
    </row>
    <row r="81" spans="1:3" x14ac:dyDescent="0.15">
      <c r="A81" t="str">
        <f>A80</f>
        <v>Sprinkles (malaria area)</v>
      </c>
      <c r="B81" s="132" t="s">
        <v>271</v>
      </c>
      <c r="C81" s="35"/>
    </row>
    <row r="82" spans="1:3" x14ac:dyDescent="0.15">
      <c r="A82" t="str">
        <f>'Programs to include'!A42</f>
        <v>Treatment of MAM</v>
      </c>
      <c r="B82" s="132" t="s">
        <v>270</v>
      </c>
      <c r="C82" s="35"/>
    </row>
    <row r="83" spans="1:3" x14ac:dyDescent="0.15">
      <c r="A83" t="str">
        <f>A82</f>
        <v>Treatment of MAM</v>
      </c>
      <c r="B83" s="132" t="s">
        <v>271</v>
      </c>
      <c r="C83" s="35"/>
    </row>
    <row r="84" spans="1:3" x14ac:dyDescent="0.15">
      <c r="A84" t="str">
        <f>'Programs to include'!A43</f>
        <v>Treatment of SAM</v>
      </c>
      <c r="B84" s="132" t="s">
        <v>270</v>
      </c>
      <c r="C84" s="35"/>
    </row>
    <row r="85" spans="1:3" x14ac:dyDescent="0.15">
      <c r="A85" t="str">
        <f>A84</f>
        <v>Treatment of SAM</v>
      </c>
      <c r="B85" s="132" t="s">
        <v>271</v>
      </c>
      <c r="C85" s="35"/>
    </row>
    <row r="86" spans="1:3" x14ac:dyDescent="0.15">
      <c r="A86" t="str">
        <f>'Programs to include'!A44</f>
        <v>Vitamin A supplementation</v>
      </c>
      <c r="B86" s="132" t="s">
        <v>270</v>
      </c>
      <c r="C86" s="35"/>
    </row>
    <row r="87" spans="1:3" x14ac:dyDescent="0.15">
      <c r="A87" t="str">
        <f>A86</f>
        <v>Vitamin A supplementation</v>
      </c>
      <c r="B87" s="132" t="s">
        <v>271</v>
      </c>
      <c r="C87" s="35"/>
    </row>
    <row r="88" spans="1:3" x14ac:dyDescent="0.15">
      <c r="A88" t="str">
        <f>'Programs to include'!A45</f>
        <v>WASH: Handwashing</v>
      </c>
      <c r="B88" s="132" t="s">
        <v>270</v>
      </c>
      <c r="C88" s="35"/>
    </row>
    <row r="89" spans="1:3" x14ac:dyDescent="0.15">
      <c r="A89" t="str">
        <f>A88</f>
        <v>WASH: Handwashing</v>
      </c>
      <c r="B89" s="132" t="s">
        <v>271</v>
      </c>
      <c r="C89" s="35"/>
    </row>
    <row r="90" spans="1:3" x14ac:dyDescent="0.15">
      <c r="A90" t="str">
        <f>'Programs to include'!A46</f>
        <v>WASH: Hygenic disposal</v>
      </c>
      <c r="B90" s="132" t="s">
        <v>270</v>
      </c>
      <c r="C90" s="35"/>
    </row>
    <row r="91" spans="1:3" x14ac:dyDescent="0.15">
      <c r="A91" t="str">
        <f>A90</f>
        <v>WASH: Hygenic disposal</v>
      </c>
      <c r="B91" s="132" t="s">
        <v>271</v>
      </c>
      <c r="C91" s="35"/>
    </row>
    <row r="92" spans="1:3" x14ac:dyDescent="0.15">
      <c r="A92" t="str">
        <f>'Programs to include'!A47</f>
        <v>WASH: Improved sanitation</v>
      </c>
      <c r="B92" s="132" t="s">
        <v>270</v>
      </c>
      <c r="C92" s="35"/>
    </row>
    <row r="93" spans="1:3" x14ac:dyDescent="0.15">
      <c r="A93" t="str">
        <f>A92</f>
        <v>WASH: Improved sanitation</v>
      </c>
      <c r="B93" s="132" t="s">
        <v>271</v>
      </c>
      <c r="C93" s="35"/>
    </row>
    <row r="94" spans="1:3" x14ac:dyDescent="0.15">
      <c r="A94" t="str">
        <f>'Programs to include'!A48</f>
        <v>WASH: Improved water source</v>
      </c>
      <c r="B94" s="132" t="s">
        <v>270</v>
      </c>
      <c r="C94" s="35"/>
    </row>
    <row r="95" spans="1:3" x14ac:dyDescent="0.15">
      <c r="A95" t="str">
        <f>A94</f>
        <v>WASH: Improved water source</v>
      </c>
      <c r="B95" s="132" t="s">
        <v>271</v>
      </c>
      <c r="C95" s="35"/>
    </row>
    <row r="96" spans="1:3" x14ac:dyDescent="0.15">
      <c r="A96" t="str">
        <f>'Programs to include'!A49</f>
        <v>WASH: Piped water</v>
      </c>
      <c r="B96" s="132" t="s">
        <v>270</v>
      </c>
      <c r="C96" s="35"/>
    </row>
    <row r="97" spans="1:3" x14ac:dyDescent="0.15">
      <c r="A97" t="str">
        <f>A96</f>
        <v>WASH: Piped water</v>
      </c>
      <c r="B97" s="132" t="s">
        <v>271</v>
      </c>
      <c r="C97" s="35"/>
    </row>
    <row r="98" spans="1:3" x14ac:dyDescent="0.15">
      <c r="A98" t="str">
        <f>'Programs to include'!A50</f>
        <v>Zinc for treatment + ORS</v>
      </c>
      <c r="B98" s="132" t="s">
        <v>270</v>
      </c>
      <c r="C98" s="35"/>
    </row>
    <row r="99" spans="1:3" x14ac:dyDescent="0.15">
      <c r="A99" t="str">
        <f>A98</f>
        <v>Zinc for treatment + ORS</v>
      </c>
      <c r="B99" s="132" t="s">
        <v>271</v>
      </c>
      <c r="C99" s="35"/>
    </row>
    <row r="100" spans="1:3" x14ac:dyDescent="0.15">
      <c r="A100" t="str">
        <f>'Programs to include'!A51</f>
        <v>Zinc supplementation</v>
      </c>
      <c r="B100" s="132" t="s">
        <v>270</v>
      </c>
      <c r="C100" s="35"/>
    </row>
    <row r="101" spans="1:3" x14ac:dyDescent="0.15">
      <c r="A101" t="str">
        <f>A100</f>
        <v>Zinc supplementation</v>
      </c>
      <c r="B101" s="132" t="s">
        <v>271</v>
      </c>
      <c r="C101" s="35"/>
    </row>
    <row r="102" spans="1:3" x14ac:dyDescent="0.15">
      <c r="A102" t="str">
        <f>'Programs to include'!A52</f>
        <v>IYCF 1</v>
      </c>
      <c r="B102" s="132" t="s">
        <v>270</v>
      </c>
      <c r="C102" s="35"/>
    </row>
    <row r="103" spans="1:3" x14ac:dyDescent="0.15">
      <c r="A103" t="str">
        <f>A102</f>
        <v>IYCF 1</v>
      </c>
      <c r="B103" s="132" t="s">
        <v>271</v>
      </c>
      <c r="C103" s="35"/>
    </row>
    <row r="104" spans="1:3" x14ac:dyDescent="0.15">
      <c r="A104" t="str">
        <f>'Programs to include'!A53</f>
        <v>IYCF 2</v>
      </c>
      <c r="B104" s="132" t="s">
        <v>270</v>
      </c>
      <c r="C104" s="35"/>
    </row>
    <row r="105" spans="1:3" x14ac:dyDescent="0.15">
      <c r="A105" t="str">
        <f>A104</f>
        <v>IYCF 2</v>
      </c>
      <c r="B105" s="132" t="s">
        <v>271</v>
      </c>
      <c r="C105" s="35"/>
    </row>
    <row r="106" spans="1:3" x14ac:dyDescent="0.15">
      <c r="A106" t="str">
        <f>'Programs to include'!A54</f>
        <v>IYCF 3</v>
      </c>
      <c r="B106" s="132" t="s">
        <v>270</v>
      </c>
      <c r="C106" s="35"/>
    </row>
    <row r="107" spans="1:3" x14ac:dyDescent="0.15">
      <c r="A107" t="str">
        <f>A106</f>
        <v>IYCF 3</v>
      </c>
      <c r="B107" s="132" t="s">
        <v>271</v>
      </c>
      <c r="C107" s="3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7AAD-2450-AE43-8C0E-64315E9A418C}">
  <dimension ref="A1:K28"/>
  <sheetViews>
    <sheetView tabSelected="1" workbookViewId="0">
      <selection activeCell="D16" sqref="D16"/>
    </sheetView>
  </sheetViews>
  <sheetFormatPr baseColWidth="10" defaultRowHeight="13" x14ac:dyDescent="0.15"/>
  <sheetData>
    <row r="1" spans="1:11" x14ac:dyDescent="0.15">
      <c r="A1" s="10" t="s">
        <v>272</v>
      </c>
      <c r="B1" s="10" t="s">
        <v>192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4">
        <f>SUM([1]Distributions!$C$4:$C$5)</f>
        <v>0.13999999999999999</v>
      </c>
      <c r="D2" s="94">
        <f>SUM([1]Distributions!$C$4:$C$5)</f>
        <v>0.13999999999999999</v>
      </c>
      <c r="E2" s="94">
        <f>SUM([1]Distributions!$C$4:$C$5)</f>
        <v>0.13999999999999999</v>
      </c>
      <c r="F2" s="94">
        <f>SUM([1]Distributions!$C$4:$C$5)</f>
        <v>0.13999999999999999</v>
      </c>
      <c r="G2" s="94">
        <f>SUM([1]Distributions!$C$4:$C$5)</f>
        <v>0.13999999999999999</v>
      </c>
      <c r="H2" s="94">
        <f>SUM([1]Distributions!$C$4:$C$5)</f>
        <v>0.13999999999999999</v>
      </c>
      <c r="I2" s="94">
        <f>SUM([1]Distributions!$C$4:$C$5)</f>
        <v>0.13999999999999999</v>
      </c>
      <c r="J2" s="94">
        <f>SUM([1]Distributions!$C$4:$C$5)</f>
        <v>0.13999999999999999</v>
      </c>
      <c r="K2" s="94">
        <f>SUM([1]Distributions!$C$4:$C$5)</f>
        <v>0.13999999999999999</v>
      </c>
    </row>
    <row r="3" spans="1:11" x14ac:dyDescent="0.15">
      <c r="B3" s="10" t="s">
        <v>7</v>
      </c>
      <c r="C3" s="94">
        <f>SUM([1]Distributions!D$4:D$5)</f>
        <v>0.13999999999999999</v>
      </c>
      <c r="D3" s="94">
        <f>SUM([1]Distributions!D$4:D$5)</f>
        <v>0.13999999999999999</v>
      </c>
      <c r="E3" s="94">
        <f>SUM([1]Distributions!D$4:D$5)</f>
        <v>0.13999999999999999</v>
      </c>
      <c r="F3" s="94">
        <f>SUM([1]Distributions!D$4:D$5)</f>
        <v>0.13999999999999999</v>
      </c>
      <c r="G3" s="94">
        <f>SUM([1]Distributions!D$4:D$5)</f>
        <v>0.13999999999999999</v>
      </c>
      <c r="H3" s="94">
        <f>SUM([1]Distributions!D$4:D$5)</f>
        <v>0.13999999999999999</v>
      </c>
      <c r="I3" s="94">
        <f>SUM([1]Distributions!D$4:D$5)</f>
        <v>0.13999999999999999</v>
      </c>
      <c r="J3" s="94">
        <f>SUM([1]Distributions!D$4:D$5)</f>
        <v>0.13999999999999999</v>
      </c>
      <c r="K3" s="94">
        <f>SUM([1]Distributions!D$4:D$5)</f>
        <v>0.13999999999999999</v>
      </c>
    </row>
    <row r="4" spans="1:11" x14ac:dyDescent="0.15">
      <c r="B4" s="10" t="s">
        <v>8</v>
      </c>
      <c r="C4" s="94">
        <f>SUM([1]Distributions!E$4:E$5)</f>
        <v>0.19600000000000001</v>
      </c>
      <c r="D4" s="94">
        <f>SUM([1]Distributions!E$4:E$5)</f>
        <v>0.19600000000000001</v>
      </c>
      <c r="E4" s="94">
        <f>SUM([1]Distributions!E$4:E$5)</f>
        <v>0.19600000000000001</v>
      </c>
      <c r="F4" s="94">
        <f>SUM([1]Distributions!E$4:E$5)</f>
        <v>0.19600000000000001</v>
      </c>
      <c r="G4" s="94">
        <f>SUM([1]Distributions!E$4:E$5)</f>
        <v>0.19600000000000001</v>
      </c>
      <c r="H4" s="94">
        <f>SUM([1]Distributions!E$4:E$5)</f>
        <v>0.19600000000000001</v>
      </c>
      <c r="I4" s="94">
        <f>SUM([1]Distributions!E$4:E$5)</f>
        <v>0.19600000000000001</v>
      </c>
      <c r="J4" s="94">
        <f>SUM([1]Distributions!E$4:E$5)</f>
        <v>0.19600000000000001</v>
      </c>
      <c r="K4" s="94">
        <f>SUM([1]Distributions!E$4:E$5)</f>
        <v>0.19600000000000001</v>
      </c>
    </row>
    <row r="5" spans="1:11" x14ac:dyDescent="0.15">
      <c r="B5" s="10" t="s">
        <v>9</v>
      </c>
      <c r="C5" s="94">
        <f>SUM([1]Distributions!F$4:F$5)</f>
        <v>0.38100000000000001</v>
      </c>
      <c r="D5" s="94">
        <f>SUM([1]Distributions!F$4:F$5)</f>
        <v>0.38100000000000001</v>
      </c>
      <c r="E5" s="94">
        <f>SUM([1]Distributions!F$4:F$5)</f>
        <v>0.38100000000000001</v>
      </c>
      <c r="F5" s="94">
        <f>SUM([1]Distributions!F$4:F$5)</f>
        <v>0.38100000000000001</v>
      </c>
      <c r="G5" s="94">
        <f>SUM([1]Distributions!F$4:F$5)</f>
        <v>0.38100000000000001</v>
      </c>
      <c r="H5" s="94">
        <f>SUM([1]Distributions!F$4:F$5)</f>
        <v>0.38100000000000001</v>
      </c>
      <c r="I5" s="94">
        <f>SUM([1]Distributions!F$4:F$5)</f>
        <v>0.38100000000000001</v>
      </c>
      <c r="J5" s="94">
        <f>SUM([1]Distributions!F$4:F$5)</f>
        <v>0.38100000000000001</v>
      </c>
      <c r="K5" s="94">
        <f>SUM([1]Distributions!F$4:F$5)</f>
        <v>0.38100000000000001</v>
      </c>
    </row>
    <row r="6" spans="1:11" x14ac:dyDescent="0.15">
      <c r="B6" s="10" t="s">
        <v>10</v>
      </c>
      <c r="C6" s="94">
        <f>SUM([1]Distributions!G$4:G$5)</f>
        <v>0.41400000000000003</v>
      </c>
      <c r="D6" s="94">
        <f>SUM([1]Distributions!G$4:G$5)</f>
        <v>0.41400000000000003</v>
      </c>
      <c r="E6" s="94">
        <f>SUM([1]Distributions!G$4:G$5)</f>
        <v>0.41400000000000003</v>
      </c>
      <c r="F6" s="94">
        <f>SUM([1]Distributions!G$4:G$5)</f>
        <v>0.41400000000000003</v>
      </c>
      <c r="G6" s="94">
        <f>SUM([1]Distributions!G$4:G$5)</f>
        <v>0.41400000000000003</v>
      </c>
      <c r="H6" s="94">
        <f>SUM([1]Distributions!G$4:G$5)</f>
        <v>0.41400000000000003</v>
      </c>
      <c r="I6" s="94">
        <f>SUM([1]Distributions!G$4:G$5)</f>
        <v>0.41400000000000003</v>
      </c>
      <c r="J6" s="94">
        <f>SUM([1]Distributions!G$4:G$5)</f>
        <v>0.41400000000000003</v>
      </c>
      <c r="K6" s="94">
        <f>SUM([1]Distributions!G$4:G$5)</f>
        <v>0.41400000000000003</v>
      </c>
    </row>
    <row r="8" spans="1:11" x14ac:dyDescent="0.15">
      <c r="A8" s="10" t="s">
        <v>27</v>
      </c>
      <c r="B8" s="10" t="s">
        <v>6</v>
      </c>
      <c r="K8" s="94">
        <f>SUM([1]Distributions!C10:C11)</f>
        <v>0.19900000000000001</v>
      </c>
    </row>
    <row r="9" spans="1:11" x14ac:dyDescent="0.15">
      <c r="B9" s="10" t="s">
        <v>7</v>
      </c>
      <c r="K9" s="94">
        <f>SUM([1]Distributions!D10:D11)</f>
        <v>0.19900000000000001</v>
      </c>
    </row>
    <row r="10" spans="1:11" x14ac:dyDescent="0.15">
      <c r="B10" s="10" t="s">
        <v>8</v>
      </c>
      <c r="K10" s="94">
        <f>SUM([1]Distributions!E10:E11)</f>
        <v>0.182</v>
      </c>
    </row>
    <row r="11" spans="1:11" x14ac:dyDescent="0.15">
      <c r="B11" s="10" t="s">
        <v>9</v>
      </c>
      <c r="K11" s="94">
        <f>SUM([1]Distributions!F10:F11)</f>
        <v>0.151</v>
      </c>
    </row>
    <row r="12" spans="1:11" x14ac:dyDescent="0.15">
      <c r="B12" s="10" t="s">
        <v>10</v>
      </c>
      <c r="K12" s="94">
        <f>SUM([1]Distributions!G10:G11)</f>
        <v>0.126</v>
      </c>
    </row>
    <row r="14" spans="1:11" x14ac:dyDescent="0.15">
      <c r="A14" s="10" t="s">
        <v>203</v>
      </c>
      <c r="B14" s="10" t="s">
        <v>6</v>
      </c>
      <c r="K14" s="94">
        <f>'[1]Prevalence of anaemia'!C3</f>
        <v>0.05</v>
      </c>
    </row>
    <row r="15" spans="1:11" x14ac:dyDescent="0.15">
      <c r="B15" s="10" t="s">
        <v>7</v>
      </c>
      <c r="K15" s="94">
        <f>'[1]Prevalence of anaemia'!D3</f>
        <v>0.05</v>
      </c>
    </row>
    <row r="16" spans="1:11" x14ac:dyDescent="0.15">
      <c r="B16" s="10" t="s">
        <v>8</v>
      </c>
      <c r="K16" s="94">
        <f>'[1]Prevalence of anaemia'!E3</f>
        <v>0.31079999999999997</v>
      </c>
    </row>
    <row r="17" spans="1:11" x14ac:dyDescent="0.15">
      <c r="B17" s="10" t="s">
        <v>9</v>
      </c>
      <c r="K17" s="94">
        <f>'[1]Prevalence of anaemia'!F3</f>
        <v>0.23100000000000001</v>
      </c>
    </row>
    <row r="18" spans="1:11" x14ac:dyDescent="0.15">
      <c r="B18" s="10" t="s">
        <v>10</v>
      </c>
      <c r="K18" s="94">
        <f>'[1]Prevalence of anaemia'!G3</f>
        <v>0.17934</v>
      </c>
    </row>
    <row r="19" spans="1:11" x14ac:dyDescent="0.15">
      <c r="B19" s="10" t="s">
        <v>114</v>
      </c>
      <c r="K19" s="94">
        <f>'[1]Prevalence of anaemia'!H3</f>
        <v>0.23580000000000001</v>
      </c>
    </row>
    <row r="20" spans="1:11" x14ac:dyDescent="0.15">
      <c r="B20" s="10" t="s">
        <v>115</v>
      </c>
      <c r="K20" s="94">
        <f>'[1]Prevalence of anaemia'!I3</f>
        <v>0.23580000000000001</v>
      </c>
    </row>
    <row r="21" spans="1:11" x14ac:dyDescent="0.15">
      <c r="B21" s="10" t="s">
        <v>116</v>
      </c>
      <c r="K21" s="94">
        <f>'[1]Prevalence of anaemia'!J3</f>
        <v>0.23580000000000001</v>
      </c>
    </row>
    <row r="22" spans="1:11" x14ac:dyDescent="0.15">
      <c r="B22" s="10" t="s">
        <v>117</v>
      </c>
      <c r="K22" s="94">
        <f>'[1]Prevalence of anaemia'!K3</f>
        <v>0.23580000000000001</v>
      </c>
    </row>
    <row r="23" spans="1:11" x14ac:dyDescent="0.15">
      <c r="B23" s="10" t="s">
        <v>110</v>
      </c>
      <c r="K23" s="94">
        <f>'[1]Prevalence of anaemia'!L3</f>
        <v>0.2238</v>
      </c>
    </row>
    <row r="24" spans="1:11" x14ac:dyDescent="0.15">
      <c r="B24" s="10" t="s">
        <v>111</v>
      </c>
      <c r="K24" s="94">
        <f>'[1]Prevalence of anaemia'!M3</f>
        <v>0.2238</v>
      </c>
    </row>
    <row r="25" spans="1:11" x14ac:dyDescent="0.15">
      <c r="B25" s="10" t="s">
        <v>112</v>
      </c>
      <c r="K25" s="94">
        <f>'[1]Prevalence of anaemia'!N3</f>
        <v>0.2238</v>
      </c>
    </row>
    <row r="26" spans="1:11" x14ac:dyDescent="0.15">
      <c r="B26" s="10" t="s">
        <v>113</v>
      </c>
      <c r="K26" s="94">
        <f>'[1]Prevalence of anaemia'!O3</f>
        <v>0.2238</v>
      </c>
    </row>
    <row r="28" spans="1:11" x14ac:dyDescent="0.15">
      <c r="A28" s="10" t="s">
        <v>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12" sqref="A12"/>
    </sheetView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202</v>
      </c>
    </row>
    <row r="2" spans="1:1" x14ac:dyDescent="0.15">
      <c r="A2" s="132" t="s">
        <v>184</v>
      </c>
    </row>
    <row r="3" spans="1:1" x14ac:dyDescent="0.15">
      <c r="A3" s="132" t="s">
        <v>118</v>
      </c>
    </row>
    <row r="4" spans="1:1" x14ac:dyDescent="0.15">
      <c r="A4" s="4" t="s">
        <v>77</v>
      </c>
    </row>
    <row r="5" spans="1:1" x14ac:dyDescent="0.15">
      <c r="A5" t="s">
        <v>260</v>
      </c>
    </row>
    <row r="6" spans="1:1" x14ac:dyDescent="0.15">
      <c r="A6" t="s">
        <v>259</v>
      </c>
    </row>
    <row r="7" spans="1:1" x14ac:dyDescent="0.15">
      <c r="A7" t="s">
        <v>258</v>
      </c>
    </row>
    <row r="8" spans="1:1" x14ac:dyDescent="0.15">
      <c r="A8" t="s">
        <v>256</v>
      </c>
    </row>
    <row r="9" spans="1:1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opLeftCell="A30" workbookViewId="0">
      <selection activeCell="A51" sqref="A51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10" t="s">
        <v>250</v>
      </c>
    </row>
    <row r="2" spans="1:2" x14ac:dyDescent="0.15">
      <c r="A2" t="s">
        <v>54</v>
      </c>
      <c r="B2" s="132" t="s">
        <v>164</v>
      </c>
    </row>
    <row r="3" spans="1:2" ht="14" x14ac:dyDescent="0.15">
      <c r="A3" s="70" t="s">
        <v>266</v>
      </c>
      <c r="B3" s="132" t="s">
        <v>164</v>
      </c>
    </row>
    <row r="4" spans="1:2" x14ac:dyDescent="0.15">
      <c r="A4" s="4" t="s">
        <v>263</v>
      </c>
      <c r="B4" s="132" t="s">
        <v>164</v>
      </c>
    </row>
    <row r="5" spans="1:2" x14ac:dyDescent="0.15">
      <c r="A5" s="4" t="s">
        <v>142</v>
      </c>
      <c r="B5" s="132" t="s">
        <v>164</v>
      </c>
    </row>
    <row r="6" spans="1:2" x14ac:dyDescent="0.15">
      <c r="A6" t="s">
        <v>184</v>
      </c>
      <c r="B6" s="132" t="s">
        <v>164</v>
      </c>
    </row>
    <row r="7" spans="1:2" x14ac:dyDescent="0.15">
      <c r="A7" s="12" t="s">
        <v>144</v>
      </c>
      <c r="B7" s="132" t="s">
        <v>164</v>
      </c>
    </row>
    <row r="8" spans="1:2" x14ac:dyDescent="0.15">
      <c r="A8" s="12" t="s">
        <v>145</v>
      </c>
      <c r="B8" s="132" t="s">
        <v>164</v>
      </c>
    </row>
    <row r="9" spans="1:2" x14ac:dyDescent="0.15">
      <c r="A9" s="12" t="s">
        <v>143</v>
      </c>
      <c r="B9" s="132" t="s">
        <v>164</v>
      </c>
    </row>
    <row r="10" spans="1:2" x14ac:dyDescent="0.15">
      <c r="A10" t="s">
        <v>123</v>
      </c>
      <c r="B10" s="132" t="s">
        <v>164</v>
      </c>
    </row>
    <row r="11" spans="1:2" x14ac:dyDescent="0.15">
      <c r="A11" t="s">
        <v>131</v>
      </c>
      <c r="B11" s="132" t="s">
        <v>164</v>
      </c>
    </row>
    <row r="12" spans="1:2" x14ac:dyDescent="0.15">
      <c r="A12" t="s">
        <v>124</v>
      </c>
      <c r="B12" s="132" t="s">
        <v>164</v>
      </c>
    </row>
    <row r="13" spans="1:2" x14ac:dyDescent="0.15">
      <c r="A13" t="s">
        <v>132</v>
      </c>
      <c r="B13" s="132" t="s">
        <v>164</v>
      </c>
    </row>
    <row r="14" spans="1:2" x14ac:dyDescent="0.15">
      <c r="A14" t="s">
        <v>125</v>
      </c>
      <c r="B14" s="132" t="s">
        <v>164</v>
      </c>
    </row>
    <row r="15" spans="1:2" x14ac:dyDescent="0.15">
      <c r="A15" t="s">
        <v>133</v>
      </c>
      <c r="B15" s="132" t="s">
        <v>164</v>
      </c>
    </row>
    <row r="16" spans="1:2" x14ac:dyDescent="0.15">
      <c r="A16" t="s">
        <v>122</v>
      </c>
      <c r="B16" s="132" t="s">
        <v>164</v>
      </c>
    </row>
    <row r="17" spans="1:2" x14ac:dyDescent="0.15">
      <c r="A17" t="s">
        <v>130</v>
      </c>
      <c r="B17" s="132" t="s">
        <v>164</v>
      </c>
    </row>
    <row r="18" spans="1:2" x14ac:dyDescent="0.15">
      <c r="A18" t="s">
        <v>120</v>
      </c>
      <c r="B18" s="132" t="s">
        <v>164</v>
      </c>
    </row>
    <row r="19" spans="1:2" x14ac:dyDescent="0.15">
      <c r="A19" t="s">
        <v>128</v>
      </c>
      <c r="B19" s="132" t="s">
        <v>164</v>
      </c>
    </row>
    <row r="20" spans="1:2" x14ac:dyDescent="0.15">
      <c r="A20" t="s">
        <v>121</v>
      </c>
      <c r="B20" s="132" t="s">
        <v>164</v>
      </c>
    </row>
    <row r="21" spans="1:2" x14ac:dyDescent="0.15">
      <c r="A21" t="s">
        <v>129</v>
      </c>
      <c r="B21" s="132" t="s">
        <v>164</v>
      </c>
    </row>
    <row r="22" spans="1:2" x14ac:dyDescent="0.15">
      <c r="A22" t="s">
        <v>119</v>
      </c>
      <c r="B22" s="132" t="s">
        <v>164</v>
      </c>
    </row>
    <row r="23" spans="1:2" x14ac:dyDescent="0.15">
      <c r="A23" t="s">
        <v>127</v>
      </c>
      <c r="B23" s="132" t="s">
        <v>164</v>
      </c>
    </row>
    <row r="24" spans="1:2" x14ac:dyDescent="0.15">
      <c r="A24" t="s">
        <v>118</v>
      </c>
      <c r="B24" s="132" t="s">
        <v>164</v>
      </c>
    </row>
    <row r="25" spans="1:2" x14ac:dyDescent="0.15">
      <c r="A25" s="4" t="s">
        <v>76</v>
      </c>
      <c r="B25" s="132" t="s">
        <v>164</v>
      </c>
    </row>
    <row r="26" spans="1:2" x14ac:dyDescent="0.15">
      <c r="A26" s="4" t="s">
        <v>138</v>
      </c>
      <c r="B26" s="132" t="s">
        <v>164</v>
      </c>
    </row>
    <row r="27" spans="1:2" x14ac:dyDescent="0.15">
      <c r="A27" s="4" t="s">
        <v>96</v>
      </c>
      <c r="B27" s="132" t="s">
        <v>164</v>
      </c>
    </row>
    <row r="28" spans="1:2" s="11" customFormat="1" x14ac:dyDescent="0.15">
      <c r="A28" s="126" t="s">
        <v>80</v>
      </c>
    </row>
    <row r="29" spans="1:2" s="11" customFormat="1" x14ac:dyDescent="0.15">
      <c r="A29" s="126" t="s">
        <v>81</v>
      </c>
    </row>
    <row r="30" spans="1:2" s="11" customFormat="1" x14ac:dyDescent="0.15">
      <c r="A30" s="126" t="s">
        <v>79</v>
      </c>
    </row>
    <row r="31" spans="1:2" x14ac:dyDescent="0.15">
      <c r="A31" s="4" t="s">
        <v>77</v>
      </c>
      <c r="B31" s="132" t="s">
        <v>164</v>
      </c>
    </row>
    <row r="32" spans="1:2" x14ac:dyDescent="0.15">
      <c r="A32" s="4" t="s">
        <v>265</v>
      </c>
      <c r="B32" s="132" t="s">
        <v>164</v>
      </c>
    </row>
    <row r="33" spans="1:2" x14ac:dyDescent="0.15">
      <c r="A33" s="4" t="s">
        <v>264</v>
      </c>
      <c r="B33" s="132" t="s">
        <v>164</v>
      </c>
    </row>
    <row r="34" spans="1:2" x14ac:dyDescent="0.15">
      <c r="A34" t="s">
        <v>134</v>
      </c>
      <c r="B34" s="132" t="s">
        <v>164</v>
      </c>
    </row>
    <row r="35" spans="1:2" x14ac:dyDescent="0.15">
      <c r="A35" t="s">
        <v>137</v>
      </c>
      <c r="B35" s="132" t="s">
        <v>164</v>
      </c>
    </row>
    <row r="36" spans="1:2" x14ac:dyDescent="0.15">
      <c r="A36" t="s">
        <v>261</v>
      </c>
      <c r="B36" s="132" t="s">
        <v>164</v>
      </c>
    </row>
    <row r="37" spans="1:2" x14ac:dyDescent="0.15">
      <c r="A37" s="4" t="s">
        <v>126</v>
      </c>
      <c r="B37" s="132" t="s">
        <v>164</v>
      </c>
    </row>
    <row r="38" spans="1:2" x14ac:dyDescent="0.15">
      <c r="A38" s="4" t="s">
        <v>74</v>
      </c>
      <c r="B38" s="132" t="s">
        <v>164</v>
      </c>
    </row>
    <row r="39" spans="1:2" x14ac:dyDescent="0.15">
      <c r="A39" s="4" t="s">
        <v>135</v>
      </c>
      <c r="B39" s="132" t="s">
        <v>164</v>
      </c>
    </row>
    <row r="40" spans="1:2" x14ac:dyDescent="0.15">
      <c r="A40" s="4" t="s">
        <v>73</v>
      </c>
      <c r="B40" s="132" t="s">
        <v>164</v>
      </c>
    </row>
    <row r="41" spans="1:2" x14ac:dyDescent="0.15">
      <c r="A41" s="30" t="s">
        <v>136</v>
      </c>
      <c r="B41" s="132" t="s">
        <v>164</v>
      </c>
    </row>
    <row r="42" spans="1:2" x14ac:dyDescent="0.15">
      <c r="A42" s="4" t="s">
        <v>150</v>
      </c>
      <c r="B42" s="132" t="s">
        <v>164</v>
      </c>
    </row>
    <row r="43" spans="1:2" x14ac:dyDescent="0.15">
      <c r="A43" s="4" t="s">
        <v>151</v>
      </c>
      <c r="B43" s="132" t="s">
        <v>164</v>
      </c>
    </row>
    <row r="44" spans="1:2" x14ac:dyDescent="0.15">
      <c r="A44" s="4" t="s">
        <v>47</v>
      </c>
      <c r="B44" s="132" t="s">
        <v>164</v>
      </c>
    </row>
    <row r="45" spans="1:2" x14ac:dyDescent="0.15">
      <c r="A45" t="s">
        <v>260</v>
      </c>
      <c r="B45" s="132" t="s">
        <v>164</v>
      </c>
    </row>
    <row r="46" spans="1:2" x14ac:dyDescent="0.15">
      <c r="A46" t="s">
        <v>259</v>
      </c>
      <c r="B46" s="132" t="s">
        <v>164</v>
      </c>
    </row>
    <row r="47" spans="1:2" x14ac:dyDescent="0.15">
      <c r="A47" t="s">
        <v>258</v>
      </c>
      <c r="B47" s="132" t="s">
        <v>164</v>
      </c>
    </row>
    <row r="48" spans="1:2" x14ac:dyDescent="0.15">
      <c r="A48" t="s">
        <v>256</v>
      </c>
      <c r="B48" s="132" t="s">
        <v>164</v>
      </c>
    </row>
    <row r="49" spans="1:2" x14ac:dyDescent="0.15">
      <c r="A49" t="s">
        <v>257</v>
      </c>
      <c r="B49" s="132" t="s">
        <v>164</v>
      </c>
    </row>
    <row r="50" spans="1:2" x14ac:dyDescent="0.15">
      <c r="A50" t="s">
        <v>262</v>
      </c>
      <c r="B50" s="132" t="s">
        <v>164</v>
      </c>
    </row>
    <row r="51" spans="1:2" x14ac:dyDescent="0.15">
      <c r="A51" s="4" t="s">
        <v>139</v>
      </c>
      <c r="B51" s="132" t="s">
        <v>164</v>
      </c>
    </row>
    <row r="52" spans="1:2" x14ac:dyDescent="0.15">
      <c r="A52" s="125" t="s">
        <v>160</v>
      </c>
      <c r="B52" s="132" t="s">
        <v>164</v>
      </c>
    </row>
    <row r="53" spans="1:2" x14ac:dyDescent="0.15">
      <c r="A53" s="125" t="s">
        <v>161</v>
      </c>
      <c r="B53" s="132"/>
    </row>
    <row r="54" spans="1:2" x14ac:dyDescent="0.15">
      <c r="A54" s="125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spans="1:10" ht="15.75" customHeight="1" x14ac:dyDescent="0.15">
      <c r="A2" s="10" t="s">
        <v>216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212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215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84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85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86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88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89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90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146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147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196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x14ac:dyDescent="0.15">
      <c r="A2" s="10" t="s">
        <v>203</v>
      </c>
      <c r="B2" t="s">
        <v>205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206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197</v>
      </c>
      <c r="B5" t="s">
        <v>206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198</v>
      </c>
      <c r="B6" t="s">
        <v>206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199</v>
      </c>
      <c r="B7" t="s">
        <v>206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146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147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229</v>
      </c>
      <c r="B1" s="10" t="s">
        <v>230</v>
      </c>
      <c r="C1" s="10" t="s">
        <v>231</v>
      </c>
    </row>
    <row r="2" spans="1:3" ht="39" x14ac:dyDescent="0.15">
      <c r="A2" s="100" t="s">
        <v>232</v>
      </c>
      <c r="B2" s="106" t="s">
        <v>233</v>
      </c>
      <c r="C2" s="102">
        <v>0.15</v>
      </c>
    </row>
    <row r="3" spans="1:3" ht="52" x14ac:dyDescent="0.15">
      <c r="B3" s="101" t="s">
        <v>234</v>
      </c>
      <c r="C3" s="102">
        <v>0.03</v>
      </c>
    </row>
    <row r="4" spans="1:3" ht="52" x14ac:dyDescent="0.15">
      <c r="B4" s="101" t="s">
        <v>235</v>
      </c>
      <c r="C4" s="102">
        <v>0</v>
      </c>
    </row>
    <row r="5" spans="1:3" ht="39" x14ac:dyDescent="0.15">
      <c r="B5" s="103" t="s">
        <v>236</v>
      </c>
      <c r="C5" s="102">
        <v>0.19</v>
      </c>
    </row>
    <row r="6" spans="1:3" ht="52" x14ac:dyDescent="0.15">
      <c r="B6" s="103" t="s">
        <v>237</v>
      </c>
      <c r="C6" s="102">
        <v>0.39</v>
      </c>
    </row>
    <row r="7" spans="1:3" ht="52" x14ac:dyDescent="0.15">
      <c r="B7" s="103" t="s">
        <v>238</v>
      </c>
      <c r="C7" s="102">
        <v>0.19</v>
      </c>
    </row>
    <row r="8" spans="1:3" ht="26" x14ac:dyDescent="0.15">
      <c r="B8" s="104" t="s">
        <v>239</v>
      </c>
      <c r="C8" s="102">
        <v>1E-3</v>
      </c>
    </row>
    <row r="9" spans="1:3" ht="52" x14ac:dyDescent="0.15">
      <c r="B9" s="104" t="s">
        <v>240</v>
      </c>
      <c r="C9" s="102">
        <v>7.0000000000000001E-3</v>
      </c>
    </row>
    <row r="10" spans="1:3" ht="52" x14ac:dyDescent="0.15">
      <c r="B10" s="104" t="s">
        <v>241</v>
      </c>
      <c r="C10" s="102">
        <v>0.04</v>
      </c>
    </row>
    <row r="11" spans="1:3" x14ac:dyDescent="0.15">
      <c r="C11" s="102"/>
    </row>
    <row r="12" spans="1:3" ht="26" x14ac:dyDescent="0.15">
      <c r="A12" s="100" t="s">
        <v>242</v>
      </c>
      <c r="B12" s="105" t="s">
        <v>243</v>
      </c>
      <c r="C12" s="102">
        <v>0.34</v>
      </c>
    </row>
    <row r="13" spans="1:3" ht="26" x14ac:dyDescent="0.15">
      <c r="B13" s="105" t="s">
        <v>244</v>
      </c>
      <c r="C13" s="102">
        <v>0.05</v>
      </c>
    </row>
    <row r="14" spans="1:3" ht="26" x14ac:dyDescent="0.15">
      <c r="B14" s="105" t="s">
        <v>245</v>
      </c>
      <c r="C14" s="102">
        <v>7.0000000000000007E-2</v>
      </c>
    </row>
    <row r="15" spans="1:3" ht="26" x14ac:dyDescent="0.15">
      <c r="B15" s="105" t="s">
        <v>246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100</v>
      </c>
      <c r="B1" s="10" t="s">
        <v>57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195</v>
      </c>
      <c r="B5" t="s">
        <v>209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147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247</v>
      </c>
      <c r="B23" s="107" t="s">
        <v>233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234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235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236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237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238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239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240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241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248</v>
      </c>
      <c r="B35" s="113" t="s">
        <v>243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244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245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246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2018-02-06T05:41:12Z</dcterms:modified>
</cp:coreProperties>
</file>