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Jan/"/>
    </mc:Choice>
  </mc:AlternateContent>
  <bookViews>
    <workbookView xWindow="-45080" yWindow="-21140" windowWidth="38400" windowHeight="21140" tabRatio="500" firstSheet="26" activeTab="33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anemia" sheetId="30" r:id="rId10"/>
    <sheet name="RR death by stunting" sheetId="8" r:id="rId11"/>
    <sheet name="RR death by wasting" sheetId="9" r:id="rId12"/>
    <sheet name="RR death by breastfeeding" sheetId="10" r:id="rId13"/>
    <sheet name="RR death by birth outcome" sheetId="11" r:id="rId14"/>
    <sheet name="OR stunting progression" sheetId="12" r:id="rId15"/>
    <sheet name="RR diarrhoea" sheetId="13" r:id="rId16"/>
    <sheet name="OR stunting by condition" sheetId="14" r:id="rId17"/>
    <sheet name="OR stunting by birth outcome" sheetId="15" r:id="rId18"/>
    <sheet name="RR anemic by intervention" sheetId="31" r:id="rId19"/>
    <sheet name="OR anemic by intervention" sheetId="32" r:id="rId20"/>
    <sheet name="OR stunting by intervention" sheetId="16" r:id="rId21"/>
    <sheet name="OR stunting by compfeeding" sheetId="17" r:id="rId22"/>
    <sheet name="OR correctBF by interventn" sheetId="18" r:id="rId23"/>
    <sheet name="Appropriate breastfeeding" sheetId="19" r:id="rId24"/>
    <sheet name="Interventions cost and coverage" sheetId="20" r:id="rId25"/>
    <sheet name="Interventions target population" sheetId="21" r:id="rId26"/>
    <sheet name="Interventions birth outcome" sheetId="22" r:id="rId27"/>
    <sheet name="Interventions affected fraction" sheetId="23" r:id="rId28"/>
    <sheet name="Frac anemic not poor" sheetId="36" r:id="rId29"/>
    <sheet name="Frac anemic poor" sheetId="35" r:id="rId30"/>
    <sheet name="Frac anemic exposed malaria" sheetId="33" r:id="rId31"/>
    <sheet name="Frac exposed malaria" sheetId="34" r:id="rId32"/>
    <sheet name="Interventions mortality eff" sheetId="24" r:id="rId33"/>
    <sheet name="Interventions incidence eff" sheetId="25" r:id="rId34"/>
    <sheet name="Inter. pregnant women aff frac" sheetId="26" r:id="rId35"/>
    <sheet name="Inter. pregnant women eff" sheetId="27" r:id="rId3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21" l="1"/>
  <c r="M6" i="21"/>
  <c r="N6" i="21"/>
  <c r="L22" i="21"/>
  <c r="M22" i="21"/>
  <c r="N22" i="21"/>
  <c r="K22" i="21"/>
  <c r="K6" i="21"/>
  <c r="H3" i="28"/>
  <c r="H29" i="21"/>
  <c r="I29" i="21"/>
  <c r="J29" i="21"/>
  <c r="J28" i="21"/>
  <c r="I28" i="21"/>
  <c r="H28" i="21"/>
  <c r="H27" i="21"/>
  <c r="I27" i="21"/>
  <c r="J27" i="21"/>
  <c r="J26" i="21"/>
  <c r="I26" i="21"/>
  <c r="H26" i="21"/>
  <c r="G29" i="21"/>
  <c r="G28" i="21"/>
  <c r="G27" i="21"/>
  <c r="G26" i="21"/>
  <c r="J25" i="21"/>
  <c r="I25" i="21"/>
  <c r="H25" i="21"/>
  <c r="G25" i="21"/>
  <c r="G24" i="21"/>
  <c r="H24" i="21"/>
  <c r="I24" i="21"/>
  <c r="J24" i="21"/>
  <c r="J23" i="21"/>
  <c r="I23" i="21"/>
  <c r="H23" i="21"/>
  <c r="G23" i="21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I3" i="28"/>
  <c r="J3" i="28"/>
  <c r="K3" i="28"/>
  <c r="C3" i="28"/>
  <c r="B5" i="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  <author>Janka Petravic</author>
    <author>Microsoft Office User</author>
  </authors>
  <commentList>
    <comment ref="B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 holder value, assuming 10% of reproductive age are pregnant</t>
        </r>
      </text>
    </comment>
    <comment ref="A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7" authorId="2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  <comment ref="B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from google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3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4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5.xml><?xml version="1.0" encoding="utf-8"?>
<comments xmlns="http://schemas.openxmlformats.org/spreadsheetml/2006/main">
  <authors>
    <author>Sam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3.xml><?xml version="1.0" encoding="utf-8"?>
<comments xmlns="http://schemas.openxmlformats.org/spreadsheetml/2006/main">
  <authors>
    <author>Ruth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  <comment ref="H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G2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5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8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  <comment ref="B2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should be coverage amongst those exposed to malaria
</t>
        </r>
      </text>
    </comment>
    <comment ref="B2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baseline coverage of only those who are poor
</t>
        </r>
      </text>
    </comment>
    <comment ref="B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baseline coverage of only those who are not poor</t>
        </r>
      </text>
    </comment>
    <comment ref="B30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amongst general population
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>Ruth</author>
  </authors>
  <commentList>
    <comment ref="G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values (possibly?) fictional </t>
        </r>
      </text>
    </comment>
    <comment ref="D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K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  <comment ref="K22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fraction exposed to malaria - take from spreadsheet value</t>
        </r>
      </text>
    </comment>
    <comment ref="G23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taget only faction poor</t>
        </r>
      </text>
    </comment>
  </commentList>
</comments>
</file>

<file path=xl/sharedStrings.xml><?xml version="1.0" encoding="utf-8"?>
<sst xmlns="http://schemas.openxmlformats.org/spreadsheetml/2006/main" count="649" uniqueCount="143">
  <si>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</si>
  <si>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</si>
  <si>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</si>
  <si>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</si>
  <si>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</si>
  <si>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</si>
  <si>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</si>
  <si>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</si>
  <si>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</si>
  <si>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</si>
  <si>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</si>
  <si>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</si>
  <si>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</si>
  <si>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</si>
  <si>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</si>
  <si>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</si>
  <si>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</si>
  <si>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</si>
  <si>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</si>
  <si>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</si>
  <si>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</si>
  <si>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</si>
  <si>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</si>
  <si>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</si>
  <si>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</si>
  <si>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</si>
  <si>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</si>
  <si>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</si>
  <si>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</si>
  <si>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</si>
  <si>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</si>
  <si>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</si>
  <si>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</si>
  <si>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</si>
  <si>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</si>
  <si>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</si>
  <si>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</si>
  <si>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</si>
  <si>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</si>
  <si>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</si>
  <si>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</si>
  <si>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</si>
  <si>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</si>
  <si>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</si>
  <si>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</si>
  <si>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</si>
  <si>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</si>
  <si>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</si>
  <si>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</si>
  <si>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</si>
  <si>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</si>
  <si>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</si>
  <si>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</si>
  <si>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</si>
  <si>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</si>
  <si>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</si>
  <si>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</si>
  <si>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</si>
  <si>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</si>
  <si>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</si>
  <si>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</si>
  <si>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</si>
  <si>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</si>
  <si>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</si>
  <si>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</si>
  <si>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</si>
  <si>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</si>
  <si>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</si>
  <si>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</si>
  <si>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</si>
  <si>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</si>
  <si>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</si>
  <si>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</si>
  <si>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</si>
  <si>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</si>
  <si>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</si>
  <si>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</si>
  <si>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</si>
  <si>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</si>
  <si>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Hypertensive disorders</t>
  </si>
  <si>
    <t>maternal: Sepsis</t>
  </si>
  <si>
    <t>maternal: Abortion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</si>
  <si>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</si>
  <si>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</si>
  <si>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</si>
  <si>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</si>
  <si>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</si>
  <si>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</si>
  <si>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</si>
  <si>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</si>
  <si>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</si>
  <si>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</si>
  <si>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</si>
  <si>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</si>
  <si>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</si>
  <si>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</si>
  <si>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</si>
  <si>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</si>
  <si>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</si>
  <si>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</si>
  <si>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</si>
  <si>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</si>
  <si>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</si>
  <si>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</si>
  <si>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</si>
  <si>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Anemia</t>
  </si>
  <si>
    <t>anemic</t>
  </si>
  <si>
    <t>not anemic</t>
  </si>
  <si>
    <t>population 15-19 years old</t>
  </si>
  <si>
    <t>Anemia Status</t>
  </si>
  <si>
    <t>WRA: cause1</t>
  </si>
  <si>
    <t>WRA: cause2</t>
  </si>
  <si>
    <t>WRA: cause3</t>
  </si>
  <si>
    <t>IPTp</t>
  </si>
  <si>
    <t>general population</t>
  </si>
  <si>
    <t>Food fortification maize</t>
  </si>
  <si>
    <t>Food fortification rice</t>
  </si>
  <si>
    <t>Food fortification wheat</t>
  </si>
  <si>
    <t>IFA poor: school</t>
  </si>
  <si>
    <t>IFA poor: community</t>
  </si>
  <si>
    <t>IFA poor: hospital</t>
  </si>
  <si>
    <t>IFA not poor: school</t>
  </si>
  <si>
    <t>IFA not poor: community</t>
  </si>
  <si>
    <t>IFA not poor: hospital</t>
  </si>
  <si>
    <t>IFA not poor: retailer</t>
  </si>
  <si>
    <t>general population size</t>
  </si>
  <si>
    <t>WRA: 15-19 years</t>
  </si>
  <si>
    <t>PW: 15-19 years</t>
  </si>
  <si>
    <t>PW: 20-29 years</t>
  </si>
  <si>
    <t>PW: 30-39 years</t>
  </si>
  <si>
    <t>PW: 40-49 years</t>
  </si>
  <si>
    <t>PW: Antepartum hemorrhage</t>
  </si>
  <si>
    <t>PW: Intrapartum hemorrhage</t>
  </si>
  <si>
    <t>PW: Postpartum hemorrhage</t>
  </si>
  <si>
    <t>PW: Hypertensive disorders</t>
  </si>
  <si>
    <t>PW: Sepsis</t>
  </si>
  <si>
    <t>PW: Abortion</t>
  </si>
  <si>
    <t>PW: Embolism</t>
  </si>
  <si>
    <t>PW: Other direct causes</t>
  </si>
  <si>
    <t>PW: Indirect causes</t>
  </si>
  <si>
    <t>WRA: 20-29 years</t>
  </si>
  <si>
    <t>WRA: 30-39 years</t>
  </si>
  <si>
    <t>WRA: 40-49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</si>
</sst>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13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2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0" fillId="6" borderId="0" xfId="0" applyFont="1" applyFill="1" applyAlignment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7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16" fillId="0" borderId="0" xfId="0" applyFont="1" applyAlignment="1"/>
    <xf numFmtId="165" fontId="0" fillId="0" borderId="0" xfId="0" applyNumberFormat="1" applyFont="1" applyAlignment="1"/>
    <xf numFmtId="166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" fontId="3" fillId="0" borderId="0" xfId="15" applyNumberFormat="1" applyFont="1" applyAlignment="1">
      <alignment horizontal="center"/>
    </xf>
    <xf numFmtId="1" fontId="15" fillId="0" borderId="0" xfId="15" applyNumberFormat="1" applyAlignment="1">
      <alignment horizontal="center"/>
    </xf>
    <xf numFmtId="1" fontId="3" fillId="0" borderId="0" xfId="15" applyNumberFormat="1" applyFont="1" applyFill="1" applyAlignment="1">
      <alignment horizontal="center"/>
    </xf>
    <xf numFmtId="1" fontId="15" fillId="0" borderId="0" xfId="15" applyNumberFormat="1" applyFill="1" applyAlignment="1">
      <alignment horizontal="center"/>
    </xf>
    <xf numFmtId="1" fontId="0" fillId="0" borderId="0" xfId="0" applyNumberFormat="1" applyFont="1" applyAlignment="1">
      <alignment horizontal="center"/>
    </xf>
    <xf numFmtId="10" fontId="0" fillId="0" borderId="0" xfId="0" applyNumberFormat="1" applyFont="1" applyAlignment="1"/>
  </cellXfs>
  <cellStyles count="134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theme" Target="theme/theme1.xml"/><Relationship Id="rId38" Type="http://schemas.openxmlformats.org/officeDocument/2006/relationships/styles" Target="styles.xml"/><Relationship Id="rId39" Type="http://schemas.openxmlformats.org/officeDocument/2006/relationships/sharedStrings" Target="sharedStrings.xml"/><Relationship Id="rId4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15204000</v>
      </c>
    </row>
    <row r="3" spans="1:2" ht="15.75" customHeight="1" x14ac:dyDescent="0.15">
      <c r="A3" s="6" t="s">
        <v>8</v>
      </c>
      <c r="B3" s="8">
        <v>3118117</v>
      </c>
    </row>
    <row r="4" spans="1:2" ht="15.75" customHeight="1" x14ac:dyDescent="0.15">
      <c r="A4" s="6" t="s">
        <v>9</v>
      </c>
      <c r="B4" s="8">
        <v>3689944</v>
      </c>
    </row>
    <row r="5" spans="1:2" ht="15.75" customHeight="1" x14ac:dyDescent="0.15">
      <c r="A5" s="6" t="s">
        <v>104</v>
      </c>
      <c r="B5" s="8">
        <f>B4*10</f>
        <v>36899440</v>
      </c>
    </row>
    <row r="6" spans="1:2" ht="15.75" customHeight="1" x14ac:dyDescent="0.15">
      <c r="A6" s="6" t="s">
        <v>70</v>
      </c>
      <c r="B6" s="12">
        <v>0.56799999999999995</v>
      </c>
    </row>
    <row r="7" spans="1:2" ht="15.75" customHeight="1" x14ac:dyDescent="0.15">
      <c r="A7" s="6" t="s">
        <v>69</v>
      </c>
      <c r="B7" s="22">
        <v>0.4</v>
      </c>
    </row>
    <row r="8" spans="1:2" ht="15.75" customHeight="1" x14ac:dyDescent="0.15">
      <c r="A8" s="6" t="s">
        <v>71</v>
      </c>
      <c r="B8" s="22">
        <v>0.20599999999999999</v>
      </c>
    </row>
    <row r="9" spans="1:2" ht="15.75" customHeight="1" x14ac:dyDescent="0.15">
      <c r="A9" s="6" t="s">
        <v>125</v>
      </c>
      <c r="B9" s="22">
        <v>161000000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N5" sqref="N5"/>
    </sheetView>
  </sheetViews>
  <sheetFormatPr baseColWidth="10" defaultRowHeight="13" x14ac:dyDescent="0.15"/>
  <cols>
    <col min="1" max="1" width="10.83203125" customWidth="1"/>
    <col min="2" max="2" width="12.33203125" customWidth="1"/>
  </cols>
  <sheetData>
    <row r="1" spans="1:15" x14ac:dyDescent="0.15">
      <c r="A1" t="s">
        <v>10</v>
      </c>
      <c r="B1" t="s">
        <v>109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126</v>
      </c>
      <c r="I1" t="s">
        <v>140</v>
      </c>
      <c r="J1" t="s">
        <v>141</v>
      </c>
      <c r="K1" t="s">
        <v>142</v>
      </c>
      <c r="L1" t="s">
        <v>127</v>
      </c>
      <c r="M1" t="s">
        <v>128</v>
      </c>
      <c r="N1" t="s">
        <v>129</v>
      </c>
      <c r="O1" t="s">
        <v>130</v>
      </c>
    </row>
    <row r="2" spans="1:15" x14ac:dyDescent="0.15">
      <c r="A2" t="s">
        <v>110</v>
      </c>
      <c r="B2" t="s">
        <v>106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15">
      <c r="B3" t="s">
        <v>107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 x14ac:dyDescent="0.15">
      <c r="A4" t="s">
        <v>111</v>
      </c>
      <c r="B4" t="s">
        <v>106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15">
      <c r="B5" t="s">
        <v>107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15">
      <c r="A6" t="s">
        <v>112</v>
      </c>
      <c r="B6" t="s">
        <v>106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15">
      <c r="B7" t="s">
        <v>107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3" sqref="G23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98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 x14ac:dyDescent="0.15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 x14ac:dyDescent="0.15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 x14ac:dyDescent="0.15">
      <c r="A7" t="s">
        <v>36</v>
      </c>
      <c r="B7" s="6" t="s">
        <v>98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 x14ac:dyDescent="0.15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 x14ac:dyDescent="0.15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 x14ac:dyDescent="0.15">
      <c r="A12" t="s">
        <v>38</v>
      </c>
      <c r="B12" s="6" t="s">
        <v>98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 x14ac:dyDescent="0.15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 x14ac:dyDescent="0.15">
      <c r="A17" t="s">
        <v>39</v>
      </c>
      <c r="B17" s="6" t="s">
        <v>98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 x14ac:dyDescent="0.15">
      <c r="A22" t="s">
        <v>43</v>
      </c>
      <c r="B22" s="6" t="s">
        <v>98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 x14ac:dyDescent="0.15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 x14ac:dyDescent="0.15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 x14ac:dyDescent="0.15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 x14ac:dyDescent="0.15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 x14ac:dyDescent="0.15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 x14ac:dyDescent="0.15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 x14ac:dyDescent="0.15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 x14ac:dyDescent="0.15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 x14ac:dyDescent="0.15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.15"/>
  <sheetData>
    <row r="1" spans="1:4" ht="15.75" customHeight="1" x14ac:dyDescent="0.2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 x14ac:dyDescent="0.2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M3" sqref="M3"/>
    </sheetView>
  </sheetViews>
  <sheetFormatPr baseColWidth="10" defaultRowHeight="13" x14ac:dyDescent="0.15"/>
  <cols>
    <col min="1" max="1" width="26.5" customWidth="1"/>
  </cols>
  <sheetData>
    <row r="1" spans="1:15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126</v>
      </c>
      <c r="H1" t="s">
        <v>140</v>
      </c>
      <c r="I1" t="s">
        <v>141</v>
      </c>
      <c r="J1" t="s">
        <v>142</v>
      </c>
      <c r="K1" t="s">
        <v>127</v>
      </c>
      <c r="L1" t="s">
        <v>128</v>
      </c>
      <c r="M1" t="s">
        <v>129</v>
      </c>
      <c r="N1" t="s">
        <v>130</v>
      </c>
      <c r="O1" t="s">
        <v>114</v>
      </c>
    </row>
    <row r="2" spans="1:15" x14ac:dyDescent="0.15">
      <c r="A2" t="s">
        <v>78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0.3</v>
      </c>
      <c r="L2">
        <v>0.3</v>
      </c>
      <c r="M2">
        <v>0.3</v>
      </c>
      <c r="N2">
        <v>0.3</v>
      </c>
      <c r="O2">
        <v>1</v>
      </c>
    </row>
    <row r="3" spans="1:15" x14ac:dyDescent="0.15">
      <c r="A3" t="s">
        <v>113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0.83</v>
      </c>
      <c r="L3">
        <v>0.83</v>
      </c>
      <c r="M3">
        <v>0.83</v>
      </c>
      <c r="N3">
        <v>0.83</v>
      </c>
      <c r="O3">
        <v>1</v>
      </c>
    </row>
    <row r="4" spans="1:15" x14ac:dyDescent="0.15">
      <c r="A4" t="s">
        <v>118</v>
      </c>
      <c r="B4">
        <v>1</v>
      </c>
      <c r="C4">
        <v>1</v>
      </c>
      <c r="D4">
        <v>1</v>
      </c>
      <c r="E4">
        <v>1</v>
      </c>
      <c r="F4">
        <v>1</v>
      </c>
      <c r="G4">
        <v>0.73</v>
      </c>
      <c r="H4">
        <v>0.73</v>
      </c>
      <c r="I4">
        <v>0.73</v>
      </c>
      <c r="J4">
        <v>0.73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15">
      <c r="A5" t="s">
        <v>119</v>
      </c>
      <c r="B5">
        <v>1</v>
      </c>
      <c r="C5">
        <v>1</v>
      </c>
      <c r="D5">
        <v>1</v>
      </c>
      <c r="E5">
        <v>1</v>
      </c>
      <c r="F5">
        <v>1</v>
      </c>
      <c r="G5">
        <v>0.73</v>
      </c>
      <c r="H5">
        <v>0.73</v>
      </c>
      <c r="I5">
        <v>0.73</v>
      </c>
      <c r="J5">
        <v>0.73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15">
      <c r="A6" t="s">
        <v>120</v>
      </c>
      <c r="B6">
        <v>1</v>
      </c>
      <c r="C6">
        <v>1</v>
      </c>
      <c r="D6">
        <v>1</v>
      </c>
      <c r="E6">
        <v>1</v>
      </c>
      <c r="F6">
        <v>1</v>
      </c>
      <c r="G6">
        <v>0.73</v>
      </c>
      <c r="H6">
        <v>0.73</v>
      </c>
      <c r="I6">
        <v>0.73</v>
      </c>
      <c r="J6">
        <v>0.73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15">
      <c r="A7" t="s">
        <v>121</v>
      </c>
      <c r="B7">
        <v>1</v>
      </c>
      <c r="C7">
        <v>1</v>
      </c>
      <c r="D7">
        <v>1</v>
      </c>
      <c r="E7">
        <v>1</v>
      </c>
      <c r="F7">
        <v>1</v>
      </c>
      <c r="G7">
        <v>0.73</v>
      </c>
      <c r="H7">
        <v>0.73</v>
      </c>
      <c r="I7">
        <v>0.73</v>
      </c>
      <c r="J7">
        <v>0.73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15">
      <c r="A8" t="s">
        <v>122</v>
      </c>
      <c r="B8">
        <v>1</v>
      </c>
      <c r="C8">
        <v>1</v>
      </c>
      <c r="D8">
        <v>1</v>
      </c>
      <c r="E8">
        <v>1</v>
      </c>
      <c r="F8">
        <v>1</v>
      </c>
      <c r="G8">
        <v>0.73</v>
      </c>
      <c r="H8">
        <v>0.73</v>
      </c>
      <c r="I8">
        <v>0.73</v>
      </c>
      <c r="J8">
        <v>0.73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15">
      <c r="A9" t="s">
        <v>123</v>
      </c>
      <c r="B9">
        <v>1</v>
      </c>
      <c r="C9">
        <v>1</v>
      </c>
      <c r="D9">
        <v>1</v>
      </c>
      <c r="E9">
        <v>1</v>
      </c>
      <c r="F9">
        <v>1</v>
      </c>
      <c r="G9">
        <v>0.73</v>
      </c>
      <c r="H9">
        <v>0.73</v>
      </c>
      <c r="I9">
        <v>0.73</v>
      </c>
      <c r="J9">
        <v>0.73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15">
      <c r="A10" t="s">
        <v>124</v>
      </c>
      <c r="B10">
        <v>1</v>
      </c>
      <c r="C10">
        <v>1</v>
      </c>
      <c r="D10">
        <v>1</v>
      </c>
      <c r="E10">
        <v>1</v>
      </c>
      <c r="F10">
        <v>1</v>
      </c>
      <c r="G10">
        <v>0.73</v>
      </c>
      <c r="H10">
        <v>0.73</v>
      </c>
      <c r="I10">
        <v>0.73</v>
      </c>
      <c r="J10">
        <v>0.73</v>
      </c>
      <c r="K10">
        <v>1</v>
      </c>
      <c r="L10">
        <v>1</v>
      </c>
      <c r="M10">
        <v>1</v>
      </c>
      <c r="N10">
        <v>1</v>
      </c>
      <c r="O10">
        <v>1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5" sqref="E3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3095470</v>
      </c>
    </row>
    <row r="3" spans="1:2" ht="15.75" customHeight="1" x14ac:dyDescent="0.15">
      <c r="A3" s="4">
        <v>2018</v>
      </c>
      <c r="B3" s="5">
        <v>3071259</v>
      </c>
    </row>
    <row r="4" spans="1:2" ht="15.75" customHeight="1" x14ac:dyDescent="0.15">
      <c r="A4" s="4">
        <v>2019</v>
      </c>
      <c r="B4" s="5">
        <v>3045241</v>
      </c>
    </row>
    <row r="5" spans="1:2" ht="15.75" customHeight="1" x14ac:dyDescent="0.15">
      <c r="A5" s="4">
        <v>2020</v>
      </c>
      <c r="B5" s="5">
        <v>3017266</v>
      </c>
    </row>
    <row r="6" spans="1:2" ht="15.75" customHeight="1" x14ac:dyDescent="0.15">
      <c r="A6" s="4">
        <v>2021</v>
      </c>
      <c r="B6" s="5">
        <v>2990677</v>
      </c>
    </row>
    <row r="7" spans="1:2" ht="15.75" customHeight="1" x14ac:dyDescent="0.15">
      <c r="A7" s="4">
        <v>2022</v>
      </c>
      <c r="B7" s="5">
        <v>2962144</v>
      </c>
    </row>
    <row r="8" spans="1:2" ht="15.75" customHeight="1" x14ac:dyDescent="0.15">
      <c r="A8" s="4">
        <v>2023</v>
      </c>
      <c r="B8" s="5">
        <v>2931643</v>
      </c>
    </row>
    <row r="9" spans="1:2" ht="15.75" customHeight="1" x14ac:dyDescent="0.15">
      <c r="A9" s="4">
        <v>2024</v>
      </c>
      <c r="B9" s="5">
        <v>2899255</v>
      </c>
    </row>
    <row r="10" spans="1:2" ht="15.75" customHeight="1" x14ac:dyDescent="0.15">
      <c r="A10" s="4">
        <v>2025</v>
      </c>
      <c r="B10" s="5">
        <v>2865008</v>
      </c>
    </row>
    <row r="11" spans="1:2" ht="15.75" customHeight="1" x14ac:dyDescent="0.15">
      <c r="A11" s="4">
        <v>2026</v>
      </c>
      <c r="B11" s="5">
        <v>2836142</v>
      </c>
    </row>
    <row r="12" spans="1:2" ht="15.75" customHeight="1" x14ac:dyDescent="0.15">
      <c r="A12" s="4">
        <v>2027</v>
      </c>
      <c r="B12" s="5">
        <v>2805541</v>
      </c>
    </row>
    <row r="13" spans="1:2" ht="15.75" customHeight="1" x14ac:dyDescent="0.15">
      <c r="A13" s="4">
        <v>2028</v>
      </c>
      <c r="B13" s="5">
        <v>2773236</v>
      </c>
    </row>
    <row r="14" spans="1:2" ht="15.75" customHeight="1" x14ac:dyDescent="0.15">
      <c r="A14" s="4">
        <v>2029</v>
      </c>
      <c r="B14" s="5">
        <v>2739273</v>
      </c>
    </row>
    <row r="15" spans="1:2" ht="15.75" customHeight="1" x14ac:dyDescent="0.15">
      <c r="A15" s="4">
        <v>2030</v>
      </c>
      <c r="B15" s="5">
        <v>2703670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M2" sqref="M2"/>
    </sheetView>
  </sheetViews>
  <sheetFormatPr baseColWidth="10" defaultRowHeight="13" x14ac:dyDescent="0.15"/>
  <cols>
    <col min="1" max="1" width="19.1640625" customWidth="1"/>
  </cols>
  <sheetData>
    <row r="1" spans="1:15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126</v>
      </c>
      <c r="H1" t="s">
        <v>140</v>
      </c>
      <c r="I1" t="s">
        <v>141</v>
      </c>
      <c r="J1" t="s">
        <v>142</v>
      </c>
      <c r="K1" t="s">
        <v>127</v>
      </c>
      <c r="L1" t="s">
        <v>128</v>
      </c>
      <c r="M1" t="s">
        <v>129</v>
      </c>
      <c r="N1" t="s">
        <v>130</v>
      </c>
      <c r="O1" t="s">
        <v>114</v>
      </c>
    </row>
    <row r="2" spans="1:15" x14ac:dyDescent="0.15">
      <c r="A2" t="s">
        <v>115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42">
        <v>0.97599999999999998</v>
      </c>
    </row>
    <row r="3" spans="1:15" x14ac:dyDescent="0.15">
      <c r="A3" t="s">
        <v>116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42">
        <v>0.97599999999999998</v>
      </c>
    </row>
    <row r="4" spans="1:15" x14ac:dyDescent="0.15">
      <c r="A4" t="s">
        <v>117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42">
        <v>0.97599999999999998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72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77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73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5" x14ac:dyDescent="0.2">
      <c r="A3" s="6" t="s">
        <v>74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"/>
  <sheetViews>
    <sheetView workbookViewId="0">
      <selection activeCell="A36" sqref="A36"/>
    </sheetView>
  </sheetViews>
  <sheetFormatPr baseColWidth="10" defaultColWidth="14.5" defaultRowHeight="15.75" customHeight="1" x14ac:dyDescent="0.15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 x14ac:dyDescent="0.15">
      <c r="A3" s="6" t="s">
        <v>74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 x14ac:dyDescent="0.15">
      <c r="A4" s="6" t="s">
        <v>75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 x14ac:dyDescent="0.15">
      <c r="A5" s="6" t="s">
        <v>73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 x14ac:dyDescent="0.15">
      <c r="A6" t="s">
        <v>76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 x14ac:dyDescent="0.15">
      <c r="A7" t="s">
        <v>78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 x14ac:dyDescent="0.15">
      <c r="A8" s="29" t="s">
        <v>89</v>
      </c>
      <c r="B8" s="29">
        <v>0.96</v>
      </c>
      <c r="C8" s="30">
        <v>0.85</v>
      </c>
      <c r="D8" s="30">
        <v>1</v>
      </c>
      <c r="E8" s="6"/>
      <c r="F8" s="6"/>
      <c r="G8" s="6"/>
    </row>
    <row r="9" spans="1:7" ht="15.75" customHeight="1" x14ac:dyDescent="0.15">
      <c r="A9" s="29" t="s">
        <v>90</v>
      </c>
      <c r="B9" s="29">
        <v>1.6E-2</v>
      </c>
      <c r="C9" s="30">
        <v>0.85</v>
      </c>
      <c r="D9" s="30">
        <v>1</v>
      </c>
      <c r="E9" s="6"/>
      <c r="F9" s="6"/>
      <c r="G9" s="6"/>
    </row>
    <row r="10" spans="1:7" ht="15.75" customHeight="1" x14ac:dyDescent="0.15">
      <c r="A10" s="29" t="s">
        <v>91</v>
      </c>
      <c r="B10" s="29">
        <v>0</v>
      </c>
      <c r="C10" s="30">
        <v>0.85</v>
      </c>
      <c r="D10" s="30">
        <v>1</v>
      </c>
      <c r="E10" s="6"/>
      <c r="F10" s="6"/>
      <c r="G10" s="6"/>
    </row>
    <row r="11" spans="1:7" ht="15.75" customHeight="1" x14ac:dyDescent="0.15">
      <c r="A11" s="29" t="s">
        <v>92</v>
      </c>
      <c r="B11" s="29">
        <v>1.6E-2</v>
      </c>
      <c r="C11" s="30">
        <v>0.85</v>
      </c>
      <c r="D11" s="30">
        <v>1</v>
      </c>
      <c r="E11" s="6"/>
      <c r="F11" s="6"/>
      <c r="G11" s="6"/>
    </row>
    <row r="12" spans="1:7" ht="15.75" customHeight="1" x14ac:dyDescent="0.15">
      <c r="A12" s="29" t="s">
        <v>93</v>
      </c>
      <c r="B12" s="31">
        <v>1.6E-2</v>
      </c>
      <c r="C12" s="30">
        <v>0.85</v>
      </c>
      <c r="D12" s="30">
        <v>1</v>
      </c>
      <c r="E12" s="6"/>
      <c r="F12" s="6"/>
      <c r="G12" s="6"/>
    </row>
    <row r="13" spans="1:7" ht="15.75" customHeight="1" x14ac:dyDescent="0.15">
      <c r="A13" s="29" t="s">
        <v>94</v>
      </c>
      <c r="B13" s="29">
        <v>0</v>
      </c>
      <c r="C13" s="30">
        <v>0.85</v>
      </c>
      <c r="D13" s="30">
        <v>1</v>
      </c>
      <c r="E13" s="6"/>
      <c r="F13" s="6"/>
      <c r="G13" s="6"/>
    </row>
    <row r="14" spans="1:7" ht="15.75" customHeight="1" x14ac:dyDescent="0.15">
      <c r="A14" s="29" t="s">
        <v>95</v>
      </c>
      <c r="B14" s="29">
        <v>0.35099999999999998</v>
      </c>
      <c r="C14" s="30">
        <v>0.85</v>
      </c>
      <c r="D14" s="29">
        <v>1</v>
      </c>
    </row>
    <row r="15" spans="1:7" ht="15.75" customHeight="1" x14ac:dyDescent="0.15">
      <c r="A15" s="29" t="s">
        <v>96</v>
      </c>
      <c r="B15" s="29">
        <v>0</v>
      </c>
      <c r="C15" s="30">
        <v>0.85</v>
      </c>
      <c r="D15" s="29">
        <v>1</v>
      </c>
    </row>
    <row r="16" spans="1:7" ht="15.75" customHeight="1" x14ac:dyDescent="0.15">
      <c r="A16" s="29" t="s">
        <v>97</v>
      </c>
      <c r="B16" s="29">
        <v>0</v>
      </c>
      <c r="C16" s="30">
        <v>0.85</v>
      </c>
      <c r="D16" s="29">
        <v>1</v>
      </c>
    </row>
    <row r="17" spans="1:4" ht="15.75" customHeight="1" x14ac:dyDescent="0.15">
      <c r="A17" s="23" t="s">
        <v>99</v>
      </c>
      <c r="B17" s="6">
        <v>0</v>
      </c>
      <c r="C17" s="30">
        <v>0.85</v>
      </c>
      <c r="D17" s="36">
        <v>1</v>
      </c>
    </row>
    <row r="18" spans="1:4" ht="15.75" customHeight="1" x14ac:dyDescent="0.15">
      <c r="A18" s="23" t="s">
        <v>103</v>
      </c>
      <c r="B18" s="6">
        <v>0</v>
      </c>
      <c r="C18" s="30">
        <v>0.85</v>
      </c>
      <c r="D18" s="36">
        <v>1</v>
      </c>
    </row>
    <row r="19" spans="1:4" ht="15.75" customHeight="1" x14ac:dyDescent="0.15">
      <c r="A19" s="23" t="s">
        <v>100</v>
      </c>
      <c r="B19" s="6">
        <v>0</v>
      </c>
      <c r="C19" s="30">
        <v>0.85</v>
      </c>
      <c r="D19" s="36">
        <v>1</v>
      </c>
    </row>
    <row r="20" spans="1:4" ht="15.75" customHeight="1" x14ac:dyDescent="0.15">
      <c r="A20" s="23" t="s">
        <v>101</v>
      </c>
      <c r="B20" s="6">
        <v>0</v>
      </c>
      <c r="C20" s="30">
        <v>0.85</v>
      </c>
      <c r="D20" s="36">
        <v>1</v>
      </c>
    </row>
    <row r="21" spans="1:4" ht="15.75" customHeight="1" x14ac:dyDescent="0.15">
      <c r="A21" s="23" t="s">
        <v>102</v>
      </c>
      <c r="B21" s="6">
        <v>0</v>
      </c>
      <c r="C21" s="6">
        <v>0.85</v>
      </c>
      <c r="D21" s="36">
        <v>1</v>
      </c>
    </row>
    <row r="22" spans="1:4" ht="15.75" customHeight="1" x14ac:dyDescent="0.15">
      <c r="A22" t="s">
        <v>113</v>
      </c>
      <c r="B22" s="6">
        <v>0</v>
      </c>
      <c r="C22" s="6">
        <v>0.85</v>
      </c>
      <c r="D22" s="36">
        <v>1</v>
      </c>
    </row>
    <row r="23" spans="1:4" ht="15.75" customHeight="1" x14ac:dyDescent="0.15">
      <c r="A23" t="s">
        <v>118</v>
      </c>
      <c r="B23" s="6">
        <v>0</v>
      </c>
      <c r="C23" s="6">
        <v>1</v>
      </c>
      <c r="D23" s="36">
        <v>0.55000000000000004</v>
      </c>
    </row>
    <row r="24" spans="1:4" ht="15.75" customHeight="1" x14ac:dyDescent="0.15">
      <c r="A24" t="s">
        <v>119</v>
      </c>
      <c r="B24" s="6">
        <v>0</v>
      </c>
      <c r="C24" s="6">
        <v>0.7</v>
      </c>
      <c r="D24" s="36">
        <v>0.73</v>
      </c>
    </row>
    <row r="25" spans="1:4" ht="15.75" customHeight="1" x14ac:dyDescent="0.15">
      <c r="A25" t="s">
        <v>120</v>
      </c>
      <c r="B25" s="6">
        <v>0</v>
      </c>
      <c r="C25" s="6">
        <v>0.3</v>
      </c>
      <c r="D25" s="36">
        <v>1.78</v>
      </c>
    </row>
    <row r="26" spans="1:4" ht="15.75" customHeight="1" x14ac:dyDescent="0.15">
      <c r="A26" t="s">
        <v>121</v>
      </c>
      <c r="B26" s="6">
        <v>0</v>
      </c>
      <c r="C26" s="6">
        <v>1</v>
      </c>
      <c r="D26" s="36">
        <v>0.55000000000000004</v>
      </c>
    </row>
    <row r="27" spans="1:4" ht="15.75" customHeight="1" x14ac:dyDescent="0.15">
      <c r="A27" t="s">
        <v>122</v>
      </c>
      <c r="B27" s="6">
        <v>0</v>
      </c>
      <c r="C27" s="6">
        <v>0.49</v>
      </c>
      <c r="D27" s="36">
        <v>0.73</v>
      </c>
    </row>
    <row r="28" spans="1:4" ht="15.75" customHeight="1" x14ac:dyDescent="0.15">
      <c r="A28" t="s">
        <v>123</v>
      </c>
      <c r="B28" s="6">
        <v>0</v>
      </c>
      <c r="C28" s="6">
        <v>0.21</v>
      </c>
      <c r="D28" s="36">
        <v>1.78</v>
      </c>
    </row>
    <row r="29" spans="1:4" ht="15.75" customHeight="1" x14ac:dyDescent="0.15">
      <c r="A29" t="s">
        <v>124</v>
      </c>
      <c r="B29" s="6">
        <v>0</v>
      </c>
      <c r="C29" s="6">
        <v>0.3</v>
      </c>
      <c r="D29" s="36">
        <v>0.24</v>
      </c>
    </row>
    <row r="30" spans="1:4" ht="15.75" customHeight="1" x14ac:dyDescent="0.15">
      <c r="A30" t="s">
        <v>115</v>
      </c>
      <c r="B30" s="6">
        <v>0</v>
      </c>
      <c r="C30" s="6">
        <v>0.85</v>
      </c>
      <c r="D30" s="36">
        <v>0.13</v>
      </c>
    </row>
    <row r="31" spans="1:4" ht="15.75" customHeight="1" x14ac:dyDescent="0.15">
      <c r="A31" t="s">
        <v>116</v>
      </c>
      <c r="B31" s="6">
        <v>0</v>
      </c>
      <c r="C31" s="6">
        <v>0.85</v>
      </c>
      <c r="D31" s="36">
        <v>0.74</v>
      </c>
    </row>
    <row r="32" spans="1:4" ht="15.75" customHeight="1" x14ac:dyDescent="0.15">
      <c r="A32" t="s">
        <v>117</v>
      </c>
      <c r="B32" s="6">
        <v>0</v>
      </c>
      <c r="C32" s="6">
        <v>0.85</v>
      </c>
      <c r="D32" s="36">
        <v>0.18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activeCell="M5" sqref="M5"/>
    </sheetView>
  </sheetViews>
  <sheetFormatPr baseColWidth="10" defaultColWidth="14.5" defaultRowHeight="15.75" customHeight="1" x14ac:dyDescent="0.15"/>
  <cols>
    <col min="1" max="1" width="48" customWidth="1"/>
    <col min="2" max="6" width="13.5" customWidth="1"/>
    <col min="7" max="7" width="12.83203125" customWidth="1"/>
    <col min="8" max="8" width="13.5" customWidth="1"/>
    <col min="9" max="9" width="11.33203125" customWidth="1"/>
  </cols>
  <sheetData>
    <row r="1" spans="1:15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126</v>
      </c>
      <c r="H1" t="s">
        <v>140</v>
      </c>
      <c r="I1" t="s">
        <v>141</v>
      </c>
      <c r="J1" t="s">
        <v>142</v>
      </c>
      <c r="K1" t="s">
        <v>127</v>
      </c>
      <c r="L1" t="s">
        <v>128</v>
      </c>
      <c r="M1" t="s">
        <v>129</v>
      </c>
      <c r="N1" t="s">
        <v>130</v>
      </c>
      <c r="O1" t="s">
        <v>114</v>
      </c>
    </row>
    <row r="2" spans="1:15" ht="15.75" customHeight="1" x14ac:dyDescent="0.15">
      <c r="A2" s="6" t="s">
        <v>64</v>
      </c>
      <c r="B2" s="44">
        <v>0</v>
      </c>
      <c r="C2" s="44">
        <v>0</v>
      </c>
      <c r="D2" s="44">
        <v>1</v>
      </c>
      <c r="E2" s="44">
        <v>1</v>
      </c>
      <c r="F2" s="44">
        <v>1</v>
      </c>
      <c r="G2" s="44">
        <v>0</v>
      </c>
      <c r="H2" s="44">
        <v>0</v>
      </c>
      <c r="I2" s="44">
        <v>0</v>
      </c>
      <c r="J2" s="44">
        <v>0</v>
      </c>
      <c r="K2" s="44">
        <v>0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6" t="s">
        <v>74</v>
      </c>
      <c r="B3" s="44">
        <v>0</v>
      </c>
      <c r="C3" s="44">
        <v>0</v>
      </c>
      <c r="D3" s="44">
        <v>1</v>
      </c>
      <c r="E3" s="44">
        <v>1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A4" s="6" t="s">
        <v>75</v>
      </c>
      <c r="B4" s="44">
        <v>0</v>
      </c>
      <c r="C4" s="44">
        <v>0</v>
      </c>
      <c r="D4" s="43">
        <f>demographics!$B$7</f>
        <v>0.4</v>
      </c>
      <c r="E4" s="43">
        <f>demographics!$B$7</f>
        <v>0.4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A5" s="6" t="s">
        <v>73</v>
      </c>
      <c r="B5" s="44">
        <v>1</v>
      </c>
      <c r="C5" s="44">
        <v>1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1</v>
      </c>
      <c r="L5" s="44">
        <v>1</v>
      </c>
      <c r="M5" s="44">
        <v>1</v>
      </c>
      <c r="N5" s="44">
        <v>1</v>
      </c>
      <c r="O5" s="44">
        <v>0</v>
      </c>
    </row>
    <row r="6" spans="1:15" ht="15.75" customHeight="1" x14ac:dyDescent="0.15">
      <c r="A6" t="s">
        <v>76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3">
        <f>demographics!$B$7</f>
        <v>0.4</v>
      </c>
      <c r="L6" s="43">
        <f>demographics!$B$7</f>
        <v>0.4</v>
      </c>
      <c r="M6" s="43">
        <f>demographics!$B$7</f>
        <v>0.4</v>
      </c>
      <c r="N6" s="43">
        <f>demographics!$B$7</f>
        <v>0.4</v>
      </c>
      <c r="O6" s="44">
        <v>0</v>
      </c>
    </row>
    <row r="7" spans="1:15" ht="15.75" customHeight="1" x14ac:dyDescent="0.15">
      <c r="A7" t="s">
        <v>78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1</v>
      </c>
      <c r="L7" s="44">
        <v>1</v>
      </c>
      <c r="M7" s="44">
        <v>1</v>
      </c>
      <c r="N7" s="44">
        <v>1</v>
      </c>
      <c r="O7" s="44">
        <v>0</v>
      </c>
    </row>
    <row r="8" spans="1:15" ht="15.75" customHeight="1" x14ac:dyDescent="0.15">
      <c r="A8" s="29" t="s">
        <v>89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4">
        <v>0</v>
      </c>
      <c r="H8" s="44">
        <v>0</v>
      </c>
      <c r="I8" s="44">
        <v>0</v>
      </c>
      <c r="J8" s="44">
        <v>0</v>
      </c>
      <c r="K8" s="46">
        <v>1</v>
      </c>
      <c r="L8" s="46">
        <v>1</v>
      </c>
      <c r="M8" s="46">
        <v>1</v>
      </c>
      <c r="N8" s="46">
        <v>1</v>
      </c>
      <c r="O8" s="44">
        <v>0</v>
      </c>
    </row>
    <row r="9" spans="1:15" ht="15.75" customHeight="1" x14ac:dyDescent="0.15">
      <c r="A9" s="29" t="s">
        <v>90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4">
        <v>0</v>
      </c>
      <c r="H9" s="44">
        <v>0</v>
      </c>
      <c r="I9" s="44">
        <v>0</v>
      </c>
      <c r="J9" s="44">
        <v>0</v>
      </c>
      <c r="K9" s="46">
        <v>1</v>
      </c>
      <c r="L9" s="46">
        <v>1</v>
      </c>
      <c r="M9" s="46">
        <v>1</v>
      </c>
      <c r="N9" s="46">
        <v>1</v>
      </c>
      <c r="O9" s="44">
        <v>0</v>
      </c>
    </row>
    <row r="10" spans="1:15" ht="15.75" customHeight="1" x14ac:dyDescent="0.15">
      <c r="A10" s="29" t="s">
        <v>91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4">
        <v>0</v>
      </c>
      <c r="H10" s="44">
        <v>0</v>
      </c>
      <c r="I10" s="44">
        <v>0</v>
      </c>
      <c r="J10" s="44">
        <v>0</v>
      </c>
      <c r="K10" s="46">
        <v>1</v>
      </c>
      <c r="L10" s="46">
        <v>1</v>
      </c>
      <c r="M10" s="46">
        <v>1</v>
      </c>
      <c r="N10" s="46">
        <v>1</v>
      </c>
      <c r="O10" s="44">
        <v>0</v>
      </c>
    </row>
    <row r="11" spans="1:15" ht="15.75" customHeight="1" x14ac:dyDescent="0.15">
      <c r="A11" s="29" t="s">
        <v>92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4">
        <v>0</v>
      </c>
      <c r="H11" s="44">
        <v>0</v>
      </c>
      <c r="I11" s="44">
        <v>0</v>
      </c>
      <c r="J11" s="44">
        <v>0</v>
      </c>
      <c r="K11" s="46">
        <v>1</v>
      </c>
      <c r="L11" s="46">
        <v>1</v>
      </c>
      <c r="M11" s="46">
        <v>1</v>
      </c>
      <c r="N11" s="46">
        <v>1</v>
      </c>
      <c r="O11" s="44">
        <v>0</v>
      </c>
    </row>
    <row r="12" spans="1:15" ht="15.75" customHeight="1" x14ac:dyDescent="0.15">
      <c r="A12" s="29" t="s">
        <v>93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4">
        <v>0</v>
      </c>
      <c r="H12" s="44">
        <v>0</v>
      </c>
      <c r="I12" s="44">
        <v>0</v>
      </c>
      <c r="J12" s="44">
        <v>0</v>
      </c>
      <c r="K12" s="46">
        <v>1</v>
      </c>
      <c r="L12" s="46">
        <v>1</v>
      </c>
      <c r="M12" s="46">
        <v>1</v>
      </c>
      <c r="N12" s="46">
        <v>1</v>
      </c>
      <c r="O12" s="44">
        <v>0</v>
      </c>
    </row>
    <row r="13" spans="1:15" ht="15.75" customHeight="1" x14ac:dyDescent="0.15">
      <c r="A13" s="29" t="s">
        <v>94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4">
        <v>0</v>
      </c>
      <c r="H13" s="44">
        <v>0</v>
      </c>
      <c r="I13" s="44">
        <v>0</v>
      </c>
      <c r="J13" s="44">
        <v>0</v>
      </c>
      <c r="K13" s="46">
        <v>1</v>
      </c>
      <c r="L13" s="46">
        <v>1</v>
      </c>
      <c r="M13" s="46">
        <v>1</v>
      </c>
      <c r="N13" s="46">
        <v>1</v>
      </c>
      <c r="O13" s="44">
        <v>0</v>
      </c>
    </row>
    <row r="14" spans="1:15" ht="15.75" customHeight="1" x14ac:dyDescent="0.15">
      <c r="A14" s="29" t="s">
        <v>95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4">
        <v>0</v>
      </c>
      <c r="H14" s="44">
        <v>0</v>
      </c>
      <c r="I14" s="44">
        <v>0</v>
      </c>
      <c r="J14" s="44">
        <v>0</v>
      </c>
      <c r="K14" s="47">
        <v>1</v>
      </c>
      <c r="L14" s="47">
        <v>1</v>
      </c>
      <c r="M14" s="47">
        <v>1</v>
      </c>
      <c r="N14" s="47">
        <v>1</v>
      </c>
      <c r="O14" s="44">
        <v>0</v>
      </c>
    </row>
    <row r="15" spans="1:15" ht="15.75" customHeight="1" x14ac:dyDescent="0.15">
      <c r="A15" s="29" t="s">
        <v>96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4">
        <v>0</v>
      </c>
      <c r="H15" s="44">
        <v>0</v>
      </c>
      <c r="I15" s="44">
        <v>0</v>
      </c>
      <c r="J15" s="44">
        <v>0</v>
      </c>
      <c r="K15" s="47">
        <v>1</v>
      </c>
      <c r="L15" s="47">
        <v>1</v>
      </c>
      <c r="M15" s="47">
        <v>1</v>
      </c>
      <c r="N15" s="47">
        <v>1</v>
      </c>
      <c r="O15" s="44">
        <v>0</v>
      </c>
    </row>
    <row r="16" spans="1:15" ht="15.75" customHeight="1" x14ac:dyDescent="0.15">
      <c r="A16" s="29" t="s">
        <v>97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4">
        <v>0</v>
      </c>
      <c r="H16" s="44">
        <v>0</v>
      </c>
      <c r="I16" s="44">
        <v>0</v>
      </c>
      <c r="J16" s="44">
        <v>0</v>
      </c>
      <c r="K16" s="47">
        <v>1</v>
      </c>
      <c r="L16" s="47">
        <v>1</v>
      </c>
      <c r="M16" s="47">
        <v>1</v>
      </c>
      <c r="N16" s="47">
        <v>1</v>
      </c>
      <c r="O16" s="44">
        <v>0</v>
      </c>
    </row>
    <row r="17" spans="1:15" ht="15.75" customHeight="1" x14ac:dyDescent="0.15">
      <c r="A17" s="23" t="s">
        <v>99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4">
        <v>0</v>
      </c>
      <c r="H17" s="44">
        <v>0</v>
      </c>
      <c r="I17" s="44">
        <v>0</v>
      </c>
      <c r="J17" s="44">
        <v>0</v>
      </c>
      <c r="K17" s="46">
        <v>1</v>
      </c>
      <c r="L17" s="46">
        <v>1</v>
      </c>
      <c r="M17" s="46">
        <v>1</v>
      </c>
      <c r="N17" s="46">
        <v>1</v>
      </c>
      <c r="O17" s="44">
        <v>0</v>
      </c>
    </row>
    <row r="18" spans="1:15" ht="15.75" customHeight="1" x14ac:dyDescent="0.15">
      <c r="A18" s="23" t="s">
        <v>103</v>
      </c>
      <c r="B18" s="46">
        <v>0</v>
      </c>
      <c r="C18" s="46">
        <v>0</v>
      </c>
      <c r="D18" s="46">
        <v>0</v>
      </c>
      <c r="E18" s="46">
        <v>0</v>
      </c>
      <c r="F18" s="46">
        <v>0</v>
      </c>
      <c r="G18" s="44">
        <v>0</v>
      </c>
      <c r="H18" s="44">
        <v>0</v>
      </c>
      <c r="I18" s="44">
        <v>0</v>
      </c>
      <c r="J18" s="44">
        <v>0</v>
      </c>
      <c r="K18" s="47">
        <v>1</v>
      </c>
      <c r="L18" s="47">
        <v>1</v>
      </c>
      <c r="M18" s="47">
        <v>1</v>
      </c>
      <c r="N18" s="47">
        <v>1</v>
      </c>
      <c r="O18" s="44">
        <v>0</v>
      </c>
    </row>
    <row r="19" spans="1:15" ht="15.75" customHeight="1" x14ac:dyDescent="0.15">
      <c r="A19" s="23" t="s">
        <v>100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4">
        <v>0</v>
      </c>
      <c r="H19" s="44">
        <v>0</v>
      </c>
      <c r="I19" s="44">
        <v>0</v>
      </c>
      <c r="J19" s="44">
        <v>0</v>
      </c>
      <c r="K19" s="47">
        <v>1</v>
      </c>
      <c r="L19" s="47">
        <v>1</v>
      </c>
      <c r="M19" s="47">
        <v>1</v>
      </c>
      <c r="N19" s="47">
        <v>1</v>
      </c>
      <c r="O19" s="44">
        <v>0</v>
      </c>
    </row>
    <row r="20" spans="1:15" ht="15.75" customHeight="1" x14ac:dyDescent="0.15">
      <c r="A20" s="23" t="s">
        <v>101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4">
        <v>0</v>
      </c>
      <c r="H20" s="44">
        <v>0</v>
      </c>
      <c r="I20" s="44">
        <v>0</v>
      </c>
      <c r="J20" s="44">
        <v>0</v>
      </c>
      <c r="K20" s="47">
        <v>1</v>
      </c>
      <c r="L20" s="47">
        <v>1</v>
      </c>
      <c r="M20" s="47">
        <v>1</v>
      </c>
      <c r="N20" s="47">
        <v>1</v>
      </c>
      <c r="O20" s="44">
        <v>0</v>
      </c>
    </row>
    <row r="21" spans="1:15" ht="15.75" customHeight="1" x14ac:dyDescent="0.2">
      <c r="A21" s="14" t="s">
        <v>102</v>
      </c>
      <c r="B21" s="44">
        <v>0</v>
      </c>
      <c r="C21" s="44">
        <v>0</v>
      </c>
      <c r="D21" s="48">
        <v>0</v>
      </c>
      <c r="E21" s="48">
        <v>0</v>
      </c>
      <c r="F21" s="48">
        <v>0</v>
      </c>
      <c r="G21" s="44">
        <v>0</v>
      </c>
      <c r="H21" s="44">
        <v>0</v>
      </c>
      <c r="I21" s="44">
        <v>0</v>
      </c>
      <c r="J21" s="44">
        <v>0</v>
      </c>
      <c r="K21" s="49">
        <v>1</v>
      </c>
      <c r="L21" s="49">
        <v>1</v>
      </c>
      <c r="M21" s="49">
        <v>1</v>
      </c>
      <c r="N21" s="49">
        <v>1</v>
      </c>
      <c r="O21" s="44">
        <v>0</v>
      </c>
    </row>
    <row r="22" spans="1:15" ht="15.75" customHeight="1" x14ac:dyDescent="0.15">
      <c r="A22" t="s">
        <v>113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45">
        <f>'Frac exposed malaria'!J2</f>
        <v>0.5</v>
      </c>
      <c r="L22" s="45">
        <f>'Frac exposed malaria'!K2</f>
        <v>0.5</v>
      </c>
      <c r="M22" s="45">
        <f>'Frac exposed malaria'!L2</f>
        <v>0.5</v>
      </c>
      <c r="N22" s="45">
        <f>'Frac exposed malaria'!M2</f>
        <v>0.5</v>
      </c>
      <c r="O22" s="50">
        <v>0</v>
      </c>
    </row>
    <row r="23" spans="1:15" ht="15.75" customHeight="1" x14ac:dyDescent="0.15">
      <c r="A23" t="s">
        <v>118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3">
        <f>1*demographics!B7</f>
        <v>0.4</v>
      </c>
      <c r="H23" s="43">
        <f>1*demographics!B7</f>
        <v>0.4</v>
      </c>
      <c r="I23" s="43">
        <f>1*demographics!B7</f>
        <v>0.4</v>
      </c>
      <c r="J23" s="43">
        <f>1*demographics!B7</f>
        <v>0.4</v>
      </c>
      <c r="K23" s="44">
        <v>0</v>
      </c>
      <c r="L23" s="44">
        <v>0</v>
      </c>
      <c r="M23" s="44">
        <v>0</v>
      </c>
      <c r="N23" s="44">
        <v>0</v>
      </c>
      <c r="O23" s="50">
        <v>0</v>
      </c>
    </row>
    <row r="24" spans="1:15" ht="15.75" customHeight="1" x14ac:dyDescent="0.15">
      <c r="A24" t="s">
        <v>119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3">
        <f>1*demographics!B7</f>
        <v>0.4</v>
      </c>
      <c r="H24" s="43">
        <f>1*demographics!B7</f>
        <v>0.4</v>
      </c>
      <c r="I24" s="43">
        <f>1*demographics!B7</f>
        <v>0.4</v>
      </c>
      <c r="J24" s="43">
        <f>1*demographics!B7</f>
        <v>0.4</v>
      </c>
      <c r="K24" s="44">
        <v>0</v>
      </c>
      <c r="L24" s="44">
        <v>0</v>
      </c>
      <c r="M24" s="44">
        <v>0</v>
      </c>
      <c r="N24" s="44">
        <v>0</v>
      </c>
      <c r="O24" s="50">
        <v>0</v>
      </c>
    </row>
    <row r="25" spans="1:15" ht="15.75" customHeight="1" x14ac:dyDescent="0.15">
      <c r="A25" t="s">
        <v>120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3">
        <f>1*demographics!B7</f>
        <v>0.4</v>
      </c>
      <c r="H25" s="43">
        <f>1*demographics!B7</f>
        <v>0.4</v>
      </c>
      <c r="I25" s="43">
        <f>1*demographics!B7</f>
        <v>0.4</v>
      </c>
      <c r="J25" s="43">
        <f>1*demographics!B7</f>
        <v>0.4</v>
      </c>
      <c r="K25" s="44">
        <v>0</v>
      </c>
      <c r="L25" s="44">
        <v>0</v>
      </c>
      <c r="M25" s="44">
        <v>0</v>
      </c>
      <c r="N25" s="44">
        <v>0</v>
      </c>
      <c r="O25" s="50">
        <v>0</v>
      </c>
    </row>
    <row r="26" spans="1:15" ht="15.75" customHeight="1" x14ac:dyDescent="0.15">
      <c r="A26" t="s">
        <v>121</v>
      </c>
      <c r="B26" s="44">
        <v>0</v>
      </c>
      <c r="C26" s="44">
        <v>0</v>
      </c>
      <c r="D26" s="44">
        <v>0</v>
      </c>
      <c r="E26" s="44">
        <v>0</v>
      </c>
      <c r="F26" s="44">
        <v>0</v>
      </c>
      <c r="G26" s="43">
        <f>1*(1-demographics!B7)</f>
        <v>0.6</v>
      </c>
      <c r="H26" s="43">
        <f>1*(1-demographics!B7)</f>
        <v>0.6</v>
      </c>
      <c r="I26" s="43">
        <f>1*(1-demographics!B7)</f>
        <v>0.6</v>
      </c>
      <c r="J26" s="43">
        <f>1*(1-demographics!B7)</f>
        <v>0.6</v>
      </c>
      <c r="K26" s="44">
        <v>0</v>
      </c>
      <c r="L26" s="44">
        <v>0</v>
      </c>
      <c r="M26" s="44">
        <v>0</v>
      </c>
      <c r="N26" s="44">
        <v>0</v>
      </c>
      <c r="O26" s="50">
        <v>0</v>
      </c>
    </row>
    <row r="27" spans="1:15" ht="15.75" customHeight="1" x14ac:dyDescent="0.15">
      <c r="A27" t="s">
        <v>122</v>
      </c>
      <c r="B27" s="44">
        <v>0</v>
      </c>
      <c r="C27" s="44">
        <v>0</v>
      </c>
      <c r="D27" s="44">
        <v>0</v>
      </c>
      <c r="E27" s="44">
        <v>0</v>
      </c>
      <c r="F27" s="44">
        <v>0</v>
      </c>
      <c r="G27" s="43">
        <f>1*(1-demographics!B7)</f>
        <v>0.6</v>
      </c>
      <c r="H27" s="43">
        <f>1*(1-demographics!B7)</f>
        <v>0.6</v>
      </c>
      <c r="I27" s="43">
        <f>1*(1-demographics!B7)</f>
        <v>0.6</v>
      </c>
      <c r="J27" s="43">
        <f>1*(1-demographics!B7)</f>
        <v>0.6</v>
      </c>
      <c r="K27" s="44">
        <v>0</v>
      </c>
      <c r="L27" s="44">
        <v>0</v>
      </c>
      <c r="M27" s="44">
        <v>0</v>
      </c>
      <c r="N27" s="44">
        <v>0</v>
      </c>
      <c r="O27" s="50">
        <v>0</v>
      </c>
    </row>
    <row r="28" spans="1:15" ht="15.75" customHeight="1" x14ac:dyDescent="0.15">
      <c r="A28" t="s">
        <v>123</v>
      </c>
      <c r="B28" s="44">
        <v>0</v>
      </c>
      <c r="C28" s="44">
        <v>0</v>
      </c>
      <c r="D28" s="44">
        <v>0</v>
      </c>
      <c r="E28" s="44">
        <v>0</v>
      </c>
      <c r="F28" s="44">
        <v>0</v>
      </c>
      <c r="G28" s="43">
        <f>1*(1-demographics!B7)</f>
        <v>0.6</v>
      </c>
      <c r="H28" s="43">
        <f>1*(1-demographics!B7)</f>
        <v>0.6</v>
      </c>
      <c r="I28" s="43">
        <f>1*(1-demographics!B7)</f>
        <v>0.6</v>
      </c>
      <c r="J28" s="43">
        <f>1*(1-demographics!B7)</f>
        <v>0.6</v>
      </c>
      <c r="K28" s="44">
        <v>0</v>
      </c>
      <c r="L28" s="44">
        <v>0</v>
      </c>
      <c r="M28" s="44">
        <v>0</v>
      </c>
      <c r="N28" s="44">
        <v>0</v>
      </c>
      <c r="O28" s="50">
        <v>0</v>
      </c>
    </row>
    <row r="29" spans="1:15" ht="15.75" customHeight="1" x14ac:dyDescent="0.15">
      <c r="A29" t="s">
        <v>124</v>
      </c>
      <c r="B29" s="44">
        <v>0</v>
      </c>
      <c r="C29" s="44">
        <v>0</v>
      </c>
      <c r="D29" s="44">
        <v>0</v>
      </c>
      <c r="E29" s="44">
        <v>0</v>
      </c>
      <c r="F29" s="44">
        <v>0</v>
      </c>
      <c r="G29" s="43">
        <f>1*(1-demographics!B7)</f>
        <v>0.6</v>
      </c>
      <c r="H29" s="43">
        <f>1*(1-demographics!B7)</f>
        <v>0.6</v>
      </c>
      <c r="I29" s="43">
        <f>1*(1-demographics!B7)</f>
        <v>0.6</v>
      </c>
      <c r="J29" s="43">
        <f>1*(1-demographics!B7)</f>
        <v>0.6</v>
      </c>
      <c r="K29" s="44">
        <v>0</v>
      </c>
      <c r="L29" s="44">
        <v>0</v>
      </c>
      <c r="M29" s="44">
        <v>0</v>
      </c>
      <c r="N29" s="44">
        <v>0</v>
      </c>
      <c r="O29" s="50">
        <v>0</v>
      </c>
    </row>
    <row r="30" spans="1:15" ht="15.75" customHeight="1" x14ac:dyDescent="0.15">
      <c r="A30" t="s">
        <v>115</v>
      </c>
      <c r="B30" s="50">
        <v>0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1</v>
      </c>
    </row>
    <row r="31" spans="1:15" ht="15.75" customHeight="1" x14ac:dyDescent="0.15">
      <c r="A31" t="s">
        <v>116</v>
      </c>
      <c r="B31" s="50">
        <v>0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1</v>
      </c>
    </row>
    <row r="32" spans="1:15" ht="15.75" customHeight="1" x14ac:dyDescent="0.15">
      <c r="A32" t="s">
        <v>117</v>
      </c>
      <c r="B32" s="50">
        <v>0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76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 x14ac:dyDescent="0.15">
      <c r="B3" t="s">
        <v>68</v>
      </c>
      <c r="C3" s="20" t="e">
        <f>demographics!$B$6 * 'Interventions target population'!#REF!</f>
        <v>#REF!</v>
      </c>
      <c r="D3" s="20" t="e">
        <f>demographics!$B$6 * 'Interventions target population'!#REF!</f>
        <v>#REF!</v>
      </c>
      <c r="E3" s="20">
        <v>0</v>
      </c>
      <c r="F3" s="20">
        <v>0</v>
      </c>
    </row>
    <row r="4" spans="1:6" ht="15.75" customHeight="1" x14ac:dyDescent="0.15">
      <c r="A4" t="s">
        <v>78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 x14ac:dyDescent="0.15">
      <c r="B5" t="s">
        <v>68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"/>
  <sheetViews>
    <sheetView topLeftCell="D1" workbookViewId="0">
      <selection activeCell="O1" sqref="O1"/>
    </sheetView>
  </sheetViews>
  <sheetFormatPr baseColWidth="10" defaultColWidth="14.5" defaultRowHeight="15.75" customHeight="1" x14ac:dyDescent="0.15"/>
  <cols>
    <col min="1" max="1" width="27" customWidth="1"/>
    <col min="2" max="2" width="28.83203125" customWidth="1"/>
  </cols>
  <sheetData>
    <row r="1" spans="1:15" ht="15.75" customHeight="1" x14ac:dyDescent="0.15">
      <c r="A1" s="6" t="s">
        <v>67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126</v>
      </c>
      <c r="I1" t="s">
        <v>140</v>
      </c>
      <c r="J1" t="s">
        <v>141</v>
      </c>
      <c r="K1" t="s">
        <v>142</v>
      </c>
      <c r="L1" t="s">
        <v>127</v>
      </c>
      <c r="M1" t="s">
        <v>128</v>
      </c>
      <c r="N1" t="s">
        <v>129</v>
      </c>
      <c r="O1" t="s">
        <v>130</v>
      </c>
    </row>
    <row r="2" spans="1:15" ht="15.75" customHeight="1" x14ac:dyDescent="0.15">
      <c r="A2" s="6" t="s">
        <v>64</v>
      </c>
      <c r="B2" s="32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</row>
    <row r="3" spans="1:15" ht="15.75" customHeight="1" x14ac:dyDescent="0.15">
      <c r="B3" s="32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</row>
    <row r="4" spans="1:15" ht="15.75" customHeight="1" x14ac:dyDescent="0.15">
      <c r="A4" s="29" t="s">
        <v>89</v>
      </c>
      <c r="B4" s="33" t="s">
        <v>82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29">
        <v>4.895E-3</v>
      </c>
      <c r="M4" s="29">
        <v>4.895E-3</v>
      </c>
      <c r="N4" s="29">
        <v>4.895E-3</v>
      </c>
      <c r="O4" s="29">
        <v>4.895E-3</v>
      </c>
    </row>
    <row r="5" spans="1:15" ht="15.75" customHeight="1" x14ac:dyDescent="0.15">
      <c r="A5" s="29" t="s">
        <v>90</v>
      </c>
      <c r="B5" s="34" t="s">
        <v>82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29">
        <v>2.0998000000000003E-2</v>
      </c>
      <c r="M5" s="29">
        <v>2.0998000000000003E-2</v>
      </c>
      <c r="N5" s="29">
        <v>2.0998000000000003E-2</v>
      </c>
      <c r="O5" s="29">
        <v>2.0998000000000003E-2</v>
      </c>
    </row>
    <row r="6" spans="1:15" ht="15.75" customHeight="1" x14ac:dyDescent="0.15">
      <c r="A6" s="29" t="s">
        <v>91</v>
      </c>
      <c r="B6" s="34" t="s">
        <v>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29">
        <v>1</v>
      </c>
      <c r="M6" s="29">
        <v>1</v>
      </c>
      <c r="N6" s="29">
        <v>1</v>
      </c>
      <c r="O6" s="29">
        <v>1</v>
      </c>
    </row>
    <row r="7" spans="1:15" ht="15.75" customHeight="1" x14ac:dyDescent="0.15">
      <c r="A7" s="29" t="s">
        <v>92</v>
      </c>
      <c r="B7" s="34" t="s">
        <v>79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29">
        <v>1</v>
      </c>
      <c r="M7" s="29">
        <v>1</v>
      </c>
      <c r="N7" s="29">
        <v>1</v>
      </c>
      <c r="O7" s="29">
        <v>1</v>
      </c>
    </row>
    <row r="8" spans="1:15" ht="15.75" customHeight="1" x14ac:dyDescent="0.15">
      <c r="A8" s="29" t="s">
        <v>93</v>
      </c>
      <c r="B8" s="34" t="s">
        <v>79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29">
        <v>1</v>
      </c>
      <c r="M8" s="29">
        <v>1</v>
      </c>
      <c r="N8" s="29">
        <v>1</v>
      </c>
      <c r="O8" s="29">
        <v>1</v>
      </c>
    </row>
    <row r="9" spans="1:15" ht="15.75" customHeight="1" x14ac:dyDescent="0.15">
      <c r="A9" s="29" t="s">
        <v>94</v>
      </c>
      <c r="B9" s="34" t="s">
        <v>80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29">
        <v>1</v>
      </c>
      <c r="M9" s="29">
        <v>1</v>
      </c>
      <c r="N9" s="29">
        <v>1</v>
      </c>
      <c r="O9" s="29">
        <v>1</v>
      </c>
    </row>
    <row r="10" spans="1:15" ht="15.75" customHeight="1" x14ac:dyDescent="0.15">
      <c r="A10" s="29" t="s">
        <v>95</v>
      </c>
      <c r="B10" s="34" t="s">
        <v>81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29">
        <v>0.90526300000000004</v>
      </c>
      <c r="M10" s="29">
        <v>0.90526300000000004</v>
      </c>
      <c r="N10" s="29">
        <v>0.90526300000000004</v>
      </c>
      <c r="O10" s="29">
        <v>0.90526300000000004</v>
      </c>
    </row>
    <row r="11" spans="1:15" ht="15.75" customHeight="1" x14ac:dyDescent="0.15">
      <c r="A11" s="29" t="s">
        <v>96</v>
      </c>
      <c r="B11" s="34" t="s">
        <v>81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29">
        <v>0.90526300000000004</v>
      </c>
      <c r="M11" s="29">
        <v>0.90526300000000004</v>
      </c>
      <c r="N11" s="29">
        <v>0.90526300000000004</v>
      </c>
      <c r="O11" s="29">
        <v>0.90526300000000004</v>
      </c>
    </row>
    <row r="12" spans="1:15" ht="15.75" customHeight="1" x14ac:dyDescent="0.15">
      <c r="A12" s="29" t="s">
        <v>97</v>
      </c>
      <c r="B12" s="34" t="s">
        <v>81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29">
        <v>9.4737000000000016E-2</v>
      </c>
      <c r="M12" s="29">
        <v>9.4737000000000016E-2</v>
      </c>
      <c r="N12" s="29">
        <v>9.4737000000000016E-2</v>
      </c>
      <c r="O12" s="29">
        <v>9.4737000000000016E-2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N1" sqref="N1"/>
    </sheetView>
  </sheetViews>
  <sheetFormatPr baseColWidth="10" defaultRowHeight="13" x14ac:dyDescent="0.15"/>
  <sheetData>
    <row r="1" spans="1:14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126</v>
      </c>
      <c r="G1" t="s">
        <v>140</v>
      </c>
      <c r="H1" t="s">
        <v>141</v>
      </c>
      <c r="I1" t="s">
        <v>142</v>
      </c>
      <c r="J1" t="s">
        <v>127</v>
      </c>
      <c r="K1" t="s">
        <v>128</v>
      </c>
      <c r="L1" t="s">
        <v>129</v>
      </c>
      <c r="M1" t="s">
        <v>130</v>
      </c>
      <c r="N1" t="s">
        <v>114</v>
      </c>
    </row>
    <row r="2" spans="1:14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2.5" customWidth="1"/>
    <col min="2" max="2" width="32.1640625" customWidth="1"/>
  </cols>
  <sheetData>
    <row r="1" spans="1:2" ht="15.75" customHeight="1" x14ac:dyDescent="0.15">
      <c r="A1" s="2" t="s">
        <v>2</v>
      </c>
      <c r="B1" s="2" t="s">
        <v>108</v>
      </c>
    </row>
    <row r="2" spans="1:2" ht="15.75" customHeight="1" x14ac:dyDescent="0.15">
      <c r="A2" s="4">
        <v>2017</v>
      </c>
      <c r="B2" s="5">
        <v>5000000</v>
      </c>
    </row>
    <row r="3" spans="1:2" ht="15.75" customHeight="1" x14ac:dyDescent="0.15">
      <c r="A3" s="4">
        <v>2018</v>
      </c>
      <c r="B3" s="5">
        <f>B2+(B2/100)</f>
        <v>5050000</v>
      </c>
    </row>
    <row r="4" spans="1:2" ht="15.75" customHeight="1" x14ac:dyDescent="0.15">
      <c r="A4" s="4">
        <v>2019</v>
      </c>
      <c r="B4" s="5">
        <f t="shared" ref="B4:B15" si="0">B3+(B3/100)</f>
        <v>5100500</v>
      </c>
    </row>
    <row r="5" spans="1:2" ht="15.75" customHeight="1" x14ac:dyDescent="0.15">
      <c r="A5" s="4">
        <v>2020</v>
      </c>
      <c r="B5" s="5">
        <f t="shared" si="0"/>
        <v>5151505</v>
      </c>
    </row>
    <row r="6" spans="1:2" ht="15.75" customHeight="1" x14ac:dyDescent="0.15">
      <c r="A6" s="4">
        <v>2021</v>
      </c>
      <c r="B6" s="5">
        <f t="shared" si="0"/>
        <v>5203020.05</v>
      </c>
    </row>
    <row r="7" spans="1:2" ht="15.75" customHeight="1" x14ac:dyDescent="0.15">
      <c r="A7" s="4">
        <v>2022</v>
      </c>
      <c r="B7" s="5">
        <f t="shared" si="0"/>
        <v>5255050.2505000001</v>
      </c>
    </row>
    <row r="8" spans="1:2" ht="15.75" customHeight="1" x14ac:dyDescent="0.15">
      <c r="A8" s="4">
        <v>2023</v>
      </c>
      <c r="B8" s="5">
        <f t="shared" si="0"/>
        <v>5307600.7530049998</v>
      </c>
    </row>
    <row r="9" spans="1:2" ht="15.75" customHeight="1" x14ac:dyDescent="0.15">
      <c r="A9" s="4">
        <v>2024</v>
      </c>
      <c r="B9" s="5">
        <f t="shared" si="0"/>
        <v>5360676.7605350502</v>
      </c>
    </row>
    <row r="10" spans="1:2" ht="15.75" customHeight="1" x14ac:dyDescent="0.15">
      <c r="A10" s="4">
        <v>2025</v>
      </c>
      <c r="B10" s="5">
        <f t="shared" si="0"/>
        <v>5414283.5281404005</v>
      </c>
    </row>
    <row r="11" spans="1:2" ht="15.75" customHeight="1" x14ac:dyDescent="0.15">
      <c r="A11" s="4">
        <v>2026</v>
      </c>
      <c r="B11" s="5">
        <f t="shared" si="0"/>
        <v>5468426.3634218043</v>
      </c>
    </row>
    <row r="12" spans="1:2" ht="15.75" customHeight="1" x14ac:dyDescent="0.15">
      <c r="A12" s="4">
        <v>2027</v>
      </c>
      <c r="B12" s="5">
        <f t="shared" si="0"/>
        <v>5523110.6270560222</v>
      </c>
    </row>
    <row r="13" spans="1:2" ht="15.75" customHeight="1" x14ac:dyDescent="0.15">
      <c r="A13" s="4">
        <v>2028</v>
      </c>
      <c r="B13" s="5">
        <f t="shared" si="0"/>
        <v>5578341.7333265822</v>
      </c>
    </row>
    <row r="14" spans="1:2" ht="15.75" customHeight="1" x14ac:dyDescent="0.15">
      <c r="A14" s="4">
        <v>2029</v>
      </c>
      <c r="B14" s="5">
        <f t="shared" si="0"/>
        <v>5634125.150659848</v>
      </c>
    </row>
    <row r="15" spans="1:2" ht="15.75" customHeight="1" x14ac:dyDescent="0.15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2" sqref="E2"/>
    </sheetView>
  </sheetViews>
  <sheetFormatPr baseColWidth="10" defaultRowHeight="13" x14ac:dyDescent="0.15"/>
  <sheetData>
    <row r="1" spans="1:14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126</v>
      </c>
      <c r="G1" t="s">
        <v>140</v>
      </c>
      <c r="H1" t="s">
        <v>141</v>
      </c>
      <c r="I1" t="s">
        <v>142</v>
      </c>
      <c r="J1" t="s">
        <v>127</v>
      </c>
      <c r="K1" t="s">
        <v>128</v>
      </c>
      <c r="L1" t="s">
        <v>129</v>
      </c>
      <c r="M1" t="s">
        <v>130</v>
      </c>
      <c r="N1" t="s">
        <v>114</v>
      </c>
    </row>
    <row r="2" spans="1:14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M5" sqref="M5"/>
    </sheetView>
  </sheetViews>
  <sheetFormatPr baseColWidth="10" defaultRowHeight="13" x14ac:dyDescent="0.15"/>
  <sheetData>
    <row r="1" spans="1:14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126</v>
      </c>
      <c r="G1" t="s">
        <v>140</v>
      </c>
      <c r="H1" t="s">
        <v>141</v>
      </c>
      <c r="I1" t="s">
        <v>142</v>
      </c>
      <c r="J1" t="s">
        <v>127</v>
      </c>
      <c r="K1" t="s">
        <v>128</v>
      </c>
      <c r="L1" t="s">
        <v>129</v>
      </c>
      <c r="M1" t="s">
        <v>130</v>
      </c>
      <c r="N1" t="s">
        <v>114</v>
      </c>
    </row>
    <row r="2" spans="1:14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M3" sqref="M3"/>
    </sheetView>
  </sheetViews>
  <sheetFormatPr baseColWidth="10" defaultRowHeight="13" x14ac:dyDescent="0.15"/>
  <sheetData>
    <row r="1" spans="1:13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126</v>
      </c>
      <c r="G1" t="s">
        <v>140</v>
      </c>
      <c r="H1" t="s">
        <v>141</v>
      </c>
      <c r="I1" t="s">
        <v>142</v>
      </c>
      <c r="J1" t="s">
        <v>127</v>
      </c>
      <c r="K1" t="s">
        <v>128</v>
      </c>
      <c r="L1" t="s">
        <v>129</v>
      </c>
      <c r="M1" t="s">
        <v>130</v>
      </c>
    </row>
    <row r="2" spans="1:13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"/>
  <sheetViews>
    <sheetView workbookViewId="0">
      <selection activeCell="J9" sqref="J9"/>
    </sheetView>
  </sheetViews>
  <sheetFormatPr baseColWidth="10" defaultColWidth="14.5" defaultRowHeight="15.75" customHeight="1" x14ac:dyDescent="0.15"/>
  <cols>
    <col min="1" max="1" width="28.83203125" customWidth="1"/>
    <col min="2" max="2" width="27.83203125" customWidth="1"/>
  </cols>
  <sheetData>
    <row r="1" spans="1:15" ht="15.75" customHeight="1" x14ac:dyDescent="0.15">
      <c r="A1" s="6" t="s">
        <v>67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126</v>
      </c>
      <c r="I1" t="s">
        <v>140</v>
      </c>
      <c r="J1" t="s">
        <v>141</v>
      </c>
      <c r="K1" t="s">
        <v>142</v>
      </c>
      <c r="L1" t="s">
        <v>127</v>
      </c>
      <c r="M1" t="s">
        <v>128</v>
      </c>
      <c r="N1" t="s">
        <v>129</v>
      </c>
      <c r="O1" t="s">
        <v>130</v>
      </c>
    </row>
    <row r="2" spans="1:15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</row>
    <row r="3" spans="1:15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</row>
    <row r="4" spans="1:15" ht="15.75" customHeight="1" x14ac:dyDescent="0.15">
      <c r="A4" s="29" t="s">
        <v>89</v>
      </c>
      <c r="B4" s="30" t="s">
        <v>139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29">
        <v>0.98</v>
      </c>
      <c r="M4" s="29">
        <v>0.98</v>
      </c>
      <c r="N4" s="29">
        <v>0.98</v>
      </c>
      <c r="O4" s="29">
        <v>0.98</v>
      </c>
    </row>
    <row r="5" spans="1:15" ht="15.75" customHeight="1" x14ac:dyDescent="0.15">
      <c r="A5" s="29" t="s">
        <v>90</v>
      </c>
      <c r="B5" s="29" t="s">
        <v>139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29">
        <v>0.8</v>
      </c>
      <c r="M5" s="29">
        <v>0.8</v>
      </c>
      <c r="N5" s="29">
        <v>0.8</v>
      </c>
      <c r="O5" s="29">
        <v>0.8</v>
      </c>
    </row>
    <row r="6" spans="1:15" ht="15.75" customHeight="1" x14ac:dyDescent="0.15">
      <c r="A6" s="29" t="s">
        <v>91</v>
      </c>
      <c r="B6" s="29" t="s">
        <v>134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29">
        <v>0.2</v>
      </c>
      <c r="M6" s="29">
        <v>0.2</v>
      </c>
      <c r="N6" s="29">
        <v>0.2</v>
      </c>
      <c r="O6" s="29">
        <v>0.2</v>
      </c>
    </row>
    <row r="7" spans="1:15" ht="15.75" customHeight="1" x14ac:dyDescent="0.15">
      <c r="A7" s="29" t="s">
        <v>92</v>
      </c>
      <c r="B7" s="29" t="s">
        <v>134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29">
        <v>0.5</v>
      </c>
      <c r="M7" s="29">
        <v>0.5</v>
      </c>
      <c r="N7" s="29">
        <v>0.5</v>
      </c>
      <c r="O7" s="29">
        <v>0.5</v>
      </c>
    </row>
    <row r="8" spans="1:15" ht="15.75" customHeight="1" x14ac:dyDescent="0.15">
      <c r="A8" s="29" t="s">
        <v>93</v>
      </c>
      <c r="B8" s="29" t="s">
        <v>134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29">
        <v>0.59</v>
      </c>
      <c r="M8" s="29">
        <v>0.59</v>
      </c>
      <c r="N8" s="29">
        <v>0.59</v>
      </c>
      <c r="O8" s="29">
        <v>0.59</v>
      </c>
    </row>
    <row r="9" spans="1:15" ht="15.75" customHeight="1" x14ac:dyDescent="0.15">
      <c r="A9" s="29" t="s">
        <v>94</v>
      </c>
      <c r="B9" s="29" t="s">
        <v>135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29">
        <v>0.8</v>
      </c>
      <c r="M9" s="29">
        <v>0.8</v>
      </c>
      <c r="N9" s="29">
        <v>0.8</v>
      </c>
      <c r="O9" s="29">
        <v>0.8</v>
      </c>
    </row>
    <row r="10" spans="1:15" ht="15.75" customHeight="1" x14ac:dyDescent="0.15">
      <c r="A10" s="29" t="s">
        <v>95</v>
      </c>
      <c r="B10" s="29" t="s">
        <v>136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29">
        <v>0.95</v>
      </c>
      <c r="M10" s="29">
        <v>0.95</v>
      </c>
      <c r="N10" s="29">
        <v>0.95</v>
      </c>
      <c r="O10" s="29">
        <v>0.95</v>
      </c>
    </row>
    <row r="11" spans="1:15" ht="15.75" customHeight="1" x14ac:dyDescent="0.15">
      <c r="A11" s="29" t="s">
        <v>96</v>
      </c>
      <c r="B11" s="29" t="s">
        <v>136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29">
        <v>0.8</v>
      </c>
      <c r="M11" s="29">
        <v>0.8</v>
      </c>
      <c r="N11" s="29">
        <v>0.8</v>
      </c>
      <c r="O11" s="29">
        <v>0.8</v>
      </c>
    </row>
    <row r="12" spans="1:15" ht="15.75" customHeight="1" x14ac:dyDescent="0.15">
      <c r="A12" s="29" t="s">
        <v>97</v>
      </c>
      <c r="B12" s="29" t="s">
        <v>136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29">
        <v>0.9</v>
      </c>
      <c r="M12" s="29">
        <v>0.9</v>
      </c>
      <c r="N12" s="29">
        <v>0.9</v>
      </c>
      <c r="O12" s="29">
        <v>0.9</v>
      </c>
    </row>
    <row r="19" spans="8:11" ht="15.75" customHeight="1" x14ac:dyDescent="0.15">
      <c r="H19" s="41"/>
      <c r="I19" s="41"/>
      <c r="J19" s="41"/>
      <c r="K19" s="4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K32" sqref="K3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67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B11" sqref="B11"/>
    </sheetView>
  </sheetViews>
  <sheetFormatPr baseColWidth="10" defaultRowHeight="13" x14ac:dyDescent="0.15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 x14ac:dyDescent="0.15">
      <c r="A1" s="32" t="s">
        <v>67</v>
      </c>
      <c r="B1" s="32" t="s">
        <v>10</v>
      </c>
      <c r="C1" s="37" t="s">
        <v>86</v>
      </c>
      <c r="D1" s="37" t="s">
        <v>87</v>
      </c>
      <c r="E1" s="37" t="s">
        <v>88</v>
      </c>
      <c r="F1" s="37" t="s">
        <v>83</v>
      </c>
      <c r="G1" s="37" t="s">
        <v>84</v>
      </c>
      <c r="H1" s="38"/>
    </row>
    <row r="2" spans="1:8" x14ac:dyDescent="0.15">
      <c r="A2" s="23" t="s">
        <v>99</v>
      </c>
      <c r="B2" s="23" t="s">
        <v>131</v>
      </c>
      <c r="C2" s="32">
        <v>1</v>
      </c>
      <c r="D2" s="32">
        <v>1</v>
      </c>
      <c r="E2" s="32">
        <v>1</v>
      </c>
      <c r="F2" s="32">
        <v>1</v>
      </c>
      <c r="G2" s="38">
        <v>1</v>
      </c>
      <c r="H2" s="38"/>
    </row>
    <row r="3" spans="1:8" x14ac:dyDescent="0.15">
      <c r="A3" s="38"/>
      <c r="B3" s="23" t="s">
        <v>132</v>
      </c>
      <c r="C3" s="32">
        <v>1</v>
      </c>
      <c r="D3" s="32">
        <v>1</v>
      </c>
      <c r="E3" s="32">
        <v>1</v>
      </c>
      <c r="F3" s="32">
        <v>1</v>
      </c>
      <c r="G3" s="38">
        <v>1</v>
      </c>
      <c r="H3" s="38"/>
    </row>
    <row r="4" spans="1:8" x14ac:dyDescent="0.15">
      <c r="A4" s="34"/>
      <c r="B4" s="23" t="s">
        <v>133</v>
      </c>
      <c r="C4" s="32">
        <v>1</v>
      </c>
      <c r="D4" s="32">
        <v>1</v>
      </c>
      <c r="E4" s="32">
        <v>1</v>
      </c>
      <c r="F4" s="32">
        <v>1</v>
      </c>
      <c r="G4" s="38">
        <v>1</v>
      </c>
      <c r="H4" s="38"/>
    </row>
    <row r="5" spans="1:8" x14ac:dyDescent="0.15">
      <c r="A5" s="34"/>
      <c r="B5" s="23" t="s">
        <v>134</v>
      </c>
      <c r="C5" s="32">
        <v>1</v>
      </c>
      <c r="D5" s="32">
        <v>1</v>
      </c>
      <c r="E5" s="32">
        <v>1</v>
      </c>
      <c r="F5" s="32">
        <v>1</v>
      </c>
      <c r="G5" s="38">
        <v>1</v>
      </c>
      <c r="H5" s="38"/>
    </row>
    <row r="6" spans="1:8" x14ac:dyDescent="0.15">
      <c r="A6" s="34"/>
      <c r="B6" s="33" t="s">
        <v>138</v>
      </c>
      <c r="C6" s="32">
        <v>7.8159999999999993E-2</v>
      </c>
      <c r="D6" s="32">
        <v>7.8159999999999993E-2</v>
      </c>
      <c r="E6" s="32">
        <v>7.8159999999999993E-2</v>
      </c>
      <c r="F6" s="32">
        <v>7.8159999999999993E-2</v>
      </c>
      <c r="G6" s="32">
        <v>7.8159999999999993E-2</v>
      </c>
      <c r="H6" s="38"/>
    </row>
    <row r="7" spans="1:8" x14ac:dyDescent="0.15">
      <c r="A7" s="23" t="s">
        <v>103</v>
      </c>
      <c r="B7" s="23" t="s">
        <v>133</v>
      </c>
      <c r="C7" s="32">
        <v>1</v>
      </c>
      <c r="D7" s="32">
        <v>1</v>
      </c>
      <c r="E7" s="32">
        <v>1</v>
      </c>
      <c r="F7" s="32">
        <v>1</v>
      </c>
      <c r="G7" s="38">
        <v>1</v>
      </c>
      <c r="H7" s="38"/>
    </row>
    <row r="8" spans="1:8" x14ac:dyDescent="0.15">
      <c r="A8" s="23" t="s">
        <v>102</v>
      </c>
      <c r="B8" s="23" t="s">
        <v>134</v>
      </c>
      <c r="C8" s="32">
        <v>1</v>
      </c>
      <c r="D8" s="32">
        <v>1</v>
      </c>
      <c r="E8" s="32">
        <v>1</v>
      </c>
      <c r="F8" s="32">
        <v>1</v>
      </c>
      <c r="G8" s="38">
        <v>1</v>
      </c>
      <c r="H8" s="38"/>
    </row>
    <row r="9" spans="1:8" x14ac:dyDescent="0.15">
      <c r="A9" s="23" t="s">
        <v>100</v>
      </c>
      <c r="B9" s="34" t="s">
        <v>135</v>
      </c>
      <c r="C9" s="32">
        <v>1</v>
      </c>
      <c r="D9" s="32">
        <v>1</v>
      </c>
      <c r="E9" s="32">
        <v>1</v>
      </c>
      <c r="F9" s="32">
        <v>1</v>
      </c>
      <c r="G9" s="38">
        <v>1</v>
      </c>
      <c r="H9" s="38"/>
    </row>
    <row r="10" spans="1:8" x14ac:dyDescent="0.15">
      <c r="A10" s="23" t="s">
        <v>101</v>
      </c>
      <c r="B10" s="34" t="s">
        <v>135</v>
      </c>
      <c r="C10" s="32">
        <v>0.33</v>
      </c>
      <c r="D10" s="32">
        <v>0.33</v>
      </c>
      <c r="E10" s="32">
        <v>0.33</v>
      </c>
      <c r="F10" s="32">
        <v>0.33</v>
      </c>
      <c r="G10" s="32">
        <v>0.33</v>
      </c>
      <c r="H10" s="38"/>
    </row>
    <row r="11" spans="1:8" x14ac:dyDescent="0.15">
      <c r="A11" s="34"/>
      <c r="B11" s="34"/>
      <c r="C11" s="32"/>
      <c r="D11" s="32"/>
      <c r="E11" s="32"/>
      <c r="F11" s="32"/>
      <c r="G11" s="38"/>
      <c r="H11" s="38"/>
    </row>
    <row r="12" spans="1:8" x14ac:dyDescent="0.15">
      <c r="A12" s="34"/>
      <c r="C12" s="32"/>
      <c r="D12" s="32"/>
      <c r="E12" s="32"/>
      <c r="F12" s="32"/>
      <c r="G12" s="38"/>
      <c r="H12" s="38"/>
    </row>
    <row r="13" spans="1:8" x14ac:dyDescent="0.15">
      <c r="A13" s="38"/>
      <c r="B13" s="38"/>
      <c r="C13" s="38"/>
      <c r="D13" s="38"/>
      <c r="E13" s="38"/>
      <c r="F13" s="38"/>
      <c r="G13" s="38"/>
      <c r="H13" s="38"/>
    </row>
    <row r="14" spans="1:8" x14ac:dyDescent="0.15">
      <c r="A14" s="38"/>
      <c r="B14" s="38"/>
      <c r="C14" s="38"/>
      <c r="D14" s="38"/>
      <c r="E14" s="38"/>
      <c r="F14" s="38"/>
      <c r="G14" s="38"/>
      <c r="H14" s="38"/>
    </row>
    <row r="27" spans="1:1" x14ac:dyDescent="0.15">
      <c r="A27" s="33"/>
    </row>
    <row r="28" spans="1:1" x14ac:dyDescent="0.15">
      <c r="A28" s="34"/>
    </row>
    <row r="29" spans="1:1" x14ac:dyDescent="0.15">
      <c r="A29" s="34"/>
    </row>
    <row r="30" spans="1:1" x14ac:dyDescent="0.15">
      <c r="A30" s="34"/>
    </row>
    <row r="31" spans="1:1" x14ac:dyDescent="0.15">
      <c r="A31" s="34"/>
    </row>
    <row r="32" spans="1:1" x14ac:dyDescent="0.15">
      <c r="A32" s="34"/>
    </row>
    <row r="33" spans="1:1" x14ac:dyDescent="0.15">
      <c r="A33" s="34"/>
    </row>
    <row r="34" spans="1:1" x14ac:dyDescent="0.15">
      <c r="A34" s="34"/>
    </row>
    <row r="35" spans="1:1" x14ac:dyDescent="0.15">
      <c r="A35" s="34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B11" sqref="B11"/>
    </sheetView>
  </sheetViews>
  <sheetFormatPr baseColWidth="10" defaultRowHeight="13" x14ac:dyDescent="0.15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 x14ac:dyDescent="0.15">
      <c r="A1" s="6" t="s">
        <v>67</v>
      </c>
      <c r="B1" s="6" t="s">
        <v>10</v>
      </c>
      <c r="C1" s="39" t="s">
        <v>86</v>
      </c>
      <c r="D1" s="39" t="s">
        <v>87</v>
      </c>
      <c r="E1" s="39" t="s">
        <v>88</v>
      </c>
      <c r="F1" s="39" t="s">
        <v>83</v>
      </c>
      <c r="G1" s="39" t="s">
        <v>84</v>
      </c>
    </row>
    <row r="2" spans="1:7" x14ac:dyDescent="0.15">
      <c r="A2" s="39" t="s">
        <v>99</v>
      </c>
      <c r="B2" s="39" t="s">
        <v>131</v>
      </c>
      <c r="C2" s="23">
        <v>0</v>
      </c>
      <c r="D2" s="23">
        <v>0</v>
      </c>
      <c r="E2" s="23">
        <v>0</v>
      </c>
      <c r="F2" s="23">
        <v>0.2</v>
      </c>
      <c r="G2" s="23">
        <v>0.8</v>
      </c>
    </row>
    <row r="3" spans="1:7" x14ac:dyDescent="0.15">
      <c r="B3" s="39" t="s">
        <v>132</v>
      </c>
      <c r="C3" s="23">
        <v>0</v>
      </c>
      <c r="D3" s="23">
        <v>0</v>
      </c>
      <c r="E3" s="23">
        <v>0</v>
      </c>
      <c r="F3" s="23">
        <v>0.2</v>
      </c>
      <c r="G3" s="23">
        <v>0.8</v>
      </c>
    </row>
    <row r="4" spans="1:7" x14ac:dyDescent="0.15">
      <c r="A4" s="40"/>
      <c r="B4" s="39" t="s">
        <v>133</v>
      </c>
      <c r="C4" s="23">
        <v>0</v>
      </c>
      <c r="D4" s="23">
        <v>0</v>
      </c>
      <c r="E4" s="23">
        <v>0</v>
      </c>
      <c r="F4" s="23">
        <v>0.35</v>
      </c>
      <c r="G4" s="23">
        <v>0.65</v>
      </c>
    </row>
    <row r="5" spans="1:7" x14ac:dyDescent="0.15">
      <c r="A5" s="40"/>
      <c r="B5" s="39" t="s">
        <v>134</v>
      </c>
      <c r="C5" s="23">
        <v>0</v>
      </c>
      <c r="D5" s="23">
        <v>0</v>
      </c>
      <c r="E5" s="23">
        <v>0</v>
      </c>
      <c r="F5" s="23">
        <v>0</v>
      </c>
      <c r="G5" s="23">
        <v>0.68</v>
      </c>
    </row>
    <row r="6" spans="1:7" x14ac:dyDescent="0.15">
      <c r="A6" s="40"/>
      <c r="B6" s="30" t="s">
        <v>138</v>
      </c>
      <c r="C6" s="23">
        <v>0</v>
      </c>
      <c r="D6" s="23">
        <v>0</v>
      </c>
      <c r="E6" s="23">
        <v>0</v>
      </c>
      <c r="F6" s="23">
        <v>0.38</v>
      </c>
      <c r="G6" s="23">
        <v>0.93</v>
      </c>
    </row>
    <row r="7" spans="1:7" x14ac:dyDescent="0.15">
      <c r="A7" s="39" t="s">
        <v>103</v>
      </c>
      <c r="B7" s="39" t="s">
        <v>133</v>
      </c>
      <c r="C7" s="23">
        <v>0</v>
      </c>
      <c r="D7" s="23">
        <v>0.7</v>
      </c>
      <c r="E7" s="23">
        <v>0.7</v>
      </c>
      <c r="F7" s="23">
        <v>0.7</v>
      </c>
      <c r="G7" s="23">
        <v>0.7</v>
      </c>
    </row>
    <row r="8" spans="1:7" x14ac:dyDescent="0.15">
      <c r="A8" s="39" t="s">
        <v>102</v>
      </c>
      <c r="B8" s="39" t="s">
        <v>134</v>
      </c>
      <c r="C8" s="23">
        <v>0</v>
      </c>
      <c r="D8" s="23">
        <v>0.6</v>
      </c>
      <c r="E8" s="23">
        <v>0.6</v>
      </c>
      <c r="F8" s="23">
        <v>0.6</v>
      </c>
      <c r="G8" s="23">
        <v>0.6</v>
      </c>
    </row>
    <row r="9" spans="1:7" x14ac:dyDescent="0.15">
      <c r="A9" s="39" t="s">
        <v>100</v>
      </c>
      <c r="B9" s="40" t="s">
        <v>135</v>
      </c>
      <c r="C9" s="23">
        <v>0</v>
      </c>
      <c r="D9" s="23">
        <v>0.6</v>
      </c>
      <c r="E9" s="23">
        <v>0.6</v>
      </c>
      <c r="F9" s="23">
        <v>0.6</v>
      </c>
      <c r="G9" s="23">
        <v>0.6</v>
      </c>
    </row>
    <row r="10" spans="1:7" x14ac:dyDescent="0.15">
      <c r="A10" s="39" t="s">
        <v>101</v>
      </c>
      <c r="B10" s="40" t="s">
        <v>135</v>
      </c>
      <c r="C10" s="23">
        <v>0</v>
      </c>
      <c r="D10" s="23">
        <v>0.8</v>
      </c>
      <c r="E10" s="23">
        <v>0.8</v>
      </c>
      <c r="F10" s="23">
        <v>0.8</v>
      </c>
      <c r="G10" s="23">
        <v>0.8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J4" sqref="J4"/>
    </sheetView>
  </sheetViews>
  <sheetFormatPr baseColWidth="10" defaultColWidth="14.5" defaultRowHeight="15.75" customHeight="1" x14ac:dyDescent="0.15"/>
  <sheetData>
    <row r="1" spans="1:11" ht="15.75" customHeight="1" x14ac:dyDescent="0.15">
      <c r="A1" s="3" t="s">
        <v>1</v>
      </c>
      <c r="B1" s="3" t="s">
        <v>6</v>
      </c>
      <c r="C1" s="3" t="s">
        <v>7</v>
      </c>
      <c r="D1" t="s">
        <v>126</v>
      </c>
      <c r="E1" t="s">
        <v>140</v>
      </c>
      <c r="F1" t="s">
        <v>141</v>
      </c>
      <c r="G1" t="s">
        <v>142</v>
      </c>
      <c r="H1" t="s">
        <v>127</v>
      </c>
      <c r="I1" t="s">
        <v>128</v>
      </c>
      <c r="J1" t="s">
        <v>129</v>
      </c>
      <c r="K1" t="s">
        <v>130</v>
      </c>
    </row>
    <row r="2" spans="1:11" ht="15.75" customHeight="1" x14ac:dyDescent="0.15">
      <c r="A2" s="7">
        <v>25.4</v>
      </c>
      <c r="B2" s="7">
        <v>34.68</v>
      </c>
      <c r="C2" s="7">
        <v>39.32</v>
      </c>
      <c r="D2">
        <v>0.01</v>
      </c>
      <c r="E2">
        <v>0.01</v>
      </c>
      <c r="F2">
        <v>0.01</v>
      </c>
      <c r="G2">
        <v>0.01</v>
      </c>
      <c r="H2">
        <v>1.819</v>
      </c>
      <c r="I2">
        <v>1.819</v>
      </c>
      <c r="J2">
        <v>1.819</v>
      </c>
      <c r="K2">
        <v>1.819</v>
      </c>
    </row>
  </sheetData>
  <pageMargins left="0.75" right="0.75" top="1" bottom="1" header="0.5" footer="0.5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opLeftCell="C1" workbookViewId="0">
      <selection activeCell="K34" sqref="K34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14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126</v>
      </c>
      <c r="H1" t="s">
        <v>140</v>
      </c>
      <c r="I1" t="s">
        <v>141</v>
      </c>
      <c r="J1" t="s">
        <v>142</v>
      </c>
      <c r="K1" t="s">
        <v>127</v>
      </c>
      <c r="L1" t="s">
        <v>128</v>
      </c>
      <c r="M1" t="s">
        <v>129</v>
      </c>
      <c r="N1" t="s">
        <v>130</v>
      </c>
    </row>
    <row r="2" spans="1:14" ht="15.75" customHeight="1" x14ac:dyDescent="0.15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 x14ac:dyDescent="0.15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 x14ac:dyDescent="0.15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 x14ac:dyDescent="0.15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 x14ac:dyDescent="0.15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 x14ac:dyDescent="0.15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 x14ac:dyDescent="0.15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 x14ac:dyDescent="0.15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 x14ac:dyDescent="0.15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 x14ac:dyDescent="0.15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 x14ac:dyDescent="0.15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1:14" ht="15.75" customHeight="1" x14ac:dyDescent="0.15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</row>
    <row r="14" spans="1:14" ht="15.75" customHeight="1" x14ac:dyDescent="0.15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</row>
    <row r="15" spans="1:14" ht="15.75" customHeight="1" x14ac:dyDescent="0.15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</row>
    <row r="16" spans="1:14" ht="15.75" customHeight="1" x14ac:dyDescent="0.15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1:14" ht="15.75" customHeight="1" x14ac:dyDescent="0.15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</row>
    <row r="18" spans="1:14" ht="15.75" customHeight="1" x14ac:dyDescent="0.15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</row>
    <row r="19" spans="1:14" ht="15.75" customHeight="1" x14ac:dyDescent="0.15">
      <c r="A19" s="23" t="s">
        <v>131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24">
        <v>2.5897E-2</v>
      </c>
      <c r="L19" s="24">
        <v>2.5897E-2</v>
      </c>
      <c r="M19" s="24">
        <v>2.5897E-2</v>
      </c>
      <c r="N19" s="24">
        <v>2.5897E-2</v>
      </c>
    </row>
    <row r="20" spans="1:14" ht="15.75" customHeight="1" x14ac:dyDescent="0.15">
      <c r="A20" s="23" t="s">
        <v>132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24">
        <v>7.1409999999999998E-3</v>
      </c>
      <c r="L20" s="24">
        <v>7.1409999999999998E-3</v>
      </c>
      <c r="M20" s="24">
        <v>7.1409999999999998E-3</v>
      </c>
      <c r="N20" s="24">
        <v>7.1409999999999998E-3</v>
      </c>
    </row>
    <row r="21" spans="1:14" ht="15.75" customHeight="1" x14ac:dyDescent="0.15">
      <c r="A21" s="23" t="s">
        <v>133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24">
        <v>0.255942</v>
      </c>
      <c r="L21" s="24">
        <v>0.255942</v>
      </c>
      <c r="M21" s="24">
        <v>0.255942</v>
      </c>
      <c r="N21" s="24">
        <v>0.255942</v>
      </c>
    </row>
    <row r="22" spans="1:14" ht="15.75" customHeight="1" x14ac:dyDescent="0.15">
      <c r="A22" s="23" t="s">
        <v>134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24">
        <v>0.146367</v>
      </c>
      <c r="L22" s="24">
        <v>0.146367</v>
      </c>
      <c r="M22" s="24">
        <v>0.146367</v>
      </c>
      <c r="N22" s="24">
        <v>0.146367</v>
      </c>
    </row>
    <row r="23" spans="1:14" ht="15.75" customHeight="1" x14ac:dyDescent="0.15">
      <c r="A23" s="23" t="s">
        <v>135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24">
        <v>1.7554E-2</v>
      </c>
      <c r="L23" s="24">
        <v>1.7554E-2</v>
      </c>
      <c r="M23" s="24">
        <v>1.7554E-2</v>
      </c>
      <c r="N23" s="24">
        <v>1.7554E-2</v>
      </c>
    </row>
    <row r="24" spans="1:14" ht="15.75" customHeight="1" x14ac:dyDescent="0.15">
      <c r="A24" s="23" t="s">
        <v>136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24">
        <v>1.8078E-2</v>
      </c>
      <c r="L24" s="24">
        <v>1.8078E-2</v>
      </c>
      <c r="M24" s="24">
        <v>1.8078E-2</v>
      </c>
      <c r="N24" s="24">
        <v>1.8078E-2</v>
      </c>
    </row>
    <row r="25" spans="1:14" ht="15.75" customHeight="1" x14ac:dyDescent="0.15">
      <c r="A25" s="23" t="s">
        <v>137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24">
        <v>1.1440000000000001E-2</v>
      </c>
      <c r="L25" s="24">
        <v>1.1440000000000001E-2</v>
      </c>
      <c r="M25" s="24">
        <v>1.1440000000000001E-2</v>
      </c>
      <c r="N25" s="24">
        <v>1.1440000000000001E-2</v>
      </c>
    </row>
    <row r="26" spans="1:14" ht="15.75" customHeight="1" x14ac:dyDescent="0.15">
      <c r="A26" s="23" t="s">
        <v>138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24">
        <v>0.15128800000000001</v>
      </c>
      <c r="L26" s="24">
        <v>0.15128800000000001</v>
      </c>
      <c r="M26" s="24">
        <v>0.15128800000000001</v>
      </c>
      <c r="N26" s="24">
        <v>0.15128800000000001</v>
      </c>
    </row>
    <row r="27" spans="1:14" ht="15.75" customHeight="1" x14ac:dyDescent="0.15">
      <c r="A27" s="23" t="s">
        <v>139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24">
        <v>0.36629299999999998</v>
      </c>
      <c r="L27" s="24">
        <v>0.36629299999999998</v>
      </c>
      <c r="M27" s="24">
        <v>0.36629299999999998</v>
      </c>
      <c r="N27" s="24">
        <v>0.36629299999999998</v>
      </c>
    </row>
    <row r="28" spans="1:14" ht="15.75" customHeight="1" x14ac:dyDescent="0.15">
      <c r="A28" t="s">
        <v>110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9">
        <v>0.25</v>
      </c>
      <c r="H28" s="9">
        <v>0.25</v>
      </c>
      <c r="I28" s="9">
        <v>0.25</v>
      </c>
      <c r="J28" s="9">
        <v>0.25</v>
      </c>
      <c r="K28" s="51">
        <v>0</v>
      </c>
      <c r="L28" s="51">
        <v>0</v>
      </c>
      <c r="M28" s="51">
        <v>0</v>
      </c>
      <c r="N28" s="51">
        <v>0</v>
      </c>
    </row>
    <row r="29" spans="1:14" ht="15.75" customHeight="1" x14ac:dyDescent="0.15">
      <c r="A29" t="s">
        <v>111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9">
        <v>0.25</v>
      </c>
      <c r="H29" s="9">
        <v>0.25</v>
      </c>
      <c r="I29" s="9">
        <v>0.25</v>
      </c>
      <c r="J29" s="9">
        <v>0.25</v>
      </c>
      <c r="K29" s="51">
        <v>0</v>
      </c>
      <c r="L29" s="51">
        <v>0</v>
      </c>
      <c r="M29" s="51">
        <v>0</v>
      </c>
      <c r="N29" s="51">
        <v>0</v>
      </c>
    </row>
    <row r="30" spans="1:14" ht="15.75" customHeight="1" x14ac:dyDescent="0.15">
      <c r="A30" t="s">
        <v>112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9">
        <v>0.5</v>
      </c>
      <c r="H30" s="9">
        <v>0.5</v>
      </c>
      <c r="I30" s="9">
        <v>0.5</v>
      </c>
      <c r="J30" s="9">
        <v>0.5</v>
      </c>
      <c r="K30" s="51">
        <v>0</v>
      </c>
      <c r="L30" s="51">
        <v>0</v>
      </c>
      <c r="M30" s="51">
        <v>0</v>
      </c>
      <c r="N30" s="51">
        <v>0</v>
      </c>
    </row>
    <row r="31" spans="1:14" ht="15.75" customHeight="1" x14ac:dyDescent="0.15">
      <c r="K31" s="51"/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7" max="1048575" man="1"/>
  </col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"/>
  <sheetViews>
    <sheetView workbookViewId="0">
      <selection activeCell="H5" sqref="H5"/>
    </sheetView>
  </sheetViews>
  <sheetFormatPr baseColWidth="10" defaultColWidth="14.5" defaultRowHeight="15.75" customHeight="1" x14ac:dyDescent="0.15"/>
  <cols>
    <col min="2" max="2" width="20.83203125" customWidth="1"/>
  </cols>
  <sheetData>
    <row r="1" spans="1:7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</row>
    <row r="3" spans="1:7" ht="15.75" customHeight="1" x14ac:dyDescent="0.15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</row>
    <row r="4" spans="1:7" ht="15.75" customHeight="1" x14ac:dyDescent="0.15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</row>
    <row r="5" spans="1:7" ht="15.75" customHeight="1" x14ac:dyDescent="0.15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</row>
    <row r="6" spans="1:7" ht="15.75" customHeight="1" x14ac:dyDescent="0.15">
      <c r="A6" s="6" t="s">
        <v>35</v>
      </c>
      <c r="B6" s="6" t="s">
        <v>98</v>
      </c>
      <c r="C6" s="35">
        <v>28.4</v>
      </c>
      <c r="D6" s="25">
        <v>28.4</v>
      </c>
      <c r="E6" s="25">
        <v>29.3</v>
      </c>
      <c r="F6" s="25">
        <v>27.45</v>
      </c>
      <c r="G6" s="25">
        <v>24.5</v>
      </c>
    </row>
    <row r="7" spans="1:7" ht="15.75" customHeight="1" x14ac:dyDescent="0.15">
      <c r="A7" s="6"/>
      <c r="B7" s="6" t="s">
        <v>20</v>
      </c>
      <c r="C7" s="35">
        <v>28.4</v>
      </c>
      <c r="D7" s="25">
        <v>28.4</v>
      </c>
      <c r="E7" s="25">
        <v>29.3</v>
      </c>
      <c r="F7" s="25">
        <v>27.45</v>
      </c>
      <c r="G7" s="25">
        <v>24.5</v>
      </c>
    </row>
    <row r="8" spans="1:7" ht="15.75" customHeight="1" x14ac:dyDescent="0.15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</row>
    <row r="9" spans="1:7" ht="15.75" customHeight="1" x14ac:dyDescent="0.15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</row>
    <row r="10" spans="1:7" ht="15.75" customHeight="1" x14ac:dyDescent="0.15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</row>
    <row r="11" spans="1:7" ht="15.75" customHeight="1" x14ac:dyDescent="0.15">
      <c r="A11" s="6" t="s">
        <v>44</v>
      </c>
      <c r="B11" s="6" t="s">
        <v>45</v>
      </c>
      <c r="C11" s="26">
        <v>80.3</v>
      </c>
      <c r="D11" s="26">
        <v>46.2</v>
      </c>
      <c r="E11" s="26">
        <v>3.3</v>
      </c>
      <c r="F11" s="26">
        <v>0.7</v>
      </c>
      <c r="G11" s="27">
        <v>0</v>
      </c>
    </row>
    <row r="12" spans="1:7" ht="15.75" customHeight="1" x14ac:dyDescent="0.15">
      <c r="B12" s="6" t="s">
        <v>46</v>
      </c>
      <c r="C12" s="26">
        <v>6.8</v>
      </c>
      <c r="D12" s="26">
        <v>16.3</v>
      </c>
      <c r="E12" s="27">
        <v>9.4</v>
      </c>
      <c r="F12" s="27">
        <v>4.4000000000000004</v>
      </c>
      <c r="G12" s="27">
        <v>0</v>
      </c>
    </row>
    <row r="13" spans="1:7" ht="15.75" customHeight="1" x14ac:dyDescent="0.15">
      <c r="B13" s="6" t="s">
        <v>47</v>
      </c>
      <c r="C13" s="26">
        <v>10.7</v>
      </c>
      <c r="D13" s="26">
        <v>37.1</v>
      </c>
      <c r="E13" s="26">
        <v>83.7</v>
      </c>
      <c r="F13" s="26">
        <v>87.9</v>
      </c>
      <c r="G13" s="27">
        <v>0</v>
      </c>
    </row>
    <row r="14" spans="1:7" ht="15.75" customHeight="1" x14ac:dyDescent="0.15">
      <c r="B14" s="6" t="s">
        <v>48</v>
      </c>
      <c r="C14" s="27">
        <v>2.2000000000000002</v>
      </c>
      <c r="D14" s="27">
        <v>0.5</v>
      </c>
      <c r="E14" s="26">
        <v>3.6</v>
      </c>
      <c r="F14" s="26">
        <v>6.9</v>
      </c>
      <c r="G14" s="27">
        <v>100</v>
      </c>
    </row>
    <row r="15" spans="1:7" ht="15.75" customHeight="1" x14ac:dyDescent="0.15">
      <c r="A15" t="s">
        <v>85</v>
      </c>
      <c r="B15" s="23" t="s">
        <v>86</v>
      </c>
      <c r="C15" s="28"/>
      <c r="D15" s="28"/>
      <c r="E15" s="28"/>
      <c r="F15" s="28"/>
      <c r="G15" s="28"/>
    </row>
    <row r="16" spans="1:7" ht="15.75" customHeight="1" x14ac:dyDescent="0.15">
      <c r="B16" s="23" t="s">
        <v>87</v>
      </c>
      <c r="C16" s="28"/>
      <c r="D16" s="28"/>
      <c r="E16" s="28"/>
      <c r="F16" s="28"/>
      <c r="G16" s="28"/>
    </row>
    <row r="17" spans="2:7" ht="15.75" customHeight="1" x14ac:dyDescent="0.15">
      <c r="B17" s="23" t="s">
        <v>88</v>
      </c>
      <c r="C17" s="28"/>
      <c r="D17" s="28"/>
      <c r="E17" s="28"/>
      <c r="F17" s="28"/>
      <c r="G17" s="28"/>
    </row>
    <row r="18" spans="2:7" ht="15.75" customHeight="1" x14ac:dyDescent="0.15">
      <c r="B18" s="23" t="s">
        <v>83</v>
      </c>
      <c r="C18" s="28"/>
      <c r="D18" s="28"/>
      <c r="E18" s="28"/>
      <c r="F18" s="28"/>
      <c r="G18" s="28"/>
    </row>
    <row r="19" spans="2:7" ht="15.75" customHeight="1" x14ac:dyDescent="0.15">
      <c r="B19" s="23" t="s">
        <v>84</v>
      </c>
      <c r="C19" s="28"/>
      <c r="D19" s="28"/>
      <c r="E19" s="28"/>
      <c r="F19" s="28"/>
      <c r="G19" s="28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G2" sqref="G2"/>
    </sheetView>
  </sheetViews>
  <sheetFormatPr baseColWidth="10" defaultRowHeight="13" x14ac:dyDescent="0.15"/>
  <sheetData>
    <row r="1" spans="1:16" x14ac:dyDescent="0.15">
      <c r="A1" t="s">
        <v>17</v>
      </c>
      <c r="B1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126</v>
      </c>
      <c r="I1" t="s">
        <v>140</v>
      </c>
      <c r="J1" t="s">
        <v>141</v>
      </c>
      <c r="K1" t="s">
        <v>142</v>
      </c>
      <c r="L1" t="s">
        <v>127</v>
      </c>
      <c r="M1" t="s">
        <v>128</v>
      </c>
      <c r="N1" t="s">
        <v>129</v>
      </c>
      <c r="O1" t="s">
        <v>130</v>
      </c>
      <c r="P1" t="s">
        <v>114</v>
      </c>
    </row>
    <row r="2" spans="1:16" x14ac:dyDescent="0.15">
      <c r="A2" t="s">
        <v>105</v>
      </c>
      <c r="B2" t="s">
        <v>106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  <c r="O2">
        <v>50</v>
      </c>
      <c r="P2">
        <v>50</v>
      </c>
    </row>
    <row r="3" spans="1:16" x14ac:dyDescent="0.15">
      <c r="B3" t="s">
        <v>107</v>
      </c>
      <c r="C3">
        <f>100-C2</f>
        <v>50</v>
      </c>
      <c r="D3">
        <f t="shared" ref="D3:K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v>50</v>
      </c>
      <c r="M3">
        <v>50</v>
      </c>
      <c r="N3">
        <v>50</v>
      </c>
      <c r="O3">
        <v>50</v>
      </c>
      <c r="P3">
        <v>50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RR anemic by intervention</vt:lpstr>
      <vt:lpstr>OR anemic by intervention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Frac anemic not poor</vt:lpstr>
      <vt:lpstr>Frac anemic poor</vt:lpstr>
      <vt:lpstr>Frac anemic exposed malaria</vt:lpstr>
      <vt:lpstr>Frac exposed malaria</vt:lpstr>
      <vt:lpstr>Interventions mortality eff</vt:lpstr>
      <vt:lpstr>Interventions incidence eff</vt:lpstr>
      <vt:lpstr>Inter. pregnant women aff frac</vt:lpstr>
      <vt:lpstr>Inter. pregnant women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cp:lastPrinted>2017-02-06T03:42:10Z</cp:lastPrinted>
  <dcterms:created xsi:type="dcterms:W3CDTF">2017-01-17T03:53:16Z</dcterms:created>
  <dcterms:modified xsi:type="dcterms:W3CDTF">2017-08-15T05:47:19Z</dcterms:modified>
</cp:coreProperties>
</file>