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559F0618-6E9E-447B-B6AE-59F84B7CF01F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H37" i="2"/>
  <c r="I37" i="2" s="1"/>
  <c r="G37" i="2"/>
  <c r="H36" i="2"/>
  <c r="G36" i="2"/>
  <c r="H35" i="2"/>
  <c r="I35" i="2" s="1"/>
  <c r="G35" i="2"/>
  <c r="H34" i="2"/>
  <c r="G34" i="2"/>
  <c r="H33" i="2"/>
  <c r="I33" i="2" s="1"/>
  <c r="G33" i="2"/>
  <c r="H32" i="2"/>
  <c r="I32" i="2" s="1"/>
  <c r="G32" i="2"/>
  <c r="H31" i="2"/>
  <c r="I31" i="2" s="1"/>
  <c r="G31" i="2"/>
  <c r="H30" i="2"/>
  <c r="G30" i="2"/>
  <c r="H29" i="2"/>
  <c r="I29" i="2" s="1"/>
  <c r="G29" i="2"/>
  <c r="H28" i="2"/>
  <c r="I28" i="2" s="1"/>
  <c r="G28" i="2"/>
  <c r="H27" i="2"/>
  <c r="I27" i="2" s="1"/>
  <c r="G27" i="2"/>
  <c r="H26" i="2"/>
  <c r="G26" i="2"/>
  <c r="H25" i="2"/>
  <c r="I25" i="2" s="1"/>
  <c r="G25" i="2"/>
  <c r="H24" i="2"/>
  <c r="G24" i="2"/>
  <c r="I24" i="2" s="1"/>
  <c r="H23" i="2"/>
  <c r="G23" i="2"/>
  <c r="H22" i="2"/>
  <c r="I22" i="2" s="1"/>
  <c r="G22" i="2"/>
  <c r="H21" i="2"/>
  <c r="G21" i="2"/>
  <c r="H20" i="2"/>
  <c r="G20" i="2"/>
  <c r="H19" i="2"/>
  <c r="G19" i="2"/>
  <c r="A19" i="2"/>
  <c r="I18" i="2"/>
  <c r="H18" i="2"/>
  <c r="G18" i="2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I10" i="2"/>
  <c r="H10" i="2"/>
  <c r="G10" i="2"/>
  <c r="H9" i="2"/>
  <c r="G9" i="2"/>
  <c r="H8" i="2"/>
  <c r="G8" i="2"/>
  <c r="H7" i="2"/>
  <c r="I7" i="2" s="1"/>
  <c r="G7" i="2"/>
  <c r="H6" i="2"/>
  <c r="G6" i="2"/>
  <c r="H5" i="2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I26" i="2" l="1"/>
  <c r="I8" i="2"/>
  <c r="I19" i="2"/>
  <c r="I23" i="2"/>
  <c r="I5" i="2"/>
  <c r="I20" i="2"/>
  <c r="I39" i="2"/>
  <c r="I34" i="2"/>
  <c r="I6" i="2"/>
  <c r="I13" i="2"/>
  <c r="I36" i="2"/>
  <c r="I15" i="2"/>
  <c r="I30" i="2"/>
  <c r="I21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<sst xmlns="http://schemas.openxmlformats.org/spreadsheetml/2006/main" count="2093" uniqueCount="337">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</sst>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0" zoomScaleNormal="100" workbookViewId="0">
      <selection activeCell="B38" sqref="B38"/>
    </sheetView>
  </sheetViews>
  <sheetFormatPr defaultColWidth="14.44140625" defaultRowHeight="15.75" customHeight="1" x14ac:dyDescent="0.25"/>
  <cols>
    <col min="1" max="1" width="27.77734375" style="98" customWidth="1"/>
    <col min="2" max="2" width="38.77734375" style="66" customWidth="1"/>
    <col min="3" max="7" width="14.44140625" style="98" customWidth="1"/>
    <col min="8" max="16384" width="14.44140625" style="98"/>
  </cols>
  <sheetData>
    <row r="1" spans="1:3" ht="16.05" customHeight="1" x14ac:dyDescent="0.25">
      <c r="A1" s="71" t="s">
        <v>13</v>
      </c>
      <c r="B1" s="20" t="s">
        <v>0</v>
      </c>
      <c r="C1" s="20" t="s">
        <v>66</v>
      </c>
    </row>
    <row r="2" spans="1:3" ht="16.05" customHeight="1" x14ac:dyDescent="0.25">
      <c r="A2" s="98" t="s">
        <v>14</v>
      </c>
      <c r="B2" s="20"/>
      <c r="C2" s="20"/>
    </row>
    <row r="3" spans="1:3" ht="16.05" customHeight="1" x14ac:dyDescent="0.25">
      <c r="A3" s="71"/>
      <c r="B3" s="70" t="s">
        <v>15</v>
      </c>
      <c r="C3" s="31">
        <v>2021</v>
      </c>
    </row>
    <row r="4" spans="1:3" ht="16.05" customHeight="1" x14ac:dyDescent="0.25">
      <c r="A4" s="71"/>
      <c r="B4" s="70" t="s">
        <v>16</v>
      </c>
      <c r="C4" s="35">
        <v>2030</v>
      </c>
    </row>
    <row r="5" spans="1:3" ht="16.05" customHeight="1" x14ac:dyDescent="0.25">
      <c r="A5" s="71"/>
      <c r="B5" s="20"/>
      <c r="C5" s="20"/>
    </row>
    <row r="6" spans="1:3" ht="15" customHeight="1" x14ac:dyDescent="0.25">
      <c r="A6" s="98" t="s">
        <v>17</v>
      </c>
    </row>
    <row r="7" spans="1:3" ht="15" customHeight="1" x14ac:dyDescent="0.25">
      <c r="B7" s="66" t="s">
        <v>18</v>
      </c>
      <c r="C7" s="32"/>
    </row>
    <row r="8" spans="1:3" ht="15" customHeight="1" x14ac:dyDescent="0.25">
      <c r="B8" s="70" t="s">
        <v>19</v>
      </c>
      <c r="C8" s="33"/>
    </row>
    <row r="9" spans="1:3" ht="15" customHeight="1" x14ac:dyDescent="0.25">
      <c r="B9" s="70" t="s">
        <v>20</v>
      </c>
      <c r="C9" s="34"/>
    </row>
    <row r="10" spans="1:3" ht="15" customHeight="1" x14ac:dyDescent="0.25">
      <c r="B10" s="70" t="s">
        <v>21</v>
      </c>
      <c r="C10" s="34"/>
    </row>
    <row r="11" spans="1:3" ht="15" customHeight="1" x14ac:dyDescent="0.25">
      <c r="B11" s="70" t="s">
        <v>22</v>
      </c>
      <c r="C11" s="33"/>
    </row>
    <row r="12" spans="1:3" ht="15" customHeight="1" x14ac:dyDescent="0.25">
      <c r="B12" s="70" t="s">
        <v>23</v>
      </c>
      <c r="C12" s="33"/>
    </row>
    <row r="13" spans="1:3" ht="15" customHeight="1" x14ac:dyDescent="0.25">
      <c r="B13" s="70" t="s">
        <v>24</v>
      </c>
      <c r="C13" s="33"/>
    </row>
    <row r="14" spans="1:3" ht="15" customHeight="1" x14ac:dyDescent="0.25">
      <c r="B14" s="98"/>
    </row>
    <row r="15" spans="1:3" ht="15" customHeight="1" x14ac:dyDescent="0.25">
      <c r="A15" s="98" t="s">
        <v>25</v>
      </c>
      <c r="B15" s="59"/>
      <c r="C15" s="79"/>
    </row>
    <row r="16" spans="1:3" ht="15" customHeight="1" x14ac:dyDescent="0.25">
      <c r="B16" s="70" t="s">
        <v>26</v>
      </c>
      <c r="C16" s="34"/>
    </row>
    <row r="17" spans="1:3" ht="15" customHeight="1" x14ac:dyDescent="0.25">
      <c r="B17" s="70" t="s">
        <v>27</v>
      </c>
      <c r="C17" s="34"/>
    </row>
    <row r="18" spans="1:3" ht="15" customHeight="1" x14ac:dyDescent="0.25">
      <c r="B18" s="70" t="s">
        <v>28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30</v>
      </c>
      <c r="C20" s="100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31</v>
      </c>
    </row>
    <row r="23" spans="1:3" ht="15" customHeight="1" x14ac:dyDescent="0.25">
      <c r="B23" s="7" t="s">
        <v>32</v>
      </c>
      <c r="C23" s="34"/>
    </row>
    <row r="24" spans="1:3" ht="15" customHeight="1" x14ac:dyDescent="0.25">
      <c r="B24" s="7" t="s">
        <v>33</v>
      </c>
      <c r="C24" s="34"/>
    </row>
    <row r="25" spans="1:3" ht="15" customHeight="1" x14ac:dyDescent="0.25">
      <c r="B25" s="7" t="s">
        <v>34</v>
      </c>
      <c r="C25" s="34"/>
    </row>
    <row r="26" spans="1:3" ht="15" customHeight="1" x14ac:dyDescent="0.25">
      <c r="B26" s="7" t="s">
        <v>35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36</v>
      </c>
      <c r="B28" s="7"/>
      <c r="C28" s="7"/>
    </row>
    <row r="29" spans="1:3" ht="14.25" customHeight="1" x14ac:dyDescent="0.25">
      <c r="B29" s="16" t="s">
        <v>37</v>
      </c>
      <c r="C29" s="43"/>
    </row>
    <row r="30" spans="1:3" ht="14.25" customHeight="1" x14ac:dyDescent="0.25">
      <c r="B30" s="16" t="s">
        <v>38</v>
      </c>
      <c r="C30" s="43"/>
    </row>
    <row r="31" spans="1:3" ht="14.25" customHeight="1" x14ac:dyDescent="0.25">
      <c r="B31" s="16" t="s">
        <v>39</v>
      </c>
      <c r="C31" s="43"/>
    </row>
    <row r="32" spans="1:3" ht="14.25" customHeight="1" x14ac:dyDescent="0.25">
      <c r="B32" s="16" t="s">
        <v>40</v>
      </c>
      <c r="C32" s="43"/>
    </row>
    <row r="33" spans="1:5" ht="13.2" customHeight="1" x14ac:dyDescent="0.25">
      <c r="B33" s="17" t="s">
        <v>41</v>
      </c>
      <c r="C33" s="101">
        <f>SUM(C29:C32)</f>
        <v>0</v>
      </c>
    </row>
    <row r="34" spans="1:5" ht="15" customHeight="1" x14ac:dyDescent="0.25"/>
    <row r="35" spans="1:5" ht="15" customHeight="1" x14ac:dyDescent="0.25">
      <c r="A35" s="53" t="s">
        <v>42</v>
      </c>
    </row>
    <row r="36" spans="1:5" ht="15" customHeight="1" x14ac:dyDescent="0.25">
      <c r="A36" s="98" t="s">
        <v>43</v>
      </c>
      <c r="B36" s="70"/>
    </row>
    <row r="37" spans="1:5" ht="15" customHeight="1" x14ac:dyDescent="0.25">
      <c r="B37" s="66" t="s">
        <v>44</v>
      </c>
      <c r="C37" s="96"/>
    </row>
    <row r="38" spans="1:5" ht="15" customHeight="1" x14ac:dyDescent="0.25">
      <c r="B38" s="66" t="s">
        <v>45</v>
      </c>
      <c r="C38" s="96"/>
      <c r="D38" s="5"/>
      <c r="E38" s="6"/>
    </row>
    <row r="39" spans="1:5" ht="15" customHeight="1" x14ac:dyDescent="0.25">
      <c r="B39" s="66" t="s">
        <v>46</v>
      </c>
      <c r="C39" s="96"/>
      <c r="D39" s="5"/>
      <c r="E39" s="5"/>
    </row>
    <row r="40" spans="1:5" ht="15" customHeight="1" x14ac:dyDescent="0.25">
      <c r="B40" s="66" t="s">
        <v>47</v>
      </c>
      <c r="C40" s="96"/>
    </row>
    <row r="41" spans="1:5" ht="15" customHeight="1" x14ac:dyDescent="0.25">
      <c r="B41" s="66" t="s">
        <v>48</v>
      </c>
      <c r="C41" s="34"/>
    </row>
    <row r="42" spans="1:5" ht="15" customHeight="1" x14ac:dyDescent="0.25">
      <c r="B42" s="66" t="s">
        <v>49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50</v>
      </c>
      <c r="D44" s="5"/>
    </row>
    <row r="45" spans="1:5" ht="15.75" customHeight="1" x14ac:dyDescent="0.25">
      <c r="B45" s="66" t="s">
        <v>51</v>
      </c>
      <c r="C45" s="34"/>
      <c r="D45" s="5"/>
    </row>
    <row r="46" spans="1:5" ht="15.75" customHeight="1" x14ac:dyDescent="0.25">
      <c r="B46" s="66" t="s">
        <v>52</v>
      </c>
      <c r="C46" s="34"/>
      <c r="D46" s="5"/>
    </row>
    <row r="47" spans="1:5" ht="15.75" customHeight="1" x14ac:dyDescent="0.25">
      <c r="B47" s="66" t="s">
        <v>53</v>
      </c>
      <c r="C47" s="34"/>
      <c r="D47" s="5"/>
      <c r="E47" s="6"/>
    </row>
    <row r="48" spans="1:5" ht="15" customHeight="1" x14ac:dyDescent="0.25">
      <c r="B48" s="66" t="s">
        <v>54</v>
      </c>
      <c r="C48" s="100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55</v>
      </c>
      <c r="D50" s="5"/>
    </row>
    <row r="51" spans="1:4" ht="15.75" customHeight="1" x14ac:dyDescent="0.25">
      <c r="B51" s="66" t="s">
        <v>56</v>
      </c>
      <c r="C51" s="36"/>
      <c r="D51" s="5"/>
    </row>
    <row r="52" spans="1:4" ht="15" customHeight="1" x14ac:dyDescent="0.25">
      <c r="B52" s="66" t="s">
        <v>57</v>
      </c>
      <c r="C52" s="36"/>
    </row>
    <row r="53" spans="1:4" ht="15.75" customHeight="1" x14ac:dyDescent="0.25">
      <c r="B53" s="66" t="s">
        <v>58</v>
      </c>
      <c r="C53" s="36"/>
    </row>
    <row r="54" spans="1:4" ht="15.75" customHeight="1" x14ac:dyDescent="0.25">
      <c r="B54" s="66" t="s">
        <v>59</v>
      </c>
      <c r="C54" s="36"/>
    </row>
    <row r="55" spans="1:4" ht="15.75" customHeight="1" x14ac:dyDescent="0.25">
      <c r="B55" s="66" t="s">
        <v>60</v>
      </c>
      <c r="C55" s="36"/>
    </row>
    <row r="57" spans="1:4" ht="15.75" customHeight="1" x14ac:dyDescent="0.25">
      <c r="A57" s="98" t="s">
        <v>61</v>
      </c>
    </row>
    <row r="58" spans="1:4" ht="15.75" customHeight="1" x14ac:dyDescent="0.25">
      <c r="B58" s="70" t="s">
        <v>62</v>
      </c>
      <c r="C58" s="33"/>
    </row>
    <row r="59" spans="1:4" ht="15.75" customHeight="1" x14ac:dyDescent="0.25">
      <c r="B59" s="66" t="s">
        <v>63</v>
      </c>
      <c r="C59" s="33"/>
    </row>
    <row r="60" spans="1:4" ht="15.75" customHeight="1" x14ac:dyDescent="0.25">
      <c r="B60" s="66" t="s">
        <v>64</v>
      </c>
      <c r="C60" s="33"/>
    </row>
    <row r="61" spans="1:4" ht="15.75" customHeight="1" x14ac:dyDescent="0.25">
      <c r="B61" s="66" t="s">
        <v>65</v>
      </c>
      <c r="C61" s="33"/>
    </row>
    <row r="62" spans="1:4" ht="15.75" customHeight="1" x14ac:dyDescent="0.25">
      <c r="B62" s="66" t="s">
        <v>67</v>
      </c>
      <c r="C62" s="33"/>
    </row>
    <row r="63" spans="1:4" ht="15.75" customHeight="1" x14ac:dyDescent="0.25">
      <c r="A63" s="53"/>
    </row>
  </sheetData>
  <sheetProtection algorithmName="SHA-512" hashValue="X8quf0JNKnbNhnNZ1+x/hmsgdAus/CpeGHfOiZ6yGdEss0Hw3F716rL1VRRAci3SKZvG6bO7YpC2JMwc7eP6Eg==" saltValue="TaFRi6kEBDLXgskc+9SF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70" customWidth="1"/>
    <col min="2" max="2" width="20" style="98" customWidth="1"/>
    <col min="3" max="3" width="20.44140625" style="98" customWidth="1"/>
    <col min="4" max="4" width="20.21875" style="98" customWidth="1"/>
    <col min="5" max="5" width="36.21875" style="98" bestFit="1" customWidth="1"/>
    <col min="6" max="6" width="23" style="98" bestFit="1" customWidth="1"/>
    <col min="7" max="7" width="22.77734375" style="98" bestFit="1" customWidth="1"/>
    <col min="8" max="12" width="14.44140625" style="98" customWidth="1"/>
    <col min="13" max="16384" width="14.44140625" style="98"/>
  </cols>
  <sheetData>
    <row r="1" spans="1:7" ht="26.55" customHeight="1" x14ac:dyDescent="0.25">
      <c r="A1" s="71" t="s">
        <v>160</v>
      </c>
      <c r="B1" s="30" t="str">
        <f>"Couverture de l'année de référence ("&amp;start_year&amp;")"</f>
        <v>Couverture de l'année de référence (2021)</v>
      </c>
      <c r="C1" s="30" t="s">
        <v>166</v>
      </c>
      <c r="D1" s="30" t="s">
        <v>202</v>
      </c>
      <c r="E1" s="30" t="s">
        <v>167</v>
      </c>
      <c r="F1" s="30" t="s">
        <v>203</v>
      </c>
      <c r="G1" s="30" t="s">
        <v>204</v>
      </c>
    </row>
    <row r="2" spans="1:7" ht="15.75" customHeight="1" x14ac:dyDescent="0.25">
      <c r="A2" s="70" t="s">
        <v>168</v>
      </c>
      <c r="B2" s="44"/>
      <c r="C2" s="44">
        <v>0.95</v>
      </c>
      <c r="D2" s="87"/>
      <c r="E2" s="87" t="s">
        <v>201</v>
      </c>
      <c r="F2" s="44">
        <v>1</v>
      </c>
      <c r="G2" s="44">
        <v>1</v>
      </c>
    </row>
    <row r="3" spans="1:7" ht="15.75" customHeight="1" x14ac:dyDescent="0.25">
      <c r="A3" s="70" t="s">
        <v>169</v>
      </c>
      <c r="B3" s="44"/>
      <c r="C3" s="44">
        <v>0.95</v>
      </c>
      <c r="D3" s="87"/>
      <c r="E3" s="87" t="s">
        <v>201</v>
      </c>
      <c r="F3" s="44">
        <v>1</v>
      </c>
      <c r="G3" s="44">
        <v>1</v>
      </c>
    </row>
    <row r="4" spans="1:7" ht="15.75" customHeight="1" x14ac:dyDescent="0.25">
      <c r="A4" s="70" t="s">
        <v>170</v>
      </c>
      <c r="B4" s="44"/>
      <c r="C4" s="44">
        <v>0.95</v>
      </c>
      <c r="D4" s="87"/>
      <c r="E4" s="87" t="s">
        <v>201</v>
      </c>
      <c r="F4" s="44">
        <v>1</v>
      </c>
      <c r="G4" s="44">
        <v>1</v>
      </c>
    </row>
    <row r="5" spans="1:7" ht="15.75" customHeight="1" x14ac:dyDescent="0.25">
      <c r="A5" s="70" t="s">
        <v>171</v>
      </c>
      <c r="B5" s="44"/>
      <c r="C5" s="44">
        <v>0.95</v>
      </c>
      <c r="D5" s="87"/>
      <c r="E5" s="87" t="s">
        <v>201</v>
      </c>
      <c r="F5" s="44">
        <v>1</v>
      </c>
      <c r="G5" s="44">
        <v>1</v>
      </c>
    </row>
    <row r="6" spans="1:7" ht="15.75" customHeight="1" x14ac:dyDescent="0.25">
      <c r="A6" s="70" t="s">
        <v>172</v>
      </c>
      <c r="B6" s="44"/>
      <c r="C6" s="44">
        <v>0.95</v>
      </c>
      <c r="D6" s="87"/>
      <c r="E6" s="87" t="s">
        <v>201</v>
      </c>
      <c r="F6" s="44">
        <v>1</v>
      </c>
      <c r="G6" s="44">
        <v>1</v>
      </c>
    </row>
    <row r="7" spans="1:7" ht="15.75" customHeight="1" x14ac:dyDescent="0.25">
      <c r="A7" s="70" t="s">
        <v>173</v>
      </c>
      <c r="B7" s="44"/>
      <c r="C7" s="44">
        <v>0.95</v>
      </c>
      <c r="D7" s="87"/>
      <c r="E7" s="87" t="s">
        <v>201</v>
      </c>
      <c r="F7" s="44">
        <v>1</v>
      </c>
      <c r="G7" s="44">
        <v>1</v>
      </c>
    </row>
    <row r="8" spans="1:7" ht="15.75" customHeight="1" x14ac:dyDescent="0.25">
      <c r="A8" s="70" t="s">
        <v>174</v>
      </c>
      <c r="B8" s="44"/>
      <c r="C8" s="44">
        <v>0.95</v>
      </c>
      <c r="D8" s="87"/>
      <c r="E8" s="87" t="s">
        <v>201</v>
      </c>
      <c r="F8" s="44">
        <v>1</v>
      </c>
      <c r="G8" s="44">
        <v>1</v>
      </c>
    </row>
    <row r="9" spans="1:7" ht="15.75" customHeight="1" x14ac:dyDescent="0.25">
      <c r="A9" s="70" t="s">
        <v>175</v>
      </c>
      <c r="B9" s="44"/>
      <c r="C9" s="44">
        <v>0.95</v>
      </c>
      <c r="D9" s="87"/>
      <c r="E9" s="87" t="s">
        <v>201</v>
      </c>
      <c r="F9" s="44">
        <v>1</v>
      </c>
      <c r="G9" s="44">
        <v>1</v>
      </c>
    </row>
    <row r="10" spans="1:7" ht="15.75" customHeight="1" x14ac:dyDescent="0.25">
      <c r="A10" s="66" t="s">
        <v>176</v>
      </c>
      <c r="B10" s="44"/>
      <c r="C10" s="44">
        <v>0.95</v>
      </c>
      <c r="D10" s="87"/>
      <c r="E10" s="87" t="s">
        <v>201</v>
      </c>
      <c r="F10" s="44">
        <v>1</v>
      </c>
      <c r="G10" s="44">
        <v>1</v>
      </c>
    </row>
    <row r="11" spans="1:7" ht="15.75" customHeight="1" x14ac:dyDescent="0.25">
      <c r="A11" s="66" t="s">
        <v>177</v>
      </c>
      <c r="B11" s="44"/>
      <c r="C11" s="44">
        <v>0.95</v>
      </c>
      <c r="D11" s="87"/>
      <c r="E11" s="87" t="s">
        <v>201</v>
      </c>
      <c r="F11" s="44">
        <v>1</v>
      </c>
      <c r="G11" s="44">
        <v>1</v>
      </c>
    </row>
    <row r="12" spans="1:7" ht="15.75" customHeight="1" x14ac:dyDescent="0.25">
      <c r="A12" s="66" t="s">
        <v>178</v>
      </c>
      <c r="B12" s="44"/>
      <c r="C12" s="44">
        <v>0.95</v>
      </c>
      <c r="D12" s="87"/>
      <c r="E12" s="87" t="s">
        <v>201</v>
      </c>
      <c r="F12" s="44">
        <v>1</v>
      </c>
      <c r="G12" s="44">
        <v>1</v>
      </c>
    </row>
    <row r="13" spans="1:7" ht="15.75" customHeight="1" x14ac:dyDescent="0.25">
      <c r="A13" s="66" t="s">
        <v>179</v>
      </c>
      <c r="B13" s="44"/>
      <c r="C13" s="44">
        <v>0.95</v>
      </c>
      <c r="D13" s="87"/>
      <c r="E13" s="87" t="s">
        <v>201</v>
      </c>
      <c r="F13" s="44">
        <v>1</v>
      </c>
      <c r="G13" s="44">
        <v>1</v>
      </c>
    </row>
    <row r="14" spans="1:7" ht="15.75" customHeight="1" x14ac:dyDescent="0.25">
      <c r="A14" s="70" t="s">
        <v>180</v>
      </c>
      <c r="B14" s="44"/>
      <c r="C14" s="44">
        <v>0.95</v>
      </c>
      <c r="D14" s="87"/>
      <c r="E14" s="87" t="s">
        <v>201</v>
      </c>
      <c r="F14" s="44">
        <v>1</v>
      </c>
      <c r="G14" s="44">
        <v>1</v>
      </c>
    </row>
    <row r="15" spans="1:7" ht="15.75" customHeight="1" x14ac:dyDescent="0.25">
      <c r="A15" s="70" t="s">
        <v>181</v>
      </c>
      <c r="B15" s="44"/>
      <c r="C15" s="44">
        <v>0.95</v>
      </c>
      <c r="D15" s="87"/>
      <c r="E15" s="87" t="s">
        <v>201</v>
      </c>
      <c r="F15" s="44">
        <v>1</v>
      </c>
      <c r="G15" s="44">
        <v>1</v>
      </c>
    </row>
    <row r="16" spans="1:7" ht="15.75" customHeight="1" x14ac:dyDescent="0.25">
      <c r="A16" s="70" t="s">
        <v>182</v>
      </c>
      <c r="B16" s="44"/>
      <c r="C16" s="44">
        <v>0.95</v>
      </c>
      <c r="D16" s="87"/>
      <c r="E16" s="87" t="s">
        <v>201</v>
      </c>
      <c r="F16" s="44">
        <v>1</v>
      </c>
      <c r="G16" s="44">
        <v>1</v>
      </c>
    </row>
    <row r="17" spans="1:7" ht="15.75" customHeight="1" x14ac:dyDescent="0.25">
      <c r="A17" s="70" t="s">
        <v>183</v>
      </c>
      <c r="B17" s="44"/>
      <c r="C17" s="44">
        <v>0.95</v>
      </c>
      <c r="D17" s="87"/>
      <c r="E17" s="87" t="s">
        <v>201</v>
      </c>
      <c r="F17" s="44">
        <v>1</v>
      </c>
      <c r="G17" s="44">
        <v>1</v>
      </c>
    </row>
    <row r="18" spans="1:7" ht="16.05" customHeight="1" x14ac:dyDescent="0.25">
      <c r="A18" s="70" t="s">
        <v>157</v>
      </c>
      <c r="B18" s="44"/>
      <c r="C18" s="44">
        <v>0.95</v>
      </c>
      <c r="D18" s="87"/>
      <c r="E18" s="87" t="s">
        <v>201</v>
      </c>
      <c r="F18" s="44">
        <v>1</v>
      </c>
      <c r="G18" s="44">
        <v>1</v>
      </c>
    </row>
    <row r="19" spans="1:7" ht="15.75" customHeight="1" x14ac:dyDescent="0.25">
      <c r="A19" s="70" t="s">
        <v>158</v>
      </c>
      <c r="B19" s="44"/>
      <c r="C19" s="44">
        <v>0.95</v>
      </c>
      <c r="D19" s="87"/>
      <c r="E19" s="87" t="s">
        <v>201</v>
      </c>
      <c r="F19" s="44">
        <v>1</v>
      </c>
      <c r="G19" s="44">
        <v>1</v>
      </c>
    </row>
    <row r="20" spans="1:7" ht="15.75" customHeight="1" x14ac:dyDescent="0.25">
      <c r="A20" s="70" t="s">
        <v>159</v>
      </c>
      <c r="B20" s="44"/>
      <c r="C20" s="44">
        <v>0.95</v>
      </c>
      <c r="D20" s="87"/>
      <c r="E20" s="87" t="s">
        <v>201</v>
      </c>
      <c r="F20" s="44">
        <v>1</v>
      </c>
      <c r="G20" s="44">
        <v>1</v>
      </c>
    </row>
    <row r="21" spans="1:7" ht="15.75" customHeight="1" x14ac:dyDescent="0.25">
      <c r="A21" s="70" t="s">
        <v>184</v>
      </c>
      <c r="B21" s="44"/>
      <c r="C21" s="44">
        <v>0.95</v>
      </c>
      <c r="D21" s="87"/>
      <c r="E21" s="87" t="s">
        <v>201</v>
      </c>
      <c r="F21" s="44">
        <v>1</v>
      </c>
      <c r="G21" s="44">
        <v>1</v>
      </c>
    </row>
    <row r="22" spans="1:7" ht="15.75" customHeight="1" x14ac:dyDescent="0.25">
      <c r="A22" s="70" t="s">
        <v>185</v>
      </c>
      <c r="B22" s="44"/>
      <c r="C22" s="44">
        <v>0.95</v>
      </c>
      <c r="D22" s="87"/>
      <c r="E22" s="87" t="s">
        <v>201</v>
      </c>
      <c r="F22" s="44">
        <v>1</v>
      </c>
      <c r="G22" s="44">
        <v>1</v>
      </c>
    </row>
    <row r="23" spans="1:7" ht="15.75" customHeight="1" x14ac:dyDescent="0.25">
      <c r="A23" s="70" t="s">
        <v>186</v>
      </c>
      <c r="B23" s="44"/>
      <c r="C23" s="44">
        <v>0.95</v>
      </c>
      <c r="D23" s="87"/>
      <c r="E23" s="87" t="s">
        <v>201</v>
      </c>
      <c r="F23" s="44">
        <v>1</v>
      </c>
      <c r="G23" s="44">
        <v>1</v>
      </c>
    </row>
    <row r="24" spans="1:7" ht="15.75" customHeight="1" x14ac:dyDescent="0.25">
      <c r="A24" s="70" t="s">
        <v>187</v>
      </c>
      <c r="B24" s="44"/>
      <c r="C24" s="44">
        <v>0.95</v>
      </c>
      <c r="D24" s="87"/>
      <c r="E24" s="87" t="s">
        <v>201</v>
      </c>
      <c r="F24" s="44">
        <v>1</v>
      </c>
      <c r="G24" s="44">
        <v>1</v>
      </c>
    </row>
    <row r="25" spans="1:7" ht="15.75" customHeight="1" x14ac:dyDescent="0.25">
      <c r="A25" s="70" t="s">
        <v>188</v>
      </c>
      <c r="B25" s="44"/>
      <c r="C25" s="44">
        <v>0.95</v>
      </c>
      <c r="D25" s="87"/>
      <c r="E25" s="87" t="s">
        <v>201</v>
      </c>
      <c r="F25" s="44">
        <v>1</v>
      </c>
      <c r="G25" s="44">
        <v>1</v>
      </c>
    </row>
    <row r="26" spans="1:7" ht="15.75" customHeight="1" x14ac:dyDescent="0.25">
      <c r="A26" s="70" t="s">
        <v>189</v>
      </c>
      <c r="B26" s="44"/>
      <c r="C26" s="44">
        <v>0.95</v>
      </c>
      <c r="D26" s="87"/>
      <c r="E26" s="87" t="s">
        <v>201</v>
      </c>
      <c r="F26" s="44">
        <v>1</v>
      </c>
      <c r="G26" s="44">
        <v>1</v>
      </c>
    </row>
    <row r="27" spans="1:7" ht="15.75" customHeight="1" x14ac:dyDescent="0.25">
      <c r="A27" s="70" t="s">
        <v>190</v>
      </c>
      <c r="B27" s="44"/>
      <c r="C27" s="44">
        <v>0.95</v>
      </c>
      <c r="D27" s="87"/>
      <c r="E27" s="87" t="s">
        <v>201</v>
      </c>
      <c r="F27" s="44">
        <v>1</v>
      </c>
      <c r="G27" s="44">
        <v>1</v>
      </c>
    </row>
    <row r="28" spans="1:7" ht="15.75" customHeight="1" x14ac:dyDescent="0.25">
      <c r="A28" s="70" t="s">
        <v>191</v>
      </c>
      <c r="B28" s="44"/>
      <c r="C28" s="44">
        <v>0.95</v>
      </c>
      <c r="D28" s="87"/>
      <c r="E28" s="87" t="s">
        <v>201</v>
      </c>
      <c r="F28" s="44">
        <v>1</v>
      </c>
      <c r="G28" s="44">
        <v>1</v>
      </c>
    </row>
    <row r="29" spans="1:7" ht="15.75" customHeight="1" x14ac:dyDescent="0.25">
      <c r="A29" s="70" t="s">
        <v>192</v>
      </c>
      <c r="B29" s="44"/>
      <c r="C29" s="44">
        <v>0.95</v>
      </c>
      <c r="D29" s="87"/>
      <c r="E29" s="87" t="s">
        <v>201</v>
      </c>
      <c r="F29" s="44">
        <v>1</v>
      </c>
      <c r="G29" s="44">
        <v>1</v>
      </c>
    </row>
    <row r="30" spans="1:7" ht="15.75" customHeight="1" x14ac:dyDescent="0.25">
      <c r="A30" s="70" t="s">
        <v>205</v>
      </c>
      <c r="B30" s="44"/>
      <c r="C30" s="44">
        <v>0.95</v>
      </c>
      <c r="D30" s="87"/>
      <c r="E30" s="87" t="s">
        <v>201</v>
      </c>
      <c r="F30" s="44">
        <v>1</v>
      </c>
      <c r="G30" s="44">
        <v>1</v>
      </c>
    </row>
    <row r="31" spans="1:7" ht="15.75" customHeight="1" x14ac:dyDescent="0.25">
      <c r="A31" s="70" t="s">
        <v>161</v>
      </c>
      <c r="B31" s="44"/>
      <c r="C31" s="44">
        <v>0.95</v>
      </c>
      <c r="D31" s="87"/>
      <c r="E31" s="87" t="s">
        <v>201</v>
      </c>
      <c r="F31" s="44">
        <v>1</v>
      </c>
      <c r="G31" s="44">
        <v>1</v>
      </c>
    </row>
    <row r="32" spans="1:7" ht="15.75" customHeight="1" x14ac:dyDescent="0.25">
      <c r="A32" s="70" t="s">
        <v>193</v>
      </c>
      <c r="B32" s="44"/>
      <c r="C32" s="44">
        <v>0.95</v>
      </c>
      <c r="D32" s="87"/>
      <c r="E32" s="87" t="s">
        <v>201</v>
      </c>
      <c r="F32" s="44">
        <v>1</v>
      </c>
      <c r="G32" s="44">
        <v>1</v>
      </c>
    </row>
    <row r="33" spans="1:7" ht="15.75" customHeight="1" x14ac:dyDescent="0.25">
      <c r="A33" s="70" t="s">
        <v>194</v>
      </c>
      <c r="B33" s="44"/>
      <c r="C33" s="44">
        <v>0.95</v>
      </c>
      <c r="D33" s="87"/>
      <c r="E33" s="87" t="s">
        <v>201</v>
      </c>
      <c r="F33" s="44">
        <v>1</v>
      </c>
      <c r="G33" s="44">
        <v>1</v>
      </c>
    </row>
    <row r="34" spans="1:7" ht="15.75" customHeight="1" x14ac:dyDescent="0.25">
      <c r="A34" s="70" t="s">
        <v>195</v>
      </c>
      <c r="B34" s="44"/>
      <c r="C34" s="44">
        <v>0.95</v>
      </c>
      <c r="D34" s="87"/>
      <c r="E34" s="87" t="s">
        <v>201</v>
      </c>
      <c r="F34" s="44">
        <v>1</v>
      </c>
      <c r="G34" s="44">
        <v>1</v>
      </c>
    </row>
    <row r="35" spans="1:7" ht="15.75" customHeight="1" x14ac:dyDescent="0.25">
      <c r="A35" s="70" t="s">
        <v>196</v>
      </c>
      <c r="B35" s="44"/>
      <c r="C35" s="44">
        <v>0.95</v>
      </c>
      <c r="D35" s="87"/>
      <c r="E35" s="87" t="s">
        <v>201</v>
      </c>
      <c r="F35" s="44">
        <v>1</v>
      </c>
      <c r="G35" s="44">
        <v>1</v>
      </c>
    </row>
    <row r="36" spans="1:7" ht="15.75" customHeight="1" x14ac:dyDescent="0.25">
      <c r="A36" s="70" t="s">
        <v>197</v>
      </c>
      <c r="B36" s="44"/>
      <c r="C36" s="44">
        <v>0.95</v>
      </c>
      <c r="D36" s="87"/>
      <c r="E36" s="87" t="s">
        <v>201</v>
      </c>
      <c r="F36" s="44">
        <v>1</v>
      </c>
      <c r="G36" s="44">
        <v>1</v>
      </c>
    </row>
    <row r="37" spans="1:7" ht="15.75" customHeight="1" x14ac:dyDescent="0.25">
      <c r="A37" s="70" t="s">
        <v>198</v>
      </c>
      <c r="B37" s="44"/>
      <c r="C37" s="44">
        <v>0.95</v>
      </c>
      <c r="D37" s="87"/>
      <c r="E37" s="87" t="s">
        <v>201</v>
      </c>
      <c r="F37" s="44">
        <v>1</v>
      </c>
      <c r="G37" s="44">
        <v>1</v>
      </c>
    </row>
    <row r="38" spans="1:7" ht="15.75" customHeight="1" x14ac:dyDescent="0.25">
      <c r="A38" s="70" t="s">
        <v>199</v>
      </c>
      <c r="B38" s="44"/>
      <c r="C38" s="44">
        <v>0.95</v>
      </c>
      <c r="D38" s="87"/>
      <c r="E38" s="87" t="s">
        <v>201</v>
      </c>
      <c r="F38" s="44">
        <v>1</v>
      </c>
      <c r="G38" s="44">
        <v>1</v>
      </c>
    </row>
    <row r="39" spans="1:7" ht="15.75" customHeight="1" x14ac:dyDescent="0.25">
      <c r="A39" s="70" t="s">
        <v>200</v>
      </c>
      <c r="B39" s="44"/>
      <c r="C39" s="44">
        <v>0.95</v>
      </c>
      <c r="D39" s="87"/>
      <c r="E39" s="87" t="s">
        <v>201</v>
      </c>
      <c r="F39" s="44">
        <v>1</v>
      </c>
      <c r="G39" s="44">
        <v>1</v>
      </c>
    </row>
  </sheetData>
  <sheetProtection algorithmName="SHA-512" hashValue="wTvV9bHIEvk8kDcyy+Uw8eVfSRaTuF/NpaCtXfBJKy9Jz0d5eMyn0Plk6cJfoMpJCm04N+KTRrgHkwz3uZoVhA==" saltValue="fvja86OASzoaLqd0wj1Y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70" bestFit="1" customWidth="1"/>
    <col min="2" max="2" width="47.77734375" style="98" customWidth="1"/>
    <col min="3" max="3" width="42.44140625" style="98" customWidth="1"/>
    <col min="4" max="8" width="11.44140625" style="98" customWidth="1"/>
    <col min="9" max="16384" width="11.44140625" style="98"/>
  </cols>
  <sheetData>
    <row r="1" spans="1:3" x14ac:dyDescent="0.25">
      <c r="A1" s="53" t="s">
        <v>160</v>
      </c>
      <c r="B1" s="53" t="s">
        <v>206</v>
      </c>
      <c r="C1" s="53" t="s">
        <v>207</v>
      </c>
    </row>
    <row r="2" spans="1:3" x14ac:dyDescent="0.25">
      <c r="A2" s="45" t="s">
        <v>180</v>
      </c>
      <c r="B2" s="43" t="s">
        <v>190</v>
      </c>
      <c r="C2" s="43"/>
    </row>
    <row r="3" spans="1:3" x14ac:dyDescent="0.25">
      <c r="A3" s="45" t="s">
        <v>181</v>
      </c>
      <c r="B3" s="43" t="s">
        <v>190</v>
      </c>
      <c r="C3" s="43"/>
    </row>
    <row r="4" spans="1:3" x14ac:dyDescent="0.25">
      <c r="A4" s="45" t="s">
        <v>192</v>
      </c>
      <c r="B4" s="43" t="s">
        <v>185</v>
      </c>
      <c r="C4" s="43"/>
    </row>
    <row r="5" spans="1:3" x14ac:dyDescent="0.25">
      <c r="A5" s="45" t="s">
        <v>189</v>
      </c>
      <c r="B5" s="43" t="s">
        <v>185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wsWWlxhQUE19olwJhJxl05W0YtaFeAzp+KzZoYR4cyhTn5+VvOjKbIgqyRYax+kXciwlgqdBny2HRbq5CxvZVQ==" saltValue="NriKgXQp3HrO6HU9DQWq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98" customWidth="1"/>
    <col min="2" max="6" width="11.44140625" style="98" customWidth="1"/>
    <col min="7" max="16384" width="11.44140625" style="98"/>
  </cols>
  <sheetData>
    <row r="1" spans="1:1" x14ac:dyDescent="0.25">
      <c r="A1" s="53" t="s">
        <v>160</v>
      </c>
    </row>
    <row r="2" spans="1:1" x14ac:dyDescent="0.25">
      <c r="A2" s="24" t="s">
        <v>172</v>
      </c>
    </row>
    <row r="3" spans="1:1" x14ac:dyDescent="0.25">
      <c r="A3" s="24" t="s">
        <v>182</v>
      </c>
    </row>
    <row r="4" spans="1:1" x14ac:dyDescent="0.25">
      <c r="A4" s="24" t="s">
        <v>186</v>
      </c>
    </row>
    <row r="5" spans="1:1" x14ac:dyDescent="0.25">
      <c r="A5" s="24" t="s">
        <v>194</v>
      </c>
    </row>
    <row r="6" spans="1:1" x14ac:dyDescent="0.25">
      <c r="A6" s="24" t="s">
        <v>195</v>
      </c>
    </row>
    <row r="7" spans="1:1" x14ac:dyDescent="0.25">
      <c r="A7" s="24" t="s">
        <v>196</v>
      </c>
    </row>
    <row r="8" spans="1:1" x14ac:dyDescent="0.25">
      <c r="A8" s="24" t="s">
        <v>197</v>
      </c>
    </row>
    <row r="9" spans="1:1" x14ac:dyDescent="0.25">
      <c r="A9" s="24" t="s">
        <v>198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JNGw5Hla4RWK42T68S7LGGVdJqeRYmQWRrH76hCjKhfOQIppV70jI+jPJYNNx13+SJn4S7SCO/hxRLNZKxd60A==" saltValue="G8BgRdlm3CCMwzzNR5pb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9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9" t="s">
        <v>87</v>
      </c>
      <c r="B2" s="13">
        <f>'Donnees pop de l''annee de ref'!C51</f>
        <v>0</v>
      </c>
      <c r="C2" s="13">
        <f>'Donnees pop de l''annee de ref'!C52</f>
        <v>0</v>
      </c>
      <c r="D2" s="13">
        <f>'Donnees pop de l''annee de ref'!C53</f>
        <v>0</v>
      </c>
      <c r="E2" s="13">
        <f>'Donnees pop de l''annee de ref'!C54</f>
        <v>0</v>
      </c>
      <c r="F2" s="13">
        <f>'Donnees pop de l''annee de ref'!C55</f>
        <v>0</v>
      </c>
    </row>
    <row r="3" spans="1:6" ht="15.75" customHeight="1" x14ac:dyDescent="0.25">
      <c r="A3" s="79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zIwXGJf0jkqiYqVIrr1YRBE+RWJbKwccT/R50gnWQbDzCaD5hTaYdSMbD0y/ef3TUNECNS/Djni0vzUUmIV8TQ==" saltValue="xHKTmzl6Jv8xGP76YieI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25">
      <c r="A2" s="53" t="s">
        <v>86</v>
      </c>
      <c r="B2" s="70" t="s">
        <v>170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171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184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185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189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191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192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205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161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199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25">
      <c r="A15" s="53" t="s">
        <v>100</v>
      </c>
      <c r="B15" s="18" t="s">
        <v>168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25">
      <c r="A16" s="53"/>
      <c r="B16" s="70" t="s">
        <v>169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25">
      <c r="A17" s="53"/>
      <c r="B17" s="70" t="s">
        <v>180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25">
      <c r="A18" s="53"/>
      <c r="B18" s="70" t="s">
        <v>181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182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187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188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25">
      <c r="A24" s="53" t="s">
        <v>75</v>
      </c>
      <c r="B24" s="66" t="s">
        <v>172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176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177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178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179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3" t="s">
        <v>210</v>
      </c>
      <c r="B30" s="70" t="s">
        <v>173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174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175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183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186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AvF3ArjDM+racDvbLSY9TsQ/7D3envAnEB9bZ69VbusThjM2fIYF7LD5zo5EDE81DyWBI2U06cuAMKDDxrlLAw==" saltValue="uve++gVWz+/eIGeLdDWM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8" t="s">
        <v>201</v>
      </c>
    </row>
    <row r="2" spans="1:1" x14ac:dyDescent="0.25">
      <c r="A2" s="98" t="s">
        <v>212</v>
      </c>
    </row>
    <row r="3" spans="1:1" x14ac:dyDescent="0.25">
      <c r="A3" s="98" t="s">
        <v>213</v>
      </c>
    </row>
    <row r="4" spans="1:1" x14ac:dyDescent="0.25">
      <c r="A4" s="98" t="s">
        <v>214</v>
      </c>
    </row>
  </sheetData>
  <sheetProtection algorithmName="SHA-512" hashValue="jApdK//Ugb98oEnQrz99kYsKAEl3uYOPUPJieLmWtFH916NUxuOpWpvsF4ZHINz14veycpks4mWWBuzOIg8V4A==" saltValue="bfjmoamWX/Jxr4Tlimv7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98" customWidth="1"/>
    <col min="2" max="2" width="12.44140625" style="98" customWidth="1"/>
    <col min="3" max="4" width="11.44140625" style="98" customWidth="1"/>
    <col min="5" max="5" width="17.44140625" style="98" customWidth="1"/>
    <col min="6" max="10" width="11.44140625" style="98" customWidth="1"/>
    <col min="11" max="16384" width="11.44140625" style="98"/>
  </cols>
  <sheetData>
    <row r="1" spans="1:5" x14ac:dyDescent="0.25">
      <c r="A1" s="53" t="s">
        <v>216</v>
      </c>
      <c r="B1" s="53" t="s">
        <v>215</v>
      </c>
      <c r="C1" s="53" t="s">
        <v>8</v>
      </c>
      <c r="D1" s="53" t="s">
        <v>144</v>
      </c>
      <c r="E1" s="53" t="s">
        <v>225</v>
      </c>
    </row>
    <row r="2" spans="1:5" ht="13.95" customHeight="1" x14ac:dyDescent="0.25">
      <c r="A2" s="19" t="s">
        <v>217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95" customHeight="1" x14ac:dyDescent="0.25">
      <c r="A3" s="19" t="s">
        <v>218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95" customHeight="1" x14ac:dyDescent="0.25">
      <c r="A4" s="19" t="s">
        <v>219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95" customHeight="1" x14ac:dyDescent="0.25">
      <c r="A5" s="19" t="s">
        <v>220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95" customHeight="1" x14ac:dyDescent="0.25">
      <c r="A6" s="19" t="s">
        <v>9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95" customHeight="1" x14ac:dyDescent="0.25">
      <c r="A7" s="19" t="s">
        <v>221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95" customHeight="1" x14ac:dyDescent="0.25">
      <c r="A8" s="19" t="s">
        <v>222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95" customHeight="1" x14ac:dyDescent="0.25">
      <c r="A9" s="19" t="s">
        <v>223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95" customHeight="1" x14ac:dyDescent="0.25">
      <c r="A10" s="19" t="s">
        <v>224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7iP2O8rIAZYtKsde1MSCO7sCNnG8cJFv3+V5x1YFDBpNRFlwJ8XvzUhHxNh5GV25kfVNmiHYSiVJUFUAlHxOvw==" saltValue="gkE2Jg0o4U6CNzmUdh37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52" bestFit="1" customWidth="1"/>
    <col min="2" max="2" width="58.77734375" style="52" bestFit="1" customWidth="1"/>
    <col min="3" max="3" width="9.44140625" style="52" bestFit="1" customWidth="1"/>
    <col min="4" max="4" width="11.21875" style="52" bestFit="1" customWidth="1"/>
    <col min="5" max="5" width="12" style="52" bestFit="1" customWidth="1"/>
    <col min="6" max="7" width="13.21875" style="52" bestFit="1" customWidth="1"/>
    <col min="8" max="11" width="15.21875" style="52" bestFit="1" customWidth="1"/>
    <col min="12" max="15" width="16.77734375" style="52" bestFit="1" customWidth="1"/>
    <col min="16" max="20" width="16.21875" style="52" customWidth="1"/>
    <col min="21" max="16384" width="16.21875" style="52"/>
  </cols>
  <sheetData>
    <row r="1" spans="1:15" ht="15.75" customHeight="1" x14ac:dyDescent="0.3">
      <c r="A1" s="53" t="s">
        <v>211</v>
      </c>
      <c r="B1" s="71" t="s">
        <v>160</v>
      </c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  <c r="H1" s="53" t="s">
        <v>122</v>
      </c>
      <c r="I1" s="53" t="s">
        <v>123</v>
      </c>
      <c r="J1" s="53" t="s">
        <v>124</v>
      </c>
      <c r="K1" s="53" t="s">
        <v>125</v>
      </c>
      <c r="L1" s="53" t="s">
        <v>69</v>
      </c>
      <c r="M1" s="53" t="s">
        <v>70</v>
      </c>
      <c r="N1" s="53" t="s">
        <v>71</v>
      </c>
      <c r="O1" s="53" t="s">
        <v>72</v>
      </c>
    </row>
    <row r="2" spans="1:15" ht="15.75" customHeight="1" x14ac:dyDescent="0.3">
      <c r="A2" s="53" t="s">
        <v>86</v>
      </c>
      <c r="B2" s="70" t="s">
        <v>170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">
      <c r="B3" s="70" t="s">
        <v>171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">
      <c r="B4" s="70" t="s">
        <v>157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">
      <c r="B5" s="70" t="s">
        <v>158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">
      <c r="B6" s="70" t="s">
        <v>159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">
      <c r="B7" s="70" t="s">
        <v>184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">
      <c r="B8" s="70" t="s">
        <v>185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">
      <c r="B9" s="70" t="s">
        <v>189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">
      <c r="B10" s="70" t="s">
        <v>191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">
      <c r="B11" s="70" t="s">
        <v>192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">
      <c r="B12" s="70" t="s">
        <v>205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">
      <c r="B13" s="70" t="s">
        <v>161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">
      <c r="B14" s="70" t="s">
        <v>193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">
      <c r="B15" s="70" t="s">
        <v>199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">
      <c r="B16" s="70" t="s">
        <v>200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">
      <c r="A18" s="53" t="s">
        <v>100</v>
      </c>
      <c r="B18" s="70" t="s">
        <v>168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">
      <c r="A19" s="53"/>
      <c r="B19" s="70" t="s">
        <v>169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">
      <c r="B20" s="70" t="s">
        <v>180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">
      <c r="B21" s="70" t="s">
        <v>181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">
      <c r="B22" s="50" t="s">
        <v>182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">
      <c r="B23" s="70" t="s">
        <v>187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">
      <c r="B24" s="70" t="s">
        <v>188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">
      <c r="B25" s="70" t="s">
        <v>190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2" customHeight="1" x14ac:dyDescent="0.3">
      <c r="A27" s="53" t="s">
        <v>75</v>
      </c>
      <c r="B27" s="70" t="s">
        <v>172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">
      <c r="B28" s="66" t="s">
        <v>176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">
      <c r="A29" s="53"/>
      <c r="B29" s="66" t="s">
        <v>177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">
      <c r="B30" s="66" t="s">
        <v>178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">
      <c r="B31" s="66" t="s">
        <v>179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">
      <c r="A33" s="53" t="s">
        <v>210</v>
      </c>
      <c r="B33" s="70" t="s">
        <v>173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">
      <c r="B34" s="70" t="s">
        <v>174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">
      <c r="B35" s="70" t="s">
        <v>175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">
      <c r="B36" s="70" t="s">
        <v>183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">
      <c r="B37" s="70" t="s">
        <v>186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">
      <c r="B38" s="70" t="s">
        <v>194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">
      <c r="B39" s="70" t="s">
        <v>195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">
      <c r="B40" s="70" t="s">
        <v>196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">
      <c r="B41" s="70" t="s">
        <v>197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">
      <c r="B42" s="70" t="s">
        <v>198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2AiwaoHvN6RqS6Ye4S9W04zNk9TVFHJM/mCKucEty+mGVQNCgBjREOq1qf2HifmQluigGnFqrAEMSpH+aFvpsA==" saltValue="kLwRUfit/kIyIK21Zbcx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98" bestFit="1" customWidth="1"/>
    <col min="2" max="3" width="8.77734375" style="98" bestFit="1" customWidth="1"/>
    <col min="4" max="4" width="18.2187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77734375" style="98" bestFit="1" customWidth="1"/>
    <col min="9" max="9" width="14.77734375" style="98" bestFit="1" customWidth="1"/>
    <col min="10" max="10" width="15.2187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160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70" t="s">
        <v>168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169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170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171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172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176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177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178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179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180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181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182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183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157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158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159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184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185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186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187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188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189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190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191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192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205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161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193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194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195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196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197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198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199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200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fozRpoWdpSJYcPfB35NH5dHaaOK2A/M1JU1/0oPMtWUP1ZmBiprcKwwzE314FZBiB2m4PtxWdLg+Fc8ROCLMg==" saltValue="d8v8b84pmoXiyxqPDUHd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98" bestFit="1" customWidth="1"/>
    <col min="2" max="3" width="8.77734375" style="98" bestFit="1" customWidth="1"/>
    <col min="4" max="4" width="18.2187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77734375" style="98" bestFit="1" customWidth="1"/>
    <col min="9" max="9" width="14.77734375" style="98" bestFit="1" customWidth="1"/>
    <col min="10" max="10" width="15.2187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230</v>
      </c>
      <c r="B1" s="98" t="s">
        <v>226</v>
      </c>
      <c r="C1" s="98" t="s">
        <v>121</v>
      </c>
      <c r="D1" s="98" t="s">
        <v>227</v>
      </c>
      <c r="E1" s="98" t="s">
        <v>228</v>
      </c>
      <c r="F1" s="98" t="s">
        <v>128</v>
      </c>
      <c r="G1" s="98" t="s">
        <v>87</v>
      </c>
      <c r="H1" s="98" t="s">
        <v>43</v>
      </c>
      <c r="I1" s="98" t="s">
        <v>229</v>
      </c>
      <c r="J1" s="98" t="s">
        <v>36</v>
      </c>
      <c r="K1" s="98" t="s">
        <v>68</v>
      </c>
    </row>
    <row r="2" spans="1:11" x14ac:dyDescent="0.25">
      <c r="A2" s="98" t="s">
        <v>109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96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97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98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99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122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123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124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125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69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70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71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72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ctPrRzG/RAHwsMqf3JHYtDG0NLwBdhUAVVHp5rJq8NIGd33ZrAl9Uzc2XDpoFxBYFObdCbdDM516bo14fMQb1A==" saltValue="YGcABeoY5vVqiD2DWs5g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4" sqref="G4"/>
    </sheetView>
  </sheetViews>
  <sheetFormatPr defaultColWidth="14.44140625" defaultRowHeight="15.75" customHeight="1" x14ac:dyDescent="0.25"/>
  <cols>
    <col min="1" max="1" width="8.44140625" style="98" customWidth="1"/>
    <col min="2" max="9" width="16.77734375" style="98" customWidth="1"/>
    <col min="10" max="14" width="14.44140625" style="98" customWidth="1"/>
    <col min="15" max="16384" width="14.44140625" style="98"/>
  </cols>
  <sheetData>
    <row r="1" spans="1:9" s="8" customFormat="1" ht="30" customHeight="1" x14ac:dyDescent="0.25">
      <c r="A1" s="57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9LasCQ/XsLhMHlvVfcW4G2SePSIfIMuE52od+QqvyMWnsquDmoryhi126uQmkevwPsdwgtn6zaYp/Wh8zg3PEg==" saltValue="b3D+Xht6NC4oueDy8D4cs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98" customWidth="1"/>
    <col min="2" max="2" width="15" style="98" customWidth="1"/>
    <col min="3" max="3" width="14.77734375" style="98" customWidth="1"/>
    <col min="4" max="8" width="12.77734375" style="98" customWidth="1"/>
    <col min="9" max="16384" width="12.77734375" style="98"/>
  </cols>
  <sheetData>
    <row r="1" spans="1:10" x14ac:dyDescent="0.25">
      <c r="A1" s="53" t="s">
        <v>231</v>
      </c>
      <c r="B1" s="53" t="s">
        <v>152</v>
      </c>
      <c r="C1" s="53" t="s">
        <v>164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10" x14ac:dyDescent="0.25">
      <c r="A2" s="53" t="s">
        <v>232</v>
      </c>
      <c r="B2" s="103" t="s">
        <v>100</v>
      </c>
      <c r="C2" s="98" t="s">
        <v>153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4"/>
      <c r="C3" s="98" t="s">
        <v>154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4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3" t="s">
        <v>109</v>
      </c>
      <c r="C5" s="98" t="s">
        <v>153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4"/>
      <c r="C6" s="98" t="s">
        <v>154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4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3" t="s">
        <v>96</v>
      </c>
      <c r="C8" s="98" t="s">
        <v>153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4"/>
      <c r="C9" s="98" t="s">
        <v>154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4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3" t="s">
        <v>97</v>
      </c>
      <c r="C11" s="98" t="s">
        <v>153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4"/>
      <c r="C12" s="98" t="s">
        <v>154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4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3" t="s">
        <v>98</v>
      </c>
      <c r="C14" s="98" t="s">
        <v>153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4"/>
      <c r="C15" s="98" t="s">
        <v>154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4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x14ac:dyDescent="0.25">
      <c r="B17" s="97" t="s">
        <v>156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x14ac:dyDescent="0.25">
      <c r="A19" s="53" t="s">
        <v>233</v>
      </c>
      <c r="B19" s="103" t="s">
        <v>100</v>
      </c>
      <c r="C19" s="98" t="s">
        <v>153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4"/>
      <c r="C20" s="98" t="s">
        <v>154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4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3" t="s">
        <v>109</v>
      </c>
      <c r="C22" s="98" t="s">
        <v>153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4"/>
      <c r="C23" s="98" t="s">
        <v>154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4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3" t="s">
        <v>96</v>
      </c>
      <c r="C25" s="98" t="s">
        <v>153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4"/>
      <c r="C26" s="98" t="s">
        <v>154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4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3" t="s">
        <v>97</v>
      </c>
      <c r="C28" s="98" t="s">
        <v>153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4"/>
      <c r="C29" s="98" t="s">
        <v>154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4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3" t="s">
        <v>98</v>
      </c>
      <c r="C31" s="98" t="s">
        <v>153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4"/>
      <c r="C32" s="98" t="s">
        <v>154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4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x14ac:dyDescent="0.25">
      <c r="B34" s="97" t="s">
        <v>156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x14ac:dyDescent="0.25">
      <c r="A36" s="55" t="s">
        <v>234</v>
      </c>
      <c r="B36" s="103" t="s">
        <v>100</v>
      </c>
      <c r="C36" s="98" t="s">
        <v>153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4"/>
      <c r="C37" s="98" t="s">
        <v>154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4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3" t="s">
        <v>109</v>
      </c>
      <c r="C39" s="98" t="s">
        <v>153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4"/>
      <c r="C40" s="98" t="s">
        <v>154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4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3" t="s">
        <v>96</v>
      </c>
      <c r="C42" s="98" t="s">
        <v>153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4"/>
      <c r="C43" s="98" t="s">
        <v>154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4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3" t="s">
        <v>97</v>
      </c>
      <c r="C45" s="98" t="s">
        <v>153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4"/>
      <c r="C46" s="98" t="s">
        <v>154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4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3" t="s">
        <v>98</v>
      </c>
      <c r="C48" s="98" t="s">
        <v>153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4"/>
      <c r="C49" s="98" t="s">
        <v>154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4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x14ac:dyDescent="0.25">
      <c r="B51" s="97" t="s">
        <v>156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x14ac:dyDescent="0.25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53" t="s">
        <v>231</v>
      </c>
      <c r="B54" s="53" t="s">
        <v>152</v>
      </c>
      <c r="C54" s="53" t="s">
        <v>164</v>
      </c>
      <c r="D54" s="53" t="s">
        <v>109</v>
      </c>
      <c r="E54" s="53" t="s">
        <v>96</v>
      </c>
      <c r="F54" s="53" t="s">
        <v>97</v>
      </c>
      <c r="G54" s="53" t="s">
        <v>98</v>
      </c>
      <c r="H54" s="53" t="s">
        <v>99</v>
      </c>
    </row>
    <row r="55" spans="1:8" x14ac:dyDescent="0.25">
      <c r="A55" s="53" t="s">
        <v>236</v>
      </c>
      <c r="B55" s="103" t="s">
        <v>100</v>
      </c>
      <c r="C55" s="98" t="s">
        <v>153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4"/>
      <c r="C56" s="98" t="s">
        <v>154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4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3" t="s">
        <v>109</v>
      </c>
      <c r="C58" s="98" t="s">
        <v>153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4"/>
      <c r="C59" s="98" t="s">
        <v>154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4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3" t="s">
        <v>96</v>
      </c>
      <c r="C61" s="98" t="s">
        <v>153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4"/>
      <c r="C62" s="98" t="s">
        <v>154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4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3" t="s">
        <v>97</v>
      </c>
      <c r="C64" s="98" t="s">
        <v>153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4"/>
      <c r="C65" s="98" t="s">
        <v>154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4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3" t="s">
        <v>98</v>
      </c>
      <c r="C67" s="98" t="s">
        <v>153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4"/>
      <c r="C68" s="98" t="s">
        <v>154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4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x14ac:dyDescent="0.25">
      <c r="B70" s="97" t="s">
        <v>156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x14ac:dyDescent="0.25">
      <c r="A72" s="53" t="s">
        <v>237</v>
      </c>
      <c r="B72" s="103" t="s">
        <v>100</v>
      </c>
      <c r="C72" s="98" t="s">
        <v>153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4"/>
      <c r="C73" s="98" t="s">
        <v>154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4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3" t="s">
        <v>109</v>
      </c>
      <c r="C75" s="98" t="s">
        <v>153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4"/>
      <c r="C76" s="98" t="s">
        <v>154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4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3" t="s">
        <v>96</v>
      </c>
      <c r="C78" s="98" t="s">
        <v>153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4"/>
      <c r="C79" s="98" t="s">
        <v>154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4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3" t="s">
        <v>97</v>
      </c>
      <c r="C81" s="98" t="s">
        <v>153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4"/>
      <c r="C82" s="98" t="s">
        <v>154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4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3" t="s">
        <v>98</v>
      </c>
      <c r="C84" s="98" t="s">
        <v>153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4"/>
      <c r="C85" s="98" t="s">
        <v>154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4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x14ac:dyDescent="0.25">
      <c r="B87" s="97" t="s">
        <v>156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x14ac:dyDescent="0.25">
      <c r="A89" s="55" t="s">
        <v>238</v>
      </c>
      <c r="B89" s="103" t="s">
        <v>100</v>
      </c>
      <c r="C89" s="98" t="s">
        <v>153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4"/>
      <c r="C90" s="98" t="s">
        <v>154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4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3" t="s">
        <v>109</v>
      </c>
      <c r="C92" s="98" t="s">
        <v>153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4"/>
      <c r="C93" s="98" t="s">
        <v>154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4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3" t="s">
        <v>96</v>
      </c>
      <c r="C95" s="98" t="s">
        <v>153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4"/>
      <c r="C96" s="98" t="s">
        <v>154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4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3" t="s">
        <v>97</v>
      </c>
      <c r="C98" s="98" t="s">
        <v>153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4"/>
      <c r="C99" s="98" t="s">
        <v>154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4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3" t="s">
        <v>98</v>
      </c>
      <c r="C101" s="98" t="s">
        <v>153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4"/>
      <c r="C102" s="98" t="s">
        <v>154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4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x14ac:dyDescent="0.25">
      <c r="B104" s="97" t="s">
        <v>156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x14ac:dyDescent="0.25">
      <c r="A106" s="89" t="s">
        <v>239</v>
      </c>
      <c r="B106" s="89"/>
      <c r="C106" s="89"/>
      <c r="D106" s="89"/>
      <c r="E106" s="89"/>
      <c r="F106" s="89"/>
      <c r="G106" s="89"/>
      <c r="H106" s="89"/>
    </row>
    <row r="107" spans="1:8" x14ac:dyDescent="0.25">
      <c r="A107" s="53" t="s">
        <v>231</v>
      </c>
      <c r="B107" s="53" t="s">
        <v>152</v>
      </c>
      <c r="C107" s="53" t="s">
        <v>164</v>
      </c>
      <c r="D107" s="53" t="s">
        <v>109</v>
      </c>
      <c r="E107" s="53" t="s">
        <v>96</v>
      </c>
      <c r="F107" s="53" t="s">
        <v>97</v>
      </c>
      <c r="G107" s="53" t="s">
        <v>98</v>
      </c>
      <c r="H107" s="53" t="s">
        <v>99</v>
      </c>
    </row>
    <row r="108" spans="1:8" x14ac:dyDescent="0.25">
      <c r="A108" s="53" t="s">
        <v>240</v>
      </c>
      <c r="B108" s="103" t="s">
        <v>100</v>
      </c>
      <c r="C108" s="98" t="s">
        <v>153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4"/>
      <c r="C109" s="98" t="s">
        <v>154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4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3" t="s">
        <v>109</v>
      </c>
      <c r="C111" s="98" t="s">
        <v>153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4"/>
      <c r="C112" s="98" t="s">
        <v>154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4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3" t="s">
        <v>96</v>
      </c>
      <c r="C114" s="98" t="s">
        <v>153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4"/>
      <c r="C115" s="98" t="s">
        <v>154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4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3" t="s">
        <v>97</v>
      </c>
      <c r="C117" s="98" t="s">
        <v>153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4"/>
      <c r="C118" s="98" t="s">
        <v>154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4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3" t="s">
        <v>98</v>
      </c>
      <c r="C120" s="98" t="s">
        <v>153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4"/>
      <c r="C121" s="98" t="s">
        <v>154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4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x14ac:dyDescent="0.25">
      <c r="B123" s="97" t="s">
        <v>156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x14ac:dyDescent="0.25">
      <c r="A125" s="53" t="s">
        <v>241</v>
      </c>
      <c r="B125" s="103" t="s">
        <v>100</v>
      </c>
      <c r="C125" s="98" t="s">
        <v>153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4"/>
      <c r="C126" s="98" t="s">
        <v>154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4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3" t="s">
        <v>109</v>
      </c>
      <c r="C128" s="98" t="s">
        <v>153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4"/>
      <c r="C129" s="98" t="s">
        <v>154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4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3" t="s">
        <v>96</v>
      </c>
      <c r="C131" s="98" t="s">
        <v>153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4"/>
      <c r="C132" s="98" t="s">
        <v>154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4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3" t="s">
        <v>97</v>
      </c>
      <c r="C134" s="98" t="s">
        <v>153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4"/>
      <c r="C135" s="98" t="s">
        <v>154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4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3" t="s">
        <v>98</v>
      </c>
      <c r="C137" s="98" t="s">
        <v>153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4"/>
      <c r="C138" s="98" t="s">
        <v>154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4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x14ac:dyDescent="0.25">
      <c r="B140" s="97" t="s">
        <v>156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x14ac:dyDescent="0.25">
      <c r="A142" s="55" t="s">
        <v>242</v>
      </c>
      <c r="B142" s="103" t="s">
        <v>100</v>
      </c>
      <c r="C142" s="98" t="s">
        <v>153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4"/>
      <c r="C143" s="98" t="s">
        <v>154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4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3" t="s">
        <v>109</v>
      </c>
      <c r="C145" s="98" t="s">
        <v>153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4"/>
      <c r="C146" s="98" t="s">
        <v>154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4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3" t="s">
        <v>96</v>
      </c>
      <c r="C148" s="98" t="s">
        <v>153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4"/>
      <c r="C149" s="98" t="s">
        <v>154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4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3" t="s">
        <v>97</v>
      </c>
      <c r="C151" s="98" t="s">
        <v>153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4"/>
      <c r="C152" s="98" t="s">
        <v>154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4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3" t="s">
        <v>98</v>
      </c>
      <c r="C154" s="98" t="s">
        <v>153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4"/>
      <c r="C155" s="98" t="s">
        <v>154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4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x14ac:dyDescent="0.25">
      <c r="B157" s="97" t="s">
        <v>156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XeDV3CTyCLgN8FUpMP5/2LF0U8026cwVyQwJBDJYxvKgS7NrJI0gZt4Lxoc/3rTntZoETXK2jgkGhdFHHp12g==" saltValue="D3VAVCxVY8wfQ5CrbLjpY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98" customWidth="1"/>
    <col min="2" max="2" width="34.21875" style="98" customWidth="1"/>
    <col min="3" max="3" width="11.21875" style="98" bestFit="1" customWidth="1"/>
    <col min="4" max="4" width="11.77734375" style="98" customWidth="1"/>
    <col min="5" max="6" width="15" style="98" customWidth="1"/>
    <col min="7" max="11" width="16.21875" style="98" customWidth="1"/>
    <col min="12" max="16384" width="16.21875" style="98"/>
  </cols>
  <sheetData>
    <row r="1" spans="1:6" s="65" customFormat="1" ht="18.75" customHeight="1" x14ac:dyDescent="0.25">
      <c r="A1" s="56" t="s">
        <v>243</v>
      </c>
    </row>
    <row r="2" spans="1:6" ht="15.75" customHeight="1" x14ac:dyDescent="0.25">
      <c r="B2" s="75"/>
      <c r="C2" s="57" t="s">
        <v>54</v>
      </c>
      <c r="D2" s="58" t="s">
        <v>53</v>
      </c>
      <c r="E2" s="58" t="s">
        <v>52</v>
      </c>
      <c r="F2" s="58" t="s">
        <v>51</v>
      </c>
    </row>
    <row r="3" spans="1:6" ht="15.75" customHeight="1" x14ac:dyDescent="0.25">
      <c r="A3" s="53" t="s">
        <v>244</v>
      </c>
      <c r="B3" s="59"/>
      <c r="C3" s="60"/>
      <c r="D3" s="61"/>
      <c r="E3" s="61"/>
      <c r="F3" s="61"/>
    </row>
    <row r="4" spans="1:6" ht="15.75" customHeight="1" x14ac:dyDescent="0.25">
      <c r="B4" s="70" t="s">
        <v>37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38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39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40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25">
      <c r="A9" s="53" t="s">
        <v>249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25">
      <c r="A11" s="56" t="s">
        <v>245</v>
      </c>
      <c r="C11" s="63"/>
      <c r="D11" s="64"/>
      <c r="E11" s="64"/>
      <c r="F11" s="64"/>
    </row>
    <row r="12" spans="1:6" ht="15.75" customHeight="1" x14ac:dyDescent="0.25">
      <c r="A12" s="53" t="s">
        <v>246</v>
      </c>
      <c r="C12" s="62"/>
      <c r="D12" s="54"/>
      <c r="E12" s="54"/>
      <c r="F12" s="54"/>
    </row>
    <row r="13" spans="1:6" ht="15.75" customHeight="1" x14ac:dyDescent="0.25">
      <c r="B13" s="66" t="s">
        <v>247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119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120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25">
      <c r="A16" s="53"/>
      <c r="B16" s="66"/>
      <c r="C16" s="67"/>
      <c r="D16" s="54"/>
      <c r="E16" s="54"/>
      <c r="F16" s="54"/>
    </row>
    <row r="17" spans="1:6" ht="15.75" customHeight="1" x14ac:dyDescent="0.25">
      <c r="A17" s="53" t="s">
        <v>248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78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79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80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81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82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83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84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85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25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25">
      <c r="A28" s="56" t="s">
        <v>243</v>
      </c>
    </row>
    <row r="29" spans="1:6" ht="15.75" customHeight="1" x14ac:dyDescent="0.25">
      <c r="B29" s="75"/>
      <c r="C29" s="57" t="s">
        <v>54</v>
      </c>
      <c r="D29" s="58" t="s">
        <v>53</v>
      </c>
      <c r="E29" s="58" t="s">
        <v>52</v>
      </c>
      <c r="F29" s="58" t="s">
        <v>51</v>
      </c>
    </row>
    <row r="30" spans="1:6" ht="15.75" customHeight="1" x14ac:dyDescent="0.25">
      <c r="A30" s="53" t="s">
        <v>250</v>
      </c>
      <c r="B30" s="59"/>
      <c r="C30" s="60"/>
      <c r="D30" s="61"/>
      <c r="E30" s="61"/>
      <c r="F30" s="61"/>
    </row>
    <row r="31" spans="1:6" ht="15.75" customHeight="1" x14ac:dyDescent="0.25">
      <c r="B31" s="70" t="s">
        <v>37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38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39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40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25">
      <c r="A36" s="53" t="s">
        <v>262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25">
      <c r="A38" s="56" t="s">
        <v>245</v>
      </c>
      <c r="B38" s="65"/>
      <c r="C38" s="63"/>
      <c r="D38" s="64"/>
      <c r="E38" s="64"/>
      <c r="F38" s="64"/>
    </row>
    <row r="39" spans="1:6" ht="15.75" customHeight="1" x14ac:dyDescent="0.25">
      <c r="A39" s="53" t="s">
        <v>251</v>
      </c>
      <c r="C39" s="62"/>
      <c r="D39" s="54"/>
      <c r="E39" s="54"/>
      <c r="F39" s="54"/>
    </row>
    <row r="40" spans="1:6" ht="15.75" customHeight="1" x14ac:dyDescent="0.25">
      <c r="B40" s="66" t="s">
        <v>256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257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258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25">
      <c r="A43" s="53"/>
      <c r="B43" s="66"/>
      <c r="C43" s="67"/>
      <c r="D43" s="54"/>
      <c r="E43" s="54"/>
      <c r="F43" s="54"/>
    </row>
    <row r="44" spans="1:6" ht="15.75" customHeight="1" x14ac:dyDescent="0.25">
      <c r="A44" s="53" t="s">
        <v>252</v>
      </c>
      <c r="B44" s="59"/>
      <c r="C44" s="68"/>
      <c r="D44" s="69"/>
      <c r="E44" s="69"/>
      <c r="F44" s="69"/>
    </row>
    <row r="45" spans="1:6" ht="15.75" customHeight="1" x14ac:dyDescent="0.25">
      <c r="B45" s="70" t="s">
        <v>78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79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80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81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82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83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84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85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25">
      <c r="A54" s="89" t="s">
        <v>239</v>
      </c>
      <c r="B54" s="90"/>
      <c r="C54" s="91"/>
      <c r="D54" s="92"/>
      <c r="E54" s="92"/>
      <c r="F54" s="92"/>
    </row>
    <row r="55" spans="1:6" s="65" customFormat="1" ht="18.75" customHeight="1" x14ac:dyDescent="0.25">
      <c r="A55" s="56" t="s">
        <v>243</v>
      </c>
    </row>
    <row r="56" spans="1:6" ht="15.75" customHeight="1" x14ac:dyDescent="0.25">
      <c r="B56" s="75"/>
      <c r="C56" s="57" t="s">
        <v>54</v>
      </c>
      <c r="D56" s="58" t="s">
        <v>53</v>
      </c>
      <c r="E56" s="58" t="s">
        <v>52</v>
      </c>
      <c r="F56" s="58" t="s">
        <v>51</v>
      </c>
    </row>
    <row r="57" spans="1:6" ht="15.75" customHeight="1" x14ac:dyDescent="0.25">
      <c r="A57" s="53" t="s">
        <v>253</v>
      </c>
      <c r="B57" s="59"/>
      <c r="C57" s="60"/>
      <c r="D57" s="61"/>
      <c r="E57" s="61"/>
      <c r="F57" s="61"/>
    </row>
    <row r="58" spans="1:6" ht="15.75" customHeight="1" x14ac:dyDescent="0.25">
      <c r="B58" s="70" t="s">
        <v>37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38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39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40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25">
      <c r="A63" s="53" t="s">
        <v>263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25">
      <c r="A65" s="56" t="s">
        <v>245</v>
      </c>
      <c r="B65" s="65"/>
      <c r="C65" s="63"/>
      <c r="D65" s="64"/>
      <c r="E65" s="64"/>
      <c r="F65" s="64"/>
    </row>
    <row r="66" spans="1:6" ht="15.75" customHeight="1" x14ac:dyDescent="0.25">
      <c r="A66" s="53" t="s">
        <v>254</v>
      </c>
      <c r="C66" s="62"/>
      <c r="D66" s="54"/>
      <c r="E66" s="54"/>
      <c r="F66" s="54"/>
    </row>
    <row r="67" spans="1:6" ht="15.75" customHeight="1" x14ac:dyDescent="0.25">
      <c r="B67" s="66" t="s">
        <v>259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260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261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25">
      <c r="A70" s="53"/>
      <c r="B70" s="66"/>
      <c r="C70" s="67"/>
      <c r="D70" s="54"/>
      <c r="E70" s="54"/>
      <c r="F70" s="54"/>
    </row>
    <row r="71" spans="1:6" ht="15.75" customHeight="1" x14ac:dyDescent="0.25">
      <c r="A71" s="53" t="s">
        <v>255</v>
      </c>
      <c r="B71" s="59"/>
      <c r="C71" s="68"/>
      <c r="D71" s="69"/>
      <c r="E71" s="69"/>
      <c r="F71" s="69"/>
    </row>
    <row r="72" spans="1:6" ht="15.75" customHeight="1" x14ac:dyDescent="0.25">
      <c r="B72" s="70" t="s">
        <v>78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79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80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81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82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83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84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85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0twGnQ5ra95RDxoJf4pSgmDEFBmlxgQTIzb5YTAC/KNf0BBT7HGMCWOD7GIyPPts+M4BS0MJhHghSPDYJEVgEQ==" saltValue="8bXhtI3rGz7o/emuMg5k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98" customWidth="1"/>
    <col min="2" max="2" width="26.77734375" style="98" customWidth="1"/>
    <col min="3" max="3" width="18.21875" style="98" customWidth="1"/>
    <col min="4" max="8" width="14.77734375" style="98" customWidth="1"/>
    <col min="9" max="12" width="15.21875" style="98" bestFit="1" customWidth="1"/>
    <col min="13" max="16" width="16.77734375" style="98" bestFit="1" customWidth="1"/>
    <col min="17" max="21" width="12.77734375" style="98" customWidth="1"/>
    <col min="22" max="16384" width="12.77734375" style="98"/>
  </cols>
  <sheetData>
    <row r="1" spans="1:16" s="65" customFormat="1" x14ac:dyDescent="0.25">
      <c r="A1" s="56" t="s">
        <v>264</v>
      </c>
    </row>
    <row r="2" spans="1:16" x14ac:dyDescent="0.25">
      <c r="A2" s="73" t="s">
        <v>226</v>
      </c>
      <c r="B2" s="71" t="s">
        <v>265</v>
      </c>
      <c r="C2" s="71" t="s">
        <v>266</v>
      </c>
      <c r="D2" s="58" t="s">
        <v>109</v>
      </c>
      <c r="E2" s="58" t="s">
        <v>96</v>
      </c>
      <c r="F2" s="58" t="s">
        <v>97</v>
      </c>
      <c r="G2" s="58" t="s">
        <v>98</v>
      </c>
      <c r="H2" s="58" t="s">
        <v>99</v>
      </c>
      <c r="I2" s="72"/>
      <c r="J2" s="72"/>
      <c r="K2" s="72"/>
      <c r="L2" s="72"/>
      <c r="M2" s="72"/>
      <c r="N2" s="72"/>
      <c r="O2" s="72"/>
      <c r="P2" s="72"/>
    </row>
    <row r="3" spans="1:16" x14ac:dyDescent="0.25">
      <c r="A3" s="53"/>
      <c r="B3" s="98" t="s">
        <v>87</v>
      </c>
      <c r="C3" s="79" t="s">
        <v>10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267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268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269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88</v>
      </c>
      <c r="C7" s="79" t="s">
        <v>10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267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268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269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10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267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268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269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91</v>
      </c>
      <c r="C15" s="79" t="s">
        <v>10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267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268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5" customHeight="1" x14ac:dyDescent="0.25">
      <c r="C18" s="79" t="s">
        <v>269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89</v>
      </c>
      <c r="C19" s="79" t="s">
        <v>10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267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268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269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95</v>
      </c>
      <c r="C23" s="79" t="s">
        <v>10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267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268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269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x14ac:dyDescent="0.25">
      <c r="A28" s="56" t="s">
        <v>278</v>
      </c>
    </row>
    <row r="29" spans="1:16" x14ac:dyDescent="0.25">
      <c r="A29" s="73" t="s">
        <v>279</v>
      </c>
      <c r="B29" s="53" t="s">
        <v>265</v>
      </c>
      <c r="C29" s="53" t="s">
        <v>270</v>
      </c>
      <c r="D29" s="58" t="s">
        <v>109</v>
      </c>
      <c r="E29" s="58" t="s">
        <v>96</v>
      </c>
      <c r="F29" s="58" t="s">
        <v>97</v>
      </c>
      <c r="G29" s="58" t="s">
        <v>98</v>
      </c>
      <c r="H29" s="58" t="s">
        <v>99</v>
      </c>
      <c r="I29" s="72"/>
      <c r="J29" s="72"/>
      <c r="K29" s="72"/>
      <c r="L29" s="72"/>
      <c r="M29" s="72"/>
      <c r="N29" s="72"/>
      <c r="O29" s="72"/>
      <c r="P29" s="72"/>
    </row>
    <row r="30" spans="1:16" x14ac:dyDescent="0.25">
      <c r="A30" s="53"/>
      <c r="B30" s="98" t="s">
        <v>87</v>
      </c>
      <c r="C30" s="79" t="s">
        <v>10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267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209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208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88</v>
      </c>
      <c r="C34" s="79" t="s">
        <v>10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267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209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208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10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267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209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208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91</v>
      </c>
      <c r="C42" s="79" t="s">
        <v>10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267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209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208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89</v>
      </c>
      <c r="C46" s="79" t="s">
        <v>10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267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209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208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95</v>
      </c>
      <c r="C50" s="79" t="s">
        <v>10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267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209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208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x14ac:dyDescent="0.25">
      <c r="A55" s="56" t="s">
        <v>271</v>
      </c>
    </row>
    <row r="56" spans="1:16" ht="26.55" customHeight="1" x14ac:dyDescent="0.25">
      <c r="A56" s="73" t="s">
        <v>121</v>
      </c>
      <c r="B56" s="53" t="s">
        <v>265</v>
      </c>
      <c r="C56" s="75" t="s">
        <v>272</v>
      </c>
      <c r="D56" s="58" t="s">
        <v>122</v>
      </c>
      <c r="E56" s="58" t="s">
        <v>123</v>
      </c>
      <c r="F56" s="58" t="s">
        <v>124</v>
      </c>
      <c r="G56" s="58" t="s">
        <v>125</v>
      </c>
      <c r="H56" s="72"/>
      <c r="M56" s="72"/>
      <c r="N56" s="72"/>
      <c r="O56" s="72"/>
      <c r="P56" s="72"/>
    </row>
    <row r="57" spans="1:16" x14ac:dyDescent="0.25">
      <c r="A57" s="53"/>
      <c r="B57" s="98" t="s">
        <v>101</v>
      </c>
      <c r="C57" s="79" t="s">
        <v>273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274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102</v>
      </c>
      <c r="C59" s="79" t="s">
        <v>273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274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273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274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x14ac:dyDescent="0.25">
      <c r="A64" s="56" t="s">
        <v>275</v>
      </c>
    </row>
    <row r="65" spans="1:16" ht="26.55" customHeight="1" x14ac:dyDescent="0.25">
      <c r="A65" s="73" t="s">
        <v>128</v>
      </c>
      <c r="B65" s="53" t="s">
        <v>265</v>
      </c>
      <c r="C65" s="75" t="s">
        <v>276</v>
      </c>
      <c r="D65" s="58" t="s">
        <v>109</v>
      </c>
      <c r="E65" s="58" t="s">
        <v>96</v>
      </c>
      <c r="F65" s="58" t="s">
        <v>97</v>
      </c>
      <c r="G65" s="58" t="s">
        <v>98</v>
      </c>
      <c r="H65" s="76" t="s">
        <v>99</v>
      </c>
      <c r="I65" s="72"/>
      <c r="J65" s="72"/>
      <c r="K65" s="72"/>
      <c r="L65" s="72"/>
      <c r="M65" s="72"/>
      <c r="N65" s="72"/>
      <c r="O65" s="72"/>
      <c r="P65" s="72"/>
    </row>
    <row r="66" spans="1:16" x14ac:dyDescent="0.25">
      <c r="A66" s="77"/>
      <c r="B66" s="98" t="s">
        <v>78</v>
      </c>
      <c r="C66" s="79" t="s">
        <v>129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130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131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132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79</v>
      </c>
      <c r="C70" s="79" t="s">
        <v>129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130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131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132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80</v>
      </c>
      <c r="C74" s="79" t="s">
        <v>129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130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131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132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82</v>
      </c>
      <c r="C78" s="79" t="s">
        <v>129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130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131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132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87</v>
      </c>
      <c r="C82" s="79" t="s">
        <v>129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130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131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132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88</v>
      </c>
      <c r="C86" s="79" t="s">
        <v>129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130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131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132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129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130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131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132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89</v>
      </c>
      <c r="C94" s="79" t="s">
        <v>129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130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131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132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92</v>
      </c>
      <c r="C98" s="79" t="s">
        <v>129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130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131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132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x14ac:dyDescent="0.25">
      <c r="A103" s="56" t="s">
        <v>277</v>
      </c>
    </row>
    <row r="104" spans="1:16" ht="26.55" customHeight="1" x14ac:dyDescent="0.25">
      <c r="A104" s="73" t="s">
        <v>87</v>
      </c>
      <c r="B104" s="77" t="s">
        <v>132</v>
      </c>
      <c r="C104" s="75" t="s">
        <v>276</v>
      </c>
      <c r="D104" s="58" t="s">
        <v>109</v>
      </c>
      <c r="E104" s="58" t="s">
        <v>96</v>
      </c>
      <c r="F104" s="58" t="s">
        <v>97</v>
      </c>
      <c r="G104" s="58" t="s">
        <v>98</v>
      </c>
      <c r="H104" s="76" t="s">
        <v>99</v>
      </c>
      <c r="I104" s="72"/>
      <c r="J104" s="72"/>
      <c r="K104" s="72"/>
      <c r="L104" s="72"/>
      <c r="M104" s="72"/>
      <c r="N104" s="72"/>
      <c r="O104" s="72"/>
      <c r="P104" s="72"/>
    </row>
    <row r="105" spans="1:16" x14ac:dyDescent="0.25">
      <c r="A105" s="53"/>
      <c r="C105" s="79" t="s">
        <v>129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130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131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132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x14ac:dyDescent="0.25">
      <c r="A110" s="89" t="s">
        <v>235</v>
      </c>
      <c r="H110" s="89"/>
    </row>
    <row r="111" spans="1:16" x14ac:dyDescent="0.25">
      <c r="A111" s="56" t="s">
        <v>264</v>
      </c>
      <c r="B111" s="65"/>
      <c r="C111" s="65"/>
      <c r="D111" s="65"/>
      <c r="E111" s="65"/>
      <c r="F111" s="65"/>
      <c r="G111" s="65"/>
      <c r="H111" s="65"/>
    </row>
    <row r="112" spans="1:16" x14ac:dyDescent="0.25">
      <c r="A112" s="73" t="s">
        <v>226</v>
      </c>
      <c r="B112" s="71" t="s">
        <v>265</v>
      </c>
      <c r="C112" s="71" t="s">
        <v>266</v>
      </c>
      <c r="D112" s="58" t="s">
        <v>109</v>
      </c>
      <c r="E112" s="58" t="s">
        <v>96</v>
      </c>
      <c r="F112" s="58" t="s">
        <v>97</v>
      </c>
      <c r="G112" s="58" t="s">
        <v>98</v>
      </c>
      <c r="H112" s="58" t="s">
        <v>99</v>
      </c>
    </row>
    <row r="113" spans="1:8" x14ac:dyDescent="0.25">
      <c r="A113" s="53"/>
      <c r="B113" s="98" t="s">
        <v>87</v>
      </c>
      <c r="C113" s="79" t="s">
        <v>10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267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268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269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88</v>
      </c>
      <c r="C117" s="79" t="s">
        <v>10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267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268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269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10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267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268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269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91</v>
      </c>
      <c r="C125" s="79" t="s">
        <v>10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267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268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269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89</v>
      </c>
      <c r="C129" s="79" t="s">
        <v>10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267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268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269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95</v>
      </c>
      <c r="C133" s="79" t="s">
        <v>10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267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268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269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x14ac:dyDescent="0.25">
      <c r="A138" s="56" t="s">
        <v>278</v>
      </c>
      <c r="B138" s="65"/>
      <c r="C138" s="65"/>
      <c r="D138" s="65"/>
      <c r="E138" s="65"/>
      <c r="F138" s="65"/>
      <c r="G138" s="65"/>
      <c r="H138" s="65"/>
    </row>
    <row r="139" spans="1:8" x14ac:dyDescent="0.25">
      <c r="A139" s="73" t="s">
        <v>279</v>
      </c>
      <c r="B139" s="53" t="s">
        <v>265</v>
      </c>
      <c r="C139" s="53" t="s">
        <v>270</v>
      </c>
      <c r="D139" s="58" t="s">
        <v>109</v>
      </c>
      <c r="E139" s="58" t="s">
        <v>96</v>
      </c>
      <c r="F139" s="58" t="s">
        <v>97</v>
      </c>
      <c r="G139" s="58" t="s">
        <v>98</v>
      </c>
      <c r="H139" s="58" t="s">
        <v>99</v>
      </c>
    </row>
    <row r="140" spans="1:8" x14ac:dyDescent="0.25">
      <c r="A140" s="53"/>
      <c r="B140" s="98" t="s">
        <v>87</v>
      </c>
      <c r="C140" s="79" t="s">
        <v>10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267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209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208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88</v>
      </c>
      <c r="C144" s="79" t="s">
        <v>10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267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209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208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10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267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209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208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91</v>
      </c>
      <c r="C152" s="79" t="s">
        <v>10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267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209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208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89</v>
      </c>
      <c r="C156" s="79" t="s">
        <v>10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267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209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208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95</v>
      </c>
      <c r="C160" s="79" t="s">
        <v>10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267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209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208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x14ac:dyDescent="0.25">
      <c r="A165" s="56" t="s">
        <v>271</v>
      </c>
      <c r="B165" s="65"/>
      <c r="C165" s="65"/>
      <c r="D165" s="65"/>
      <c r="E165" s="65"/>
      <c r="F165" s="65"/>
      <c r="G165" s="65"/>
      <c r="H165" s="65"/>
    </row>
    <row r="166" spans="1:8" ht="26.55" customHeight="1" x14ac:dyDescent="0.25">
      <c r="A166" s="73" t="s">
        <v>121</v>
      </c>
      <c r="B166" s="53" t="s">
        <v>265</v>
      </c>
      <c r="C166" s="75" t="s">
        <v>272</v>
      </c>
      <c r="D166" s="58" t="s">
        <v>122</v>
      </c>
      <c r="E166" s="58" t="s">
        <v>123</v>
      </c>
      <c r="F166" s="58" t="s">
        <v>124</v>
      </c>
      <c r="G166" s="58" t="s">
        <v>125</v>
      </c>
      <c r="H166" s="72"/>
    </row>
    <row r="167" spans="1:8" x14ac:dyDescent="0.25">
      <c r="A167" s="53"/>
      <c r="B167" s="98" t="s">
        <v>101</v>
      </c>
      <c r="C167" s="79" t="s">
        <v>273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274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102</v>
      </c>
      <c r="C169" s="79" t="s">
        <v>273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274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273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274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x14ac:dyDescent="0.25">
      <c r="A174" s="56" t="s">
        <v>275</v>
      </c>
      <c r="B174" s="65"/>
      <c r="C174" s="65"/>
      <c r="D174" s="65"/>
      <c r="E174" s="65"/>
      <c r="F174" s="65"/>
      <c r="G174" s="65"/>
      <c r="H174" s="65"/>
    </row>
    <row r="175" spans="1:8" ht="26.55" customHeight="1" x14ac:dyDescent="0.25">
      <c r="A175" s="73" t="s">
        <v>128</v>
      </c>
      <c r="B175" s="53" t="s">
        <v>265</v>
      </c>
      <c r="C175" s="75" t="s">
        <v>276</v>
      </c>
      <c r="D175" s="58" t="s">
        <v>109</v>
      </c>
      <c r="E175" s="58" t="s">
        <v>96</v>
      </c>
      <c r="F175" s="58" t="s">
        <v>97</v>
      </c>
      <c r="G175" s="58" t="s">
        <v>98</v>
      </c>
      <c r="H175" s="76" t="s">
        <v>99</v>
      </c>
    </row>
    <row r="176" spans="1:8" x14ac:dyDescent="0.25">
      <c r="A176" s="77"/>
      <c r="B176" s="98" t="s">
        <v>78</v>
      </c>
      <c r="C176" s="79" t="s">
        <v>129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130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131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132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79</v>
      </c>
      <c r="C180" s="79" t="s">
        <v>129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130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131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132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80</v>
      </c>
      <c r="C184" s="79" t="s">
        <v>129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130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131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132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82</v>
      </c>
      <c r="C188" s="79" t="s">
        <v>129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130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131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132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87</v>
      </c>
      <c r="C192" s="79" t="s">
        <v>129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130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131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132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88</v>
      </c>
      <c r="C196" s="79" t="s">
        <v>129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130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131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132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129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130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131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132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89</v>
      </c>
      <c r="C204" s="79" t="s">
        <v>129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130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131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132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92</v>
      </c>
      <c r="C208" s="79" t="s">
        <v>129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130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131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132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x14ac:dyDescent="0.25">
      <c r="A213" s="56" t="s">
        <v>277</v>
      </c>
      <c r="B213" s="65"/>
      <c r="C213" s="65"/>
      <c r="D213" s="65"/>
      <c r="E213" s="65"/>
      <c r="F213" s="65"/>
      <c r="G213" s="65"/>
      <c r="H213" s="65"/>
    </row>
    <row r="214" spans="1:9" ht="26.55" customHeight="1" x14ac:dyDescent="0.25">
      <c r="A214" s="73" t="s">
        <v>87</v>
      </c>
      <c r="B214" s="77" t="s">
        <v>132</v>
      </c>
      <c r="C214" s="75" t="s">
        <v>276</v>
      </c>
      <c r="D214" s="58" t="s">
        <v>109</v>
      </c>
      <c r="E214" s="58" t="s">
        <v>96</v>
      </c>
      <c r="F214" s="58" t="s">
        <v>97</v>
      </c>
      <c r="G214" s="58" t="s">
        <v>98</v>
      </c>
      <c r="H214" s="76" t="s">
        <v>99</v>
      </c>
    </row>
    <row r="215" spans="1:9" x14ac:dyDescent="0.25">
      <c r="A215" s="53"/>
      <c r="C215" s="79" t="s">
        <v>129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130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131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132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x14ac:dyDescent="0.25">
      <c r="A220" s="89" t="s">
        <v>239</v>
      </c>
      <c r="H220" s="89"/>
    </row>
    <row r="221" spans="1:9" x14ac:dyDescent="0.25">
      <c r="A221" s="56" t="s">
        <v>264</v>
      </c>
      <c r="B221" s="65"/>
      <c r="C221" s="65"/>
      <c r="D221" s="65"/>
      <c r="E221" s="65"/>
      <c r="F221" s="65"/>
      <c r="G221" s="65"/>
      <c r="H221" s="65"/>
      <c r="I221" s="65"/>
    </row>
    <row r="222" spans="1:9" x14ac:dyDescent="0.25">
      <c r="A222" s="73" t="s">
        <v>226</v>
      </c>
      <c r="B222" s="71" t="s">
        <v>265</v>
      </c>
      <c r="C222" s="71" t="s">
        <v>266</v>
      </c>
      <c r="D222" s="58" t="s">
        <v>109</v>
      </c>
      <c r="E222" s="58" t="s">
        <v>96</v>
      </c>
      <c r="F222" s="58" t="s">
        <v>97</v>
      </c>
      <c r="G222" s="58" t="s">
        <v>98</v>
      </c>
      <c r="H222" s="58" t="s">
        <v>99</v>
      </c>
      <c r="I222" s="72"/>
    </row>
    <row r="223" spans="1:9" x14ac:dyDescent="0.25">
      <c r="A223" s="53"/>
      <c r="B223" s="98" t="s">
        <v>87</v>
      </c>
      <c r="C223" s="79" t="s">
        <v>10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267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268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269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88</v>
      </c>
      <c r="C227" s="79" t="s">
        <v>10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267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268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269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10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267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268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269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91</v>
      </c>
      <c r="C235" s="79" t="s">
        <v>10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267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268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269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89</v>
      </c>
      <c r="C239" s="79" t="s">
        <v>10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267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268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269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95</v>
      </c>
      <c r="C243" s="79" t="s">
        <v>10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267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268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269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x14ac:dyDescent="0.25">
      <c r="A248" s="56" t="s">
        <v>278</v>
      </c>
      <c r="B248" s="65"/>
      <c r="C248" s="65"/>
      <c r="D248" s="65"/>
      <c r="E248" s="65"/>
      <c r="F248" s="65"/>
      <c r="G248" s="65"/>
      <c r="H248" s="65"/>
      <c r="I248" s="65"/>
    </row>
    <row r="249" spans="1:9" x14ac:dyDescent="0.25">
      <c r="A249" s="73" t="s">
        <v>279</v>
      </c>
      <c r="B249" s="53" t="s">
        <v>265</v>
      </c>
      <c r="C249" s="53" t="s">
        <v>270</v>
      </c>
      <c r="D249" s="58" t="s">
        <v>109</v>
      </c>
      <c r="E249" s="58" t="s">
        <v>96</v>
      </c>
      <c r="F249" s="58" t="s">
        <v>97</v>
      </c>
      <c r="G249" s="58" t="s">
        <v>98</v>
      </c>
      <c r="H249" s="58" t="s">
        <v>99</v>
      </c>
      <c r="I249" s="72"/>
    </row>
    <row r="250" spans="1:9" x14ac:dyDescent="0.25">
      <c r="A250" s="53"/>
      <c r="B250" s="98" t="s">
        <v>87</v>
      </c>
      <c r="C250" s="79" t="s">
        <v>10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267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209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208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88</v>
      </c>
      <c r="C254" s="79" t="s">
        <v>10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267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209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208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10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267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209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208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91</v>
      </c>
      <c r="C262" s="79" t="s">
        <v>10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267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209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208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89</v>
      </c>
      <c r="C266" s="79" t="s">
        <v>10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267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209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208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95</v>
      </c>
      <c r="C270" s="79" t="s">
        <v>10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267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209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208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x14ac:dyDescent="0.25">
      <c r="A275" s="56" t="s">
        <v>271</v>
      </c>
      <c r="B275" s="65"/>
      <c r="C275" s="65"/>
      <c r="D275" s="65"/>
      <c r="E275" s="65"/>
      <c r="F275" s="65"/>
      <c r="G275" s="65"/>
      <c r="H275" s="65"/>
      <c r="I275" s="65"/>
    </row>
    <row r="276" spans="1:9" ht="26.55" customHeight="1" x14ac:dyDescent="0.25">
      <c r="A276" s="73" t="s">
        <v>121</v>
      </c>
      <c r="B276" s="53" t="s">
        <v>265</v>
      </c>
      <c r="C276" s="75" t="s">
        <v>272</v>
      </c>
      <c r="D276" s="58" t="s">
        <v>122</v>
      </c>
      <c r="E276" s="58" t="s">
        <v>123</v>
      </c>
      <c r="F276" s="58" t="s">
        <v>124</v>
      </c>
      <c r="G276" s="58" t="s">
        <v>125</v>
      </c>
      <c r="H276" s="72"/>
    </row>
    <row r="277" spans="1:9" x14ac:dyDescent="0.25">
      <c r="A277" s="53"/>
      <c r="B277" s="98" t="s">
        <v>101</v>
      </c>
      <c r="C277" s="79" t="s">
        <v>273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274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102</v>
      </c>
      <c r="C279" s="79" t="s">
        <v>273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274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273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274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x14ac:dyDescent="0.25">
      <c r="A284" s="56" t="s">
        <v>275</v>
      </c>
      <c r="B284" s="65"/>
      <c r="C284" s="65"/>
      <c r="D284" s="65"/>
      <c r="E284" s="65"/>
      <c r="F284" s="65"/>
      <c r="G284" s="65"/>
      <c r="H284" s="65"/>
      <c r="I284" s="65"/>
    </row>
    <row r="285" spans="1:9" ht="26.55" customHeight="1" x14ac:dyDescent="0.25">
      <c r="A285" s="73" t="s">
        <v>128</v>
      </c>
      <c r="B285" s="53" t="s">
        <v>265</v>
      </c>
      <c r="C285" s="75" t="s">
        <v>276</v>
      </c>
      <c r="D285" s="58" t="s">
        <v>109</v>
      </c>
      <c r="E285" s="58" t="s">
        <v>96</v>
      </c>
      <c r="F285" s="58" t="s">
        <v>97</v>
      </c>
      <c r="G285" s="58" t="s">
        <v>98</v>
      </c>
      <c r="H285" s="76" t="s">
        <v>99</v>
      </c>
      <c r="I285" s="72"/>
    </row>
    <row r="286" spans="1:9" x14ac:dyDescent="0.25">
      <c r="A286" s="77"/>
      <c r="B286" s="98" t="s">
        <v>78</v>
      </c>
      <c r="C286" s="79" t="s">
        <v>129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130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131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132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79</v>
      </c>
      <c r="C290" s="79" t="s">
        <v>129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130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131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132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80</v>
      </c>
      <c r="C294" s="79" t="s">
        <v>129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130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131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132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82</v>
      </c>
      <c r="C298" s="79" t="s">
        <v>129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130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131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132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87</v>
      </c>
      <c r="C302" s="79" t="s">
        <v>129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130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131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132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88</v>
      </c>
      <c r="C306" s="79" t="s">
        <v>129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130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131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132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129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130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131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132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89</v>
      </c>
      <c r="C314" s="79" t="s">
        <v>129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130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131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132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92</v>
      </c>
      <c r="C318" s="79" t="s">
        <v>129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130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131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132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x14ac:dyDescent="0.25">
      <c r="A323" s="56" t="s">
        <v>277</v>
      </c>
      <c r="B323" s="65"/>
      <c r="C323" s="65"/>
      <c r="D323" s="65"/>
      <c r="E323" s="65"/>
      <c r="F323" s="65"/>
      <c r="G323" s="65"/>
      <c r="H323" s="65"/>
      <c r="I323" s="65"/>
    </row>
    <row r="324" spans="1:9" ht="26.55" customHeight="1" x14ac:dyDescent="0.25">
      <c r="A324" s="73" t="s">
        <v>87</v>
      </c>
      <c r="B324" s="77" t="s">
        <v>132</v>
      </c>
      <c r="C324" s="75" t="s">
        <v>276</v>
      </c>
      <c r="D324" s="58" t="s">
        <v>109</v>
      </c>
      <c r="E324" s="58" t="s">
        <v>96</v>
      </c>
      <c r="F324" s="58" t="s">
        <v>97</v>
      </c>
      <c r="G324" s="58" t="s">
        <v>98</v>
      </c>
      <c r="H324" s="76" t="s">
        <v>99</v>
      </c>
      <c r="I324" s="72"/>
    </row>
    <row r="325" spans="1:9" x14ac:dyDescent="0.25">
      <c r="A325" s="53"/>
      <c r="C325" s="79" t="s">
        <v>129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130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131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132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5fdXCkEorrVGLclEU2Q+X8ny9MGNsdLHQe3BB0TJ3ed6SFrihsTIOMCVjLjszXrhI69+O8QNN7pTDh461NX52w==" saltValue="1OYyz6Yxks7ivQ1JPnI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98" customWidth="1"/>
    <col min="2" max="2" width="44.44140625" style="98" customWidth="1"/>
    <col min="3" max="3" width="17.77734375" style="98" customWidth="1"/>
    <col min="4" max="4" width="17.5546875" style="98" customWidth="1"/>
    <col min="5" max="5" width="17.21875" style="98" customWidth="1"/>
    <col min="6" max="6" width="15" style="98" customWidth="1"/>
    <col min="7" max="7" width="13.77734375" style="98" customWidth="1"/>
    <col min="8" max="12" width="12.77734375" style="98" customWidth="1"/>
    <col min="13" max="16384" width="12.77734375" style="98"/>
  </cols>
  <sheetData>
    <row r="1" spans="1:7" s="65" customFormat="1" ht="14.25" customHeight="1" x14ac:dyDescent="0.25">
      <c r="A1" s="56" t="s">
        <v>233</v>
      </c>
    </row>
    <row r="2" spans="1:7" ht="14.25" customHeight="1" x14ac:dyDescent="0.25">
      <c r="A2" s="77" t="s">
        <v>7</v>
      </c>
      <c r="B2" s="71"/>
      <c r="C2" s="53" t="s">
        <v>109</v>
      </c>
      <c r="D2" s="53" t="s">
        <v>96</v>
      </c>
      <c r="E2" s="53" t="s">
        <v>97</v>
      </c>
      <c r="F2" s="53" t="s">
        <v>98</v>
      </c>
      <c r="G2" s="53" t="s">
        <v>99</v>
      </c>
    </row>
    <row r="3" spans="1:7" ht="14.25" customHeight="1" x14ac:dyDescent="0.25">
      <c r="B3" s="66" t="s">
        <v>280</v>
      </c>
      <c r="C3" s="86" t="s">
        <v>11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25">
      <c r="A4" s="53"/>
      <c r="B4" s="70" t="s">
        <v>281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25">
      <c r="A5" s="59" t="s">
        <v>282</v>
      </c>
    </row>
    <row r="6" spans="1:7" ht="14.25" customHeight="1" x14ac:dyDescent="0.25">
      <c r="B6" s="70" t="s">
        <v>192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185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205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200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25">
      <c r="A11" s="56" t="s">
        <v>286</v>
      </c>
    </row>
    <row r="12" spans="1:7" ht="14.25" customHeight="1" x14ac:dyDescent="0.25">
      <c r="A12" s="59"/>
      <c r="B12" s="66" t="s">
        <v>184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25">
      <c r="A13" s="59"/>
      <c r="B13" s="66"/>
    </row>
    <row r="14" spans="1:7" s="65" customFormat="1" ht="14.25" customHeight="1" x14ac:dyDescent="0.25">
      <c r="A14" s="56" t="s">
        <v>283</v>
      </c>
    </row>
    <row r="15" spans="1:7" ht="14.25" customHeight="1" x14ac:dyDescent="0.25">
      <c r="A15" s="77" t="s">
        <v>279</v>
      </c>
      <c r="B15" s="70" t="s">
        <v>284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25">
      <c r="A16" s="53"/>
      <c r="B16" s="70" t="s">
        <v>287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25">
      <c r="A17" s="77" t="s">
        <v>121</v>
      </c>
      <c r="B17" s="66" t="s">
        <v>285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25">
      <c r="A19" s="56" t="s">
        <v>288</v>
      </c>
    </row>
    <row r="20" spans="1:7" s="59" customFormat="1" ht="14.25" customHeight="1" x14ac:dyDescent="0.25">
      <c r="C20" s="53" t="s">
        <v>69</v>
      </c>
      <c r="D20" s="53" t="s">
        <v>70</v>
      </c>
      <c r="E20" s="53" t="s">
        <v>71</v>
      </c>
      <c r="F20" s="53" t="s">
        <v>72</v>
      </c>
    </row>
    <row r="21" spans="1:7" x14ac:dyDescent="0.25">
      <c r="B21" s="66" t="s">
        <v>172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x14ac:dyDescent="0.25">
      <c r="A23" s="89" t="s">
        <v>235</v>
      </c>
    </row>
    <row r="24" spans="1:7" x14ac:dyDescent="0.25">
      <c r="A24" s="56" t="s">
        <v>233</v>
      </c>
      <c r="B24" s="65"/>
      <c r="C24" s="65"/>
      <c r="D24" s="65"/>
      <c r="E24" s="65"/>
      <c r="F24" s="65"/>
      <c r="G24" s="65"/>
    </row>
    <row r="25" spans="1:7" x14ac:dyDescent="0.25">
      <c r="A25" s="77" t="s">
        <v>7</v>
      </c>
      <c r="B25" s="71"/>
      <c r="C25" s="53" t="s">
        <v>109</v>
      </c>
      <c r="D25" s="53" t="s">
        <v>96</v>
      </c>
      <c r="E25" s="53" t="s">
        <v>97</v>
      </c>
      <c r="F25" s="53" t="s">
        <v>98</v>
      </c>
      <c r="G25" s="53" t="s">
        <v>99</v>
      </c>
    </row>
    <row r="26" spans="1:7" x14ac:dyDescent="0.25">
      <c r="B26" s="66" t="s">
        <v>289</v>
      </c>
      <c r="C26" s="86" t="s">
        <v>11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x14ac:dyDescent="0.25">
      <c r="A27" s="53"/>
      <c r="B27" s="70" t="s">
        <v>290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x14ac:dyDescent="0.25">
      <c r="A28" s="59" t="s">
        <v>291</v>
      </c>
    </row>
    <row r="29" spans="1:7" x14ac:dyDescent="0.25">
      <c r="B29" s="70" t="s">
        <v>292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293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315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294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x14ac:dyDescent="0.25">
      <c r="A34" s="56" t="s">
        <v>295</v>
      </c>
      <c r="B34" s="65"/>
      <c r="C34" s="65"/>
      <c r="D34" s="65"/>
      <c r="E34" s="65"/>
      <c r="F34" s="65"/>
      <c r="G34" s="65"/>
    </row>
    <row r="35" spans="1:7" x14ac:dyDescent="0.25">
      <c r="A35" s="59"/>
      <c r="B35" s="66" t="s">
        <v>296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x14ac:dyDescent="0.25">
      <c r="A36" s="59"/>
      <c r="B36" s="66"/>
    </row>
    <row r="37" spans="1:7" x14ac:dyDescent="0.25">
      <c r="A37" s="56" t="s">
        <v>283</v>
      </c>
      <c r="B37" s="65"/>
      <c r="C37" s="65"/>
      <c r="D37" s="65"/>
      <c r="E37" s="65"/>
      <c r="F37" s="65"/>
      <c r="G37" s="65"/>
    </row>
    <row r="38" spans="1:7" x14ac:dyDescent="0.25">
      <c r="A38" s="77" t="s">
        <v>279</v>
      </c>
      <c r="B38" s="70" t="s">
        <v>297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x14ac:dyDescent="0.25">
      <c r="A39" s="53"/>
      <c r="B39" s="70" t="s">
        <v>298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x14ac:dyDescent="0.25">
      <c r="A40" s="77" t="s">
        <v>121</v>
      </c>
      <c r="B40" s="66" t="s">
        <v>299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x14ac:dyDescent="0.25">
      <c r="A42" s="56" t="s">
        <v>300</v>
      </c>
      <c r="B42" s="65"/>
      <c r="C42" s="65"/>
      <c r="D42" s="65"/>
      <c r="E42" s="65"/>
      <c r="F42" s="65"/>
      <c r="G42" s="65"/>
    </row>
    <row r="43" spans="1:7" x14ac:dyDescent="0.25">
      <c r="A43" s="59"/>
      <c r="B43" s="59"/>
      <c r="C43" s="53" t="s">
        <v>69</v>
      </c>
      <c r="D43" s="53" t="s">
        <v>70</v>
      </c>
      <c r="E43" s="53" t="s">
        <v>71</v>
      </c>
      <c r="F43" s="53" t="s">
        <v>72</v>
      </c>
      <c r="G43" s="59"/>
    </row>
    <row r="44" spans="1:7" x14ac:dyDescent="0.25">
      <c r="B44" s="66" t="s">
        <v>301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x14ac:dyDescent="0.25">
      <c r="A46" s="89" t="s">
        <v>239</v>
      </c>
    </row>
    <row r="47" spans="1:7" x14ac:dyDescent="0.25">
      <c r="A47" s="56" t="s">
        <v>233</v>
      </c>
      <c r="B47" s="65"/>
      <c r="C47" s="65"/>
      <c r="D47" s="65"/>
      <c r="E47" s="65"/>
      <c r="F47" s="65"/>
      <c r="G47" s="65"/>
    </row>
    <row r="48" spans="1:7" x14ac:dyDescent="0.25">
      <c r="A48" s="77" t="s">
        <v>7</v>
      </c>
      <c r="B48" s="71"/>
      <c r="C48" s="53" t="s">
        <v>109</v>
      </c>
      <c r="D48" s="53" t="s">
        <v>96</v>
      </c>
      <c r="E48" s="53" t="s">
        <v>97</v>
      </c>
      <c r="F48" s="53" t="s">
        <v>98</v>
      </c>
      <c r="G48" s="53" t="s">
        <v>99</v>
      </c>
    </row>
    <row r="49" spans="1:7" x14ac:dyDescent="0.25">
      <c r="B49" s="66" t="s">
        <v>302</v>
      </c>
      <c r="C49" s="86" t="s">
        <v>11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x14ac:dyDescent="0.25">
      <c r="A50" s="53"/>
      <c r="B50" s="70" t="s">
        <v>303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x14ac:dyDescent="0.25">
      <c r="A51" s="59" t="s">
        <v>304</v>
      </c>
    </row>
    <row r="52" spans="1:7" x14ac:dyDescent="0.25">
      <c r="B52" s="70" t="s">
        <v>305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316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307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x14ac:dyDescent="0.25">
      <c r="A57" s="56" t="s">
        <v>308</v>
      </c>
      <c r="B57" s="65"/>
      <c r="C57" s="65"/>
      <c r="D57" s="65"/>
      <c r="E57" s="65"/>
      <c r="F57" s="65"/>
      <c r="G57" s="65"/>
    </row>
    <row r="58" spans="1:7" x14ac:dyDescent="0.25">
      <c r="A58" s="59"/>
      <c r="B58" s="66" t="s">
        <v>309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x14ac:dyDescent="0.25">
      <c r="A59" s="59"/>
      <c r="B59" s="66"/>
    </row>
    <row r="60" spans="1:7" x14ac:dyDescent="0.25">
      <c r="A60" s="56" t="s">
        <v>283</v>
      </c>
      <c r="B60" s="65"/>
      <c r="C60" s="65"/>
      <c r="D60" s="65"/>
      <c r="E60" s="65"/>
      <c r="F60" s="65"/>
      <c r="G60" s="65"/>
    </row>
    <row r="61" spans="1:7" x14ac:dyDescent="0.25">
      <c r="A61" s="77" t="s">
        <v>279</v>
      </c>
      <c r="B61" s="70" t="s">
        <v>310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x14ac:dyDescent="0.25">
      <c r="A62" s="53"/>
      <c r="B62" s="70" t="s">
        <v>311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x14ac:dyDescent="0.25">
      <c r="A63" s="77" t="s">
        <v>121</v>
      </c>
      <c r="B63" s="66" t="s">
        <v>312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x14ac:dyDescent="0.25">
      <c r="A65" s="56" t="s">
        <v>313</v>
      </c>
      <c r="B65" s="65"/>
      <c r="C65" s="65"/>
      <c r="D65" s="65"/>
      <c r="E65" s="65"/>
      <c r="F65" s="65"/>
      <c r="G65" s="65"/>
    </row>
    <row r="66" spans="1:7" x14ac:dyDescent="0.25">
      <c r="A66" s="59"/>
      <c r="B66" s="59"/>
      <c r="C66" s="53" t="s">
        <v>69</v>
      </c>
      <c r="D66" s="53" t="s">
        <v>70</v>
      </c>
      <c r="E66" s="53" t="s">
        <v>71</v>
      </c>
      <c r="F66" s="53" t="s">
        <v>72</v>
      </c>
      <c r="G66" s="59"/>
    </row>
    <row r="67" spans="1:7" x14ac:dyDescent="0.25">
      <c r="B67" s="66" t="s">
        <v>314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ALMziPsShnuon+QRnsuJhI19I646yygE9OkBIgV2vhBLLJRh7iqEAG3Kwmby4heAbQkd6bXMyIsCjUwmn3TLNA==" saltValue="/P00pcLc1kvPWftjDOT/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98" customWidth="1"/>
    <col min="2" max="6" width="16.21875" style="98" customWidth="1"/>
    <col min="7" max="7" width="17.21875" style="98" customWidth="1"/>
    <col min="8" max="13" width="16.21875" style="98" customWidth="1"/>
    <col min="14" max="16384" width="16.21875" style="98"/>
  </cols>
  <sheetData>
    <row r="1" spans="1:6" ht="15.75" customHeight="1" x14ac:dyDescent="0.25">
      <c r="A1" s="71" t="s">
        <v>160</v>
      </c>
      <c r="B1" s="53"/>
      <c r="C1" s="53" t="s">
        <v>51</v>
      </c>
      <c r="D1" s="53" t="s">
        <v>53</v>
      </c>
      <c r="E1" s="53" t="s">
        <v>52</v>
      </c>
      <c r="F1" s="71" t="s">
        <v>54</v>
      </c>
    </row>
    <row r="2" spans="1:6" ht="15.75" customHeight="1" x14ac:dyDescent="0.25">
      <c r="A2" s="70" t="s">
        <v>168</v>
      </c>
      <c r="B2" s="70" t="s">
        <v>317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318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180</v>
      </c>
      <c r="B4" s="70" t="s">
        <v>317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318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181</v>
      </c>
      <c r="B6" s="70" t="s">
        <v>317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318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182</v>
      </c>
      <c r="B8" s="70" t="s">
        <v>317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318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186</v>
      </c>
      <c r="B10" s="70" t="s">
        <v>317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318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190</v>
      </c>
      <c r="B12" s="70" t="s">
        <v>317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318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25">
      <c r="A15" s="89" t="s">
        <v>235</v>
      </c>
    </row>
    <row r="16" spans="1:6" ht="15.75" customHeight="1" x14ac:dyDescent="0.25">
      <c r="A16" s="71" t="s">
        <v>160</v>
      </c>
      <c r="B16" s="53"/>
      <c r="C16" s="53" t="s">
        <v>51</v>
      </c>
      <c r="D16" s="53" t="s">
        <v>53</v>
      </c>
      <c r="E16" s="53" t="s">
        <v>52</v>
      </c>
      <c r="F16" s="71" t="s">
        <v>54</v>
      </c>
    </row>
    <row r="17" spans="1:6" ht="15.75" customHeight="1" x14ac:dyDescent="0.25">
      <c r="A17" s="70" t="s">
        <v>168</v>
      </c>
      <c r="B17" s="70" t="s">
        <v>317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318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180</v>
      </c>
      <c r="B19" s="70" t="s">
        <v>317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318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181</v>
      </c>
      <c r="B21" s="70" t="s">
        <v>317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318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182</v>
      </c>
      <c r="B23" s="70" t="s">
        <v>317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318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186</v>
      </c>
      <c r="B25" s="70" t="s">
        <v>317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318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190</v>
      </c>
      <c r="B27" s="70" t="s">
        <v>317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318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25">
      <c r="A30" s="89" t="s">
        <v>239</v>
      </c>
    </row>
    <row r="31" spans="1:6" ht="15.75" customHeight="1" x14ac:dyDescent="0.25">
      <c r="A31" s="71" t="s">
        <v>160</v>
      </c>
      <c r="B31" s="53"/>
      <c r="C31" s="53" t="s">
        <v>51</v>
      </c>
      <c r="D31" s="53" t="s">
        <v>53</v>
      </c>
      <c r="E31" s="53" t="s">
        <v>52</v>
      </c>
      <c r="F31" s="71" t="s">
        <v>54</v>
      </c>
    </row>
    <row r="32" spans="1:6" ht="15.75" customHeight="1" x14ac:dyDescent="0.25">
      <c r="A32" s="70" t="s">
        <v>168</v>
      </c>
      <c r="B32" s="70" t="s">
        <v>317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318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180</v>
      </c>
      <c r="B34" s="70" t="s">
        <v>317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318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181</v>
      </c>
      <c r="B36" s="70" t="s">
        <v>317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318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182</v>
      </c>
      <c r="B38" s="70" t="s">
        <v>317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318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186</v>
      </c>
      <c r="B40" s="70" t="s">
        <v>317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318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190</v>
      </c>
      <c r="B42" s="70" t="s">
        <v>317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318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UTGJ6Q9KKEIL0nWtEj/rgi3k+p3hwnntZsTnfxlio2DYgOxOK+DPqGpKYNiM6CA1AhWc+o3NIeODUK3pXtAfvg==" saltValue="TzNGUhF3PyAKsJj9S4S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98" customWidth="1"/>
    <col min="2" max="2" width="58.77734375" style="98" bestFit="1" customWidth="1"/>
    <col min="3" max="15" width="15" style="98" customWidth="1"/>
    <col min="16" max="20" width="12.77734375" style="98" customWidth="1"/>
    <col min="21" max="16384" width="12.77734375" style="98"/>
  </cols>
  <sheetData>
    <row r="1" spans="1:15" ht="35.25" customHeight="1" x14ac:dyDescent="0.25">
      <c r="A1" s="53"/>
      <c r="B1" s="53"/>
      <c r="C1" s="58" t="s">
        <v>109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69</v>
      </c>
      <c r="I1" s="58" t="s">
        <v>70</v>
      </c>
      <c r="J1" s="58" t="s">
        <v>71</v>
      </c>
      <c r="K1" s="58" t="s">
        <v>72</v>
      </c>
      <c r="L1" s="58" t="s">
        <v>122</v>
      </c>
      <c r="M1" s="58" t="s">
        <v>123</v>
      </c>
      <c r="N1" s="58" t="s">
        <v>124</v>
      </c>
      <c r="O1" s="58" t="s">
        <v>125</v>
      </c>
    </row>
    <row r="2" spans="1:15" x14ac:dyDescent="0.25">
      <c r="A2" s="53" t="s">
        <v>319</v>
      </c>
    </row>
    <row r="3" spans="1:15" x14ac:dyDescent="0.25">
      <c r="B3" s="66" t="s">
        <v>171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176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177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178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179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180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181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182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185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186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2" customHeight="1" x14ac:dyDescent="0.25">
      <c r="B13" s="66" t="s">
        <v>189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190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205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x14ac:dyDescent="0.25">
      <c r="A17" s="53" t="s">
        <v>320</v>
      </c>
      <c r="B17" s="66"/>
    </row>
    <row r="18" spans="1:15" x14ac:dyDescent="0.25">
      <c r="B18" s="70" t="s">
        <v>173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174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175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183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x14ac:dyDescent="0.25">
      <c r="A23" s="89" t="s">
        <v>235</v>
      </c>
    </row>
    <row r="24" spans="1:15" ht="26.55" customHeight="1" x14ac:dyDescent="0.25">
      <c r="A24" s="53"/>
      <c r="B24" s="53"/>
      <c r="C24" s="58" t="s">
        <v>109</v>
      </c>
      <c r="D24" s="58" t="s">
        <v>96</v>
      </c>
      <c r="E24" s="58" t="s">
        <v>97</v>
      </c>
      <c r="F24" s="58" t="s">
        <v>98</v>
      </c>
      <c r="G24" s="58" t="s">
        <v>99</v>
      </c>
      <c r="H24" s="58" t="s">
        <v>69</v>
      </c>
      <c r="I24" s="58" t="s">
        <v>70</v>
      </c>
      <c r="J24" s="58" t="s">
        <v>71</v>
      </c>
      <c r="K24" s="58" t="s">
        <v>72</v>
      </c>
      <c r="L24" s="58" t="s">
        <v>122</v>
      </c>
      <c r="M24" s="58" t="s">
        <v>123</v>
      </c>
      <c r="N24" s="58" t="s">
        <v>124</v>
      </c>
      <c r="O24" s="58" t="s">
        <v>125</v>
      </c>
    </row>
    <row r="25" spans="1:15" x14ac:dyDescent="0.25">
      <c r="A25" s="53" t="s">
        <v>321</v>
      </c>
    </row>
    <row r="26" spans="1:15" x14ac:dyDescent="0.25">
      <c r="B26" s="66" t="s">
        <v>171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176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177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178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179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180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181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182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185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186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189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190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205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x14ac:dyDescent="0.25">
      <c r="A40" s="53" t="s">
        <v>323</v>
      </c>
      <c r="B40" s="66"/>
    </row>
    <row r="41" spans="1:15" x14ac:dyDescent="0.25">
      <c r="B41" s="70" t="s">
        <v>173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174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175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183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x14ac:dyDescent="0.25">
      <c r="A46" s="89" t="s">
        <v>239</v>
      </c>
    </row>
    <row r="47" spans="1:15" ht="26.55" customHeight="1" x14ac:dyDescent="0.25">
      <c r="A47" s="53"/>
      <c r="B47" s="53"/>
      <c r="C47" s="58" t="s">
        <v>109</v>
      </c>
      <c r="D47" s="58" t="s">
        <v>96</v>
      </c>
      <c r="E47" s="58" t="s">
        <v>97</v>
      </c>
      <c r="F47" s="58" t="s">
        <v>98</v>
      </c>
      <c r="G47" s="58" t="s">
        <v>99</v>
      </c>
      <c r="H47" s="58" t="s">
        <v>69</v>
      </c>
      <c r="I47" s="58" t="s">
        <v>70</v>
      </c>
      <c r="J47" s="58" t="s">
        <v>71</v>
      </c>
      <c r="K47" s="58" t="s">
        <v>72</v>
      </c>
      <c r="L47" s="58" t="s">
        <v>122</v>
      </c>
      <c r="M47" s="58" t="s">
        <v>123</v>
      </c>
      <c r="N47" s="58" t="s">
        <v>124</v>
      </c>
      <c r="O47" s="58" t="s">
        <v>125</v>
      </c>
    </row>
    <row r="48" spans="1:15" x14ac:dyDescent="0.25">
      <c r="A48" s="53" t="s">
        <v>322</v>
      </c>
    </row>
    <row r="49" spans="1:15" x14ac:dyDescent="0.25">
      <c r="B49" s="66" t="s">
        <v>171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176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177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178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179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180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181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182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185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186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189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190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205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x14ac:dyDescent="0.25">
      <c r="A63" s="53" t="s">
        <v>324</v>
      </c>
      <c r="B63" s="66"/>
    </row>
    <row r="64" spans="1:15" x14ac:dyDescent="0.25">
      <c r="B64" s="70" t="s">
        <v>173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174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175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183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n5SMCBO04DIkfBye55V879jHbr9mDaP2gO4eYf+UFjv6S9gAUDtrObO5Qgfui7QqE0J0WyJTFWiNXobqAUklbA==" saltValue="itaNUygR+VwJwZ2OWLu4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98" customWidth="1"/>
    <col min="2" max="2" width="27.77734375" style="98" customWidth="1"/>
    <col min="3" max="7" width="15.5546875" style="98" customWidth="1"/>
    <col min="8" max="12" width="12.77734375" style="98" customWidth="1"/>
    <col min="13" max="16384" width="12.77734375" style="98"/>
  </cols>
  <sheetData>
    <row r="1" spans="1:7" x14ac:dyDescent="0.25">
      <c r="A1" s="53"/>
      <c r="B1" s="71"/>
      <c r="C1" s="53" t="s">
        <v>109</v>
      </c>
      <c r="D1" s="53" t="s">
        <v>96</v>
      </c>
      <c r="E1" s="53" t="s">
        <v>97</v>
      </c>
      <c r="F1" s="53" t="s">
        <v>98</v>
      </c>
      <c r="G1" s="53" t="s">
        <v>99</v>
      </c>
    </row>
    <row r="2" spans="1:7" x14ac:dyDescent="0.25">
      <c r="A2" s="53" t="s">
        <v>325</v>
      </c>
    </row>
    <row r="3" spans="1:7" x14ac:dyDescent="0.25">
      <c r="B3" s="66" t="s">
        <v>161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x14ac:dyDescent="0.25">
      <c r="A4" s="53" t="s">
        <v>326</v>
      </c>
      <c r="B4" s="66"/>
      <c r="C4" s="78"/>
      <c r="D4" s="78"/>
      <c r="E4" s="78"/>
      <c r="F4" s="78"/>
      <c r="G4" s="78"/>
    </row>
    <row r="5" spans="1:7" x14ac:dyDescent="0.25">
      <c r="B5" s="70" t="s">
        <v>165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x14ac:dyDescent="0.25">
      <c r="A7" s="89" t="s">
        <v>331</v>
      </c>
    </row>
    <row r="8" spans="1:7" x14ac:dyDescent="0.25">
      <c r="A8" s="53"/>
      <c r="B8" s="71"/>
      <c r="C8" s="53" t="s">
        <v>109</v>
      </c>
      <c r="D8" s="53" t="s">
        <v>96</v>
      </c>
      <c r="E8" s="53" t="s">
        <v>97</v>
      </c>
      <c r="F8" s="53" t="s">
        <v>98</v>
      </c>
      <c r="G8" s="53" t="s">
        <v>99</v>
      </c>
    </row>
    <row r="9" spans="1:7" x14ac:dyDescent="0.25">
      <c r="A9" s="53" t="s">
        <v>327</v>
      </c>
    </row>
    <row r="10" spans="1:7" x14ac:dyDescent="0.25">
      <c r="B10" s="66" t="s">
        <v>161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x14ac:dyDescent="0.25">
      <c r="A11" s="53" t="s">
        <v>328</v>
      </c>
      <c r="B11" s="66"/>
      <c r="C11" s="78"/>
      <c r="D11" s="78"/>
      <c r="E11" s="78"/>
      <c r="F11" s="78"/>
      <c r="G11" s="78"/>
    </row>
    <row r="12" spans="1:7" x14ac:dyDescent="0.25">
      <c r="B12" s="70" t="s">
        <v>165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x14ac:dyDescent="0.25">
      <c r="A14" s="89" t="s">
        <v>332</v>
      </c>
    </row>
    <row r="15" spans="1:7" x14ac:dyDescent="0.25">
      <c r="A15" s="53"/>
      <c r="B15" s="71"/>
      <c r="C15" s="53" t="s">
        <v>109</v>
      </c>
      <c r="D15" s="53" t="s">
        <v>96</v>
      </c>
      <c r="E15" s="53" t="s">
        <v>97</v>
      </c>
      <c r="F15" s="53" t="s">
        <v>98</v>
      </c>
      <c r="G15" s="53" t="s">
        <v>99</v>
      </c>
    </row>
    <row r="16" spans="1:7" x14ac:dyDescent="0.25">
      <c r="A16" s="53" t="s">
        <v>329</v>
      </c>
    </row>
    <row r="17" spans="1:7" x14ac:dyDescent="0.25">
      <c r="B17" s="66" t="s">
        <v>161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x14ac:dyDescent="0.25">
      <c r="A18" s="53" t="s">
        <v>330</v>
      </c>
      <c r="B18" s="66"/>
      <c r="C18" s="78"/>
      <c r="D18" s="78"/>
      <c r="E18" s="78"/>
      <c r="F18" s="78"/>
      <c r="G18" s="78"/>
    </row>
    <row r="19" spans="1:7" x14ac:dyDescent="0.25">
      <c r="B19" s="70" t="s">
        <v>165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QgdwU/gWHqBjGBqpEa+XbtxT8BAVD6qXfYILroVGFFJvFaGQRs7FrjREfMx1NYXbaCLusBjf1/LPsD8rWbwbDA==" saltValue="m6wTHTRBf7LGqFQYW2b5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70" customWidth="1"/>
    <col min="2" max="2" width="30.5546875" style="70" customWidth="1"/>
    <col min="3" max="3" width="24.77734375" style="70" customWidth="1"/>
    <col min="4" max="4" width="15" style="98" customWidth="1"/>
    <col min="5" max="5" width="13.77734375" style="98" customWidth="1"/>
    <col min="6" max="6" width="14.44140625" style="98" customWidth="1"/>
    <col min="7" max="7" width="12.77734375" style="98" customWidth="1"/>
    <col min="8" max="8" width="17.5546875" style="98" customWidth="1"/>
    <col min="9" max="13" width="12.77734375" style="98" customWidth="1"/>
    <col min="14" max="16384" width="12.77734375" style="98"/>
  </cols>
  <sheetData>
    <row r="1" spans="1:8" x14ac:dyDescent="0.25">
      <c r="A1" s="53" t="s">
        <v>160</v>
      </c>
      <c r="B1" s="53" t="s">
        <v>333</v>
      </c>
      <c r="C1" s="77" t="s">
        <v>12</v>
      </c>
      <c r="D1" s="53" t="s">
        <v>109</v>
      </c>
      <c r="E1" s="53" t="s">
        <v>96</v>
      </c>
      <c r="F1" s="53" t="s">
        <v>97</v>
      </c>
      <c r="G1" s="53" t="s">
        <v>98</v>
      </c>
      <c r="H1" s="53" t="s">
        <v>99</v>
      </c>
    </row>
    <row r="2" spans="1:8" x14ac:dyDescent="0.25">
      <c r="A2" s="70" t="s">
        <v>193</v>
      </c>
      <c r="B2" s="70" t="s">
        <v>87</v>
      </c>
      <c r="C2" s="70" t="s">
        <v>334</v>
      </c>
      <c r="D2" s="86">
        <v>0</v>
      </c>
      <c r="E2" s="86">
        <v>0</v>
      </c>
      <c r="F2" s="86">
        <v>0.33500000000000002</v>
      </c>
      <c r="G2" s="86">
        <v>0.33500000000000002</v>
      </c>
      <c r="H2" s="86">
        <v>0.33500000000000002</v>
      </c>
    </row>
    <row r="3" spans="1:8" x14ac:dyDescent="0.25">
      <c r="C3" s="70" t="s">
        <v>335</v>
      </c>
      <c r="D3" s="86">
        <v>0</v>
      </c>
      <c r="E3" s="86">
        <v>0</v>
      </c>
      <c r="F3" s="86">
        <v>0.53134328358208949</v>
      </c>
      <c r="G3" s="86">
        <v>0.53134328358208949</v>
      </c>
      <c r="H3" s="86">
        <v>0.53134328358208949</v>
      </c>
    </row>
    <row r="4" spans="1:8" x14ac:dyDescent="0.25">
      <c r="C4" s="70" t="s">
        <v>336</v>
      </c>
      <c r="D4" s="86">
        <v>0</v>
      </c>
      <c r="E4" s="86">
        <v>0</v>
      </c>
      <c r="F4" s="86">
        <v>0.38507462686567179</v>
      </c>
      <c r="G4" s="86">
        <v>0.38507462686567179</v>
      </c>
      <c r="H4" s="86">
        <v>0.38507462686567179</v>
      </c>
    </row>
    <row r="5" spans="1:8" x14ac:dyDescent="0.25">
      <c r="A5" s="70" t="s">
        <v>192</v>
      </c>
      <c r="B5" s="70" t="s">
        <v>208</v>
      </c>
      <c r="C5" s="70" t="s">
        <v>334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336</v>
      </c>
      <c r="D6" s="86">
        <v>0</v>
      </c>
      <c r="E6" s="86">
        <v>0</v>
      </c>
      <c r="F6" s="86">
        <v>0.25970149253731339</v>
      </c>
      <c r="G6" s="86">
        <v>0.25970149253731339</v>
      </c>
      <c r="H6" s="86">
        <v>0</v>
      </c>
    </row>
    <row r="7" spans="1:8" x14ac:dyDescent="0.25">
      <c r="B7" s="70" t="s">
        <v>209</v>
      </c>
      <c r="C7" s="70" t="s">
        <v>334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336</v>
      </c>
      <c r="D8" s="86">
        <v>0</v>
      </c>
      <c r="E8" s="86">
        <v>0</v>
      </c>
      <c r="F8" s="86">
        <v>0.25970149253731339</v>
      </c>
      <c r="G8" s="86">
        <v>0.25970149253731339</v>
      </c>
      <c r="H8" s="86">
        <v>0</v>
      </c>
    </row>
    <row r="9" spans="1:8" x14ac:dyDescent="0.25">
      <c r="A9" s="70" t="s">
        <v>185</v>
      </c>
      <c r="B9" s="70" t="s">
        <v>208</v>
      </c>
      <c r="C9" s="70" t="s">
        <v>334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336</v>
      </c>
      <c r="D10" s="86">
        <v>0</v>
      </c>
      <c r="E10" s="86">
        <v>0</v>
      </c>
      <c r="F10" s="86">
        <v>0.25970149253731339</v>
      </c>
      <c r="G10" s="86">
        <v>0.25970149253731339</v>
      </c>
      <c r="H10" s="86">
        <v>0</v>
      </c>
    </row>
    <row r="11" spans="1:8" x14ac:dyDescent="0.25">
      <c r="B11" s="70" t="s">
        <v>209</v>
      </c>
      <c r="C11" s="70" t="s">
        <v>334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336</v>
      </c>
      <c r="D12" s="86">
        <v>0</v>
      </c>
      <c r="E12" s="86">
        <v>0</v>
      </c>
      <c r="F12" s="86">
        <v>0.25970149253731339</v>
      </c>
      <c r="G12" s="86">
        <v>0.25970149253731339</v>
      </c>
      <c r="H12" s="86">
        <v>0</v>
      </c>
    </row>
    <row r="13" spans="1:8" x14ac:dyDescent="0.25">
      <c r="A13" s="70" t="s">
        <v>205</v>
      </c>
      <c r="B13" s="70" t="s">
        <v>208</v>
      </c>
      <c r="C13" s="70" t="s">
        <v>334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336</v>
      </c>
      <c r="D14" s="86">
        <v>0</v>
      </c>
      <c r="E14" s="86">
        <v>0</v>
      </c>
      <c r="F14" s="86">
        <v>0.25970149253731339</v>
      </c>
      <c r="G14" s="86">
        <v>0.25970149253731339</v>
      </c>
      <c r="H14" s="86">
        <v>0</v>
      </c>
    </row>
    <row r="15" spans="1:8" x14ac:dyDescent="0.25">
      <c r="B15" s="70" t="s">
        <v>209</v>
      </c>
      <c r="C15" s="70" t="s">
        <v>334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336</v>
      </c>
      <c r="D16" s="86">
        <v>0</v>
      </c>
      <c r="E16" s="86">
        <v>0</v>
      </c>
      <c r="F16" s="86">
        <v>0.25970149253731339</v>
      </c>
      <c r="G16" s="86">
        <v>0.25970149253731339</v>
      </c>
      <c r="H16" s="86">
        <v>0</v>
      </c>
    </row>
    <row r="17" spans="1:8" x14ac:dyDescent="0.25">
      <c r="A17" s="70" t="s">
        <v>170</v>
      </c>
      <c r="B17" s="70" t="s">
        <v>208</v>
      </c>
      <c r="C17" s="70" t="s">
        <v>334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336</v>
      </c>
      <c r="D18" s="86">
        <v>0</v>
      </c>
      <c r="E18" s="86">
        <v>0</v>
      </c>
      <c r="F18" s="86">
        <v>0.33500000000000002</v>
      </c>
      <c r="G18" s="86">
        <v>0.62</v>
      </c>
      <c r="H18" s="86">
        <v>0.62</v>
      </c>
    </row>
    <row r="19" spans="1:8" x14ac:dyDescent="0.25">
      <c r="B19" s="70" t="s">
        <v>209</v>
      </c>
      <c r="C19" s="70" t="s">
        <v>334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336</v>
      </c>
      <c r="D20" s="86">
        <v>0</v>
      </c>
      <c r="E20" s="86">
        <v>0</v>
      </c>
      <c r="F20" s="86">
        <v>0.33500000000000002</v>
      </c>
      <c r="G20" s="86">
        <v>0.62</v>
      </c>
      <c r="H20" s="86">
        <v>0.62</v>
      </c>
    </row>
    <row r="21" spans="1:8" x14ac:dyDescent="0.25">
      <c r="A21" s="70" t="s">
        <v>175</v>
      </c>
      <c r="B21" s="70" t="s">
        <v>84</v>
      </c>
      <c r="C21" s="70" t="s">
        <v>334</v>
      </c>
      <c r="D21" s="86">
        <v>0.7</v>
      </c>
      <c r="E21" s="86">
        <v>0</v>
      </c>
      <c r="F21" s="86">
        <v>0.33500000000000002</v>
      </c>
      <c r="G21" s="86">
        <v>0</v>
      </c>
      <c r="H21" s="86">
        <v>0</v>
      </c>
    </row>
    <row r="22" spans="1:8" x14ac:dyDescent="0.25">
      <c r="C22" s="70" t="s">
        <v>335</v>
      </c>
      <c r="D22" s="86">
        <v>0.46</v>
      </c>
      <c r="E22" s="86">
        <v>0</v>
      </c>
      <c r="F22" s="86">
        <v>0.33500000000000002</v>
      </c>
      <c r="G22" s="86">
        <v>0</v>
      </c>
      <c r="H22" s="86">
        <v>0</v>
      </c>
    </row>
    <row r="23" spans="1:8" x14ac:dyDescent="0.25">
      <c r="A23" s="70" t="s">
        <v>173</v>
      </c>
      <c r="B23" s="70" t="s">
        <v>84</v>
      </c>
      <c r="C23" s="70" t="s">
        <v>334</v>
      </c>
      <c r="D23" s="86">
        <v>0.7</v>
      </c>
      <c r="E23" s="86">
        <v>0</v>
      </c>
      <c r="F23" s="86">
        <v>0.33500000000000002</v>
      </c>
      <c r="G23" s="86">
        <v>0</v>
      </c>
      <c r="H23" s="86">
        <v>0</v>
      </c>
    </row>
    <row r="24" spans="1:8" x14ac:dyDescent="0.25">
      <c r="C24" s="70" t="s">
        <v>335</v>
      </c>
      <c r="D24" s="86">
        <v>0.46</v>
      </c>
      <c r="E24" s="86">
        <v>0</v>
      </c>
      <c r="F24" s="86">
        <v>0.33500000000000002</v>
      </c>
      <c r="G24" s="86">
        <v>0</v>
      </c>
      <c r="H24" s="86">
        <v>0</v>
      </c>
    </row>
    <row r="25" spans="1:8" x14ac:dyDescent="0.25">
      <c r="A25" s="70" t="s">
        <v>174</v>
      </c>
      <c r="B25" s="70" t="s">
        <v>84</v>
      </c>
      <c r="C25" s="70" t="s">
        <v>334</v>
      </c>
      <c r="D25" s="86">
        <v>0.7</v>
      </c>
      <c r="E25" s="86">
        <v>0</v>
      </c>
      <c r="F25" s="86">
        <v>0.33500000000000002</v>
      </c>
      <c r="G25" s="86">
        <v>0</v>
      </c>
      <c r="H25" s="86">
        <v>0</v>
      </c>
    </row>
    <row r="26" spans="1:8" x14ac:dyDescent="0.25">
      <c r="C26" s="70" t="s">
        <v>335</v>
      </c>
      <c r="D26" s="86">
        <v>0.46</v>
      </c>
      <c r="E26" s="86">
        <v>0</v>
      </c>
      <c r="F26" s="86">
        <v>0.33500000000000002</v>
      </c>
      <c r="G26" s="86">
        <v>0</v>
      </c>
      <c r="H26" s="86">
        <v>0</v>
      </c>
    </row>
    <row r="27" spans="1:8" x14ac:dyDescent="0.25">
      <c r="A27" s="70" t="s">
        <v>197</v>
      </c>
      <c r="B27" s="70" t="s">
        <v>87</v>
      </c>
      <c r="C27" s="70" t="s">
        <v>334</v>
      </c>
      <c r="D27" s="86">
        <v>1</v>
      </c>
      <c r="E27" s="86">
        <v>1</v>
      </c>
      <c r="F27" s="86">
        <v>0.33500000000000002</v>
      </c>
      <c r="G27" s="86">
        <v>1</v>
      </c>
      <c r="H27" s="86">
        <v>1</v>
      </c>
    </row>
    <row r="28" spans="1:8" x14ac:dyDescent="0.25">
      <c r="C28" s="70" t="s">
        <v>335</v>
      </c>
      <c r="D28" s="86">
        <v>0</v>
      </c>
      <c r="E28" s="86">
        <v>0</v>
      </c>
      <c r="F28" s="86">
        <v>0.33500000000000002</v>
      </c>
      <c r="G28" s="86">
        <v>0</v>
      </c>
      <c r="H28" s="86">
        <v>0</v>
      </c>
    </row>
    <row r="29" spans="1:8" x14ac:dyDescent="0.25">
      <c r="C29" s="70" t="s">
        <v>336</v>
      </c>
      <c r="D29" s="86">
        <v>0</v>
      </c>
      <c r="E29" s="86">
        <v>0</v>
      </c>
      <c r="F29" s="86">
        <v>0.33500000000000002</v>
      </c>
      <c r="G29" s="86">
        <v>0</v>
      </c>
      <c r="H29" s="86">
        <v>0</v>
      </c>
    </row>
    <row r="30" spans="1:8" x14ac:dyDescent="0.25">
      <c r="A30" s="70" t="s">
        <v>198</v>
      </c>
      <c r="B30" s="70" t="s">
        <v>87</v>
      </c>
      <c r="C30" s="70" t="s">
        <v>334</v>
      </c>
      <c r="D30" s="86">
        <v>1</v>
      </c>
      <c r="E30" s="86">
        <v>1</v>
      </c>
      <c r="F30" s="86">
        <v>0.33500000000000002</v>
      </c>
      <c r="G30" s="86">
        <v>1</v>
      </c>
      <c r="H30" s="86">
        <v>1</v>
      </c>
    </row>
    <row r="31" spans="1:8" x14ac:dyDescent="0.25">
      <c r="C31" s="70" t="s">
        <v>335</v>
      </c>
      <c r="D31" s="86">
        <v>0</v>
      </c>
      <c r="E31" s="86">
        <v>0</v>
      </c>
      <c r="F31" s="86">
        <v>0.33500000000000002</v>
      </c>
      <c r="G31" s="86">
        <v>0</v>
      </c>
      <c r="H31" s="86">
        <v>0</v>
      </c>
    </row>
    <row r="32" spans="1:8" x14ac:dyDescent="0.25">
      <c r="C32" s="70" t="s">
        <v>336</v>
      </c>
      <c r="D32" s="86">
        <v>0</v>
      </c>
      <c r="E32" s="86">
        <v>0</v>
      </c>
      <c r="F32" s="86">
        <v>0.33500000000000002</v>
      </c>
      <c r="G32" s="86">
        <v>0</v>
      </c>
      <c r="H32" s="86">
        <v>0</v>
      </c>
    </row>
    <row r="33" spans="1:8" x14ac:dyDescent="0.25">
      <c r="A33" s="70" t="s">
        <v>196</v>
      </c>
      <c r="B33" s="70" t="s">
        <v>87</v>
      </c>
      <c r="C33" s="70" t="s">
        <v>334</v>
      </c>
      <c r="D33" s="86">
        <v>1</v>
      </c>
      <c r="E33" s="86">
        <v>1</v>
      </c>
      <c r="F33" s="86">
        <v>0.33500000000000002</v>
      </c>
      <c r="G33" s="86">
        <v>1</v>
      </c>
      <c r="H33" s="86">
        <v>1</v>
      </c>
    </row>
    <row r="34" spans="1:8" x14ac:dyDescent="0.25">
      <c r="C34" s="70" t="s">
        <v>335</v>
      </c>
      <c r="D34" s="86">
        <v>0</v>
      </c>
      <c r="E34" s="86">
        <v>0</v>
      </c>
      <c r="F34" s="86">
        <v>0.33500000000000002</v>
      </c>
      <c r="G34" s="86">
        <v>0</v>
      </c>
      <c r="H34" s="86">
        <v>0</v>
      </c>
    </row>
    <row r="35" spans="1:8" x14ac:dyDescent="0.25">
      <c r="C35" s="70" t="s">
        <v>336</v>
      </c>
      <c r="D35" s="86">
        <v>0</v>
      </c>
      <c r="E35" s="86">
        <v>0</v>
      </c>
      <c r="F35" s="86">
        <v>0.33500000000000002</v>
      </c>
      <c r="G35" s="86">
        <v>0</v>
      </c>
      <c r="H35" s="86">
        <v>0</v>
      </c>
    </row>
    <row r="36" spans="1:8" x14ac:dyDescent="0.25">
      <c r="A36" s="70" t="s">
        <v>195</v>
      </c>
      <c r="B36" s="70" t="s">
        <v>87</v>
      </c>
      <c r="C36" s="70" t="s">
        <v>334</v>
      </c>
      <c r="D36" s="86">
        <v>1</v>
      </c>
      <c r="E36" s="86">
        <v>1</v>
      </c>
      <c r="F36" s="86">
        <v>0.33500000000000002</v>
      </c>
      <c r="G36" s="86">
        <v>1</v>
      </c>
      <c r="H36" s="86">
        <v>1</v>
      </c>
    </row>
    <row r="37" spans="1:8" x14ac:dyDescent="0.25">
      <c r="C37" s="70" t="s">
        <v>335</v>
      </c>
      <c r="D37" s="86">
        <v>0</v>
      </c>
      <c r="E37" s="86">
        <v>0</v>
      </c>
      <c r="F37" s="86">
        <v>0.33500000000000002</v>
      </c>
      <c r="G37" s="86">
        <v>0</v>
      </c>
      <c r="H37" s="86">
        <v>0</v>
      </c>
    </row>
    <row r="38" spans="1:8" x14ac:dyDescent="0.25">
      <c r="C38" s="70" t="s">
        <v>336</v>
      </c>
      <c r="D38" s="86">
        <v>0</v>
      </c>
      <c r="E38" s="86">
        <v>0</v>
      </c>
      <c r="F38" s="86">
        <v>0.33500000000000002</v>
      </c>
      <c r="G38" s="86">
        <v>0</v>
      </c>
      <c r="H38" s="86">
        <v>0</v>
      </c>
    </row>
    <row r="39" spans="1:8" x14ac:dyDescent="0.25">
      <c r="A39" s="70" t="s">
        <v>194</v>
      </c>
      <c r="B39" s="70" t="s">
        <v>87</v>
      </c>
      <c r="C39" s="70" t="s">
        <v>334</v>
      </c>
      <c r="D39" s="86">
        <v>1</v>
      </c>
      <c r="E39" s="86">
        <v>1</v>
      </c>
      <c r="F39" s="86">
        <v>0.33500000000000002</v>
      </c>
      <c r="G39" s="86">
        <v>1</v>
      </c>
      <c r="H39" s="86">
        <v>1</v>
      </c>
    </row>
    <row r="40" spans="1:8" x14ac:dyDescent="0.25">
      <c r="C40" s="70" t="s">
        <v>335</v>
      </c>
      <c r="D40" s="86">
        <v>0</v>
      </c>
      <c r="E40" s="86">
        <v>0</v>
      </c>
      <c r="F40" s="86">
        <v>0.33500000000000002</v>
      </c>
      <c r="G40" s="86">
        <v>0</v>
      </c>
      <c r="H40" s="86">
        <v>0</v>
      </c>
    </row>
    <row r="41" spans="1:8" x14ac:dyDescent="0.25">
      <c r="C41" s="70" t="s">
        <v>336</v>
      </c>
      <c r="D41" s="86">
        <v>0</v>
      </c>
      <c r="E41" s="86">
        <v>0</v>
      </c>
      <c r="F41" s="86">
        <v>0.33500000000000002</v>
      </c>
      <c r="G41" s="86">
        <v>0</v>
      </c>
      <c r="H41" s="86">
        <v>0</v>
      </c>
    </row>
    <row r="42" spans="1:8" x14ac:dyDescent="0.25">
      <c r="A42" s="70" t="s">
        <v>200</v>
      </c>
      <c r="B42" s="70" t="s">
        <v>87</v>
      </c>
      <c r="C42" s="70" t="s">
        <v>334</v>
      </c>
      <c r="D42" s="86">
        <v>0.3</v>
      </c>
      <c r="E42" s="86">
        <v>0.3</v>
      </c>
      <c r="F42" s="86">
        <v>0.33500000000000002</v>
      </c>
      <c r="G42" s="86">
        <v>0.3</v>
      </c>
      <c r="H42" s="86">
        <v>0.3</v>
      </c>
    </row>
    <row r="43" spans="1:8" x14ac:dyDescent="0.25">
      <c r="C43" s="70" t="s">
        <v>335</v>
      </c>
      <c r="D43" s="86">
        <v>0.5</v>
      </c>
      <c r="E43" s="86">
        <v>0.5</v>
      </c>
      <c r="F43" s="86">
        <v>0.33500000000000002</v>
      </c>
      <c r="G43" s="86">
        <v>0.5</v>
      </c>
      <c r="H43" s="86">
        <v>0.5</v>
      </c>
    </row>
    <row r="44" spans="1:8" x14ac:dyDescent="0.25">
      <c r="C44" s="70" t="s">
        <v>336</v>
      </c>
      <c r="D44" s="86">
        <v>0.65</v>
      </c>
      <c r="E44" s="86">
        <v>0.65</v>
      </c>
      <c r="F44" s="86">
        <v>0.33500000000000002</v>
      </c>
      <c r="G44" s="86">
        <v>0.65</v>
      </c>
      <c r="H44" s="86">
        <v>0.65</v>
      </c>
    </row>
    <row r="45" spans="1:8" x14ac:dyDescent="0.25">
      <c r="B45" s="70" t="s">
        <v>88</v>
      </c>
      <c r="C45" s="70" t="s">
        <v>334</v>
      </c>
      <c r="D45" s="86">
        <v>0.3</v>
      </c>
      <c r="E45" s="86">
        <v>0.3</v>
      </c>
      <c r="F45" s="86">
        <v>0.33500000000000002</v>
      </c>
      <c r="G45" s="86">
        <v>0.3</v>
      </c>
      <c r="H45" s="86">
        <v>0.3</v>
      </c>
    </row>
    <row r="46" spans="1:8" x14ac:dyDescent="0.25">
      <c r="C46" s="70" t="s">
        <v>335</v>
      </c>
      <c r="D46" s="86">
        <v>0.49</v>
      </c>
      <c r="E46" s="86">
        <v>0.49</v>
      </c>
      <c r="F46" s="86">
        <v>0.33500000000000002</v>
      </c>
      <c r="G46" s="86">
        <v>0.49</v>
      </c>
      <c r="H46" s="86">
        <v>0.49</v>
      </c>
    </row>
    <row r="47" spans="1:8" x14ac:dyDescent="0.25">
      <c r="C47" s="70" t="s">
        <v>336</v>
      </c>
      <c r="D47" s="86">
        <v>0.52</v>
      </c>
      <c r="E47" s="86">
        <v>0.52</v>
      </c>
      <c r="F47" s="86">
        <v>0.33500000000000002</v>
      </c>
      <c r="G47" s="86">
        <v>0.52</v>
      </c>
      <c r="H47" s="86">
        <v>0.52</v>
      </c>
    </row>
    <row r="48" spans="1:8" x14ac:dyDescent="0.25">
      <c r="A48" s="70" t="s">
        <v>191</v>
      </c>
      <c r="B48" s="70" t="s">
        <v>87</v>
      </c>
      <c r="C48" s="70" t="s">
        <v>334</v>
      </c>
      <c r="D48" s="86">
        <v>0.88</v>
      </c>
      <c r="E48" s="86">
        <v>0.88</v>
      </c>
      <c r="F48" s="86">
        <v>0.33500000000000002</v>
      </c>
      <c r="G48" s="86">
        <v>0.88</v>
      </c>
      <c r="H48" s="86">
        <v>0.88</v>
      </c>
    </row>
    <row r="49" spans="1:8" x14ac:dyDescent="0.25">
      <c r="C49" s="70" t="s">
        <v>335</v>
      </c>
      <c r="D49" s="86">
        <v>0.93</v>
      </c>
      <c r="E49" s="86">
        <v>0.93</v>
      </c>
      <c r="F49" s="86">
        <v>0.33500000000000002</v>
      </c>
      <c r="G49" s="86">
        <v>0.93</v>
      </c>
      <c r="H49" s="86">
        <v>0.93</v>
      </c>
    </row>
    <row r="50" spans="1:8" x14ac:dyDescent="0.25">
      <c r="A50" s="70" t="s">
        <v>199</v>
      </c>
      <c r="B50" s="70" t="s">
        <v>87</v>
      </c>
      <c r="C50" s="70" t="s">
        <v>334</v>
      </c>
      <c r="D50" s="86">
        <v>1</v>
      </c>
      <c r="E50" s="86">
        <v>1</v>
      </c>
      <c r="F50" s="86">
        <v>0.33500000000000002</v>
      </c>
      <c r="G50" s="86">
        <v>1</v>
      </c>
      <c r="H50" s="86">
        <v>1</v>
      </c>
    </row>
    <row r="51" spans="1:8" x14ac:dyDescent="0.25">
      <c r="C51" s="70" t="s">
        <v>335</v>
      </c>
      <c r="D51" s="86">
        <v>0.86</v>
      </c>
      <c r="E51" s="86">
        <v>0.86</v>
      </c>
      <c r="F51" s="86">
        <v>0.33500000000000002</v>
      </c>
      <c r="G51" s="86">
        <v>0.86</v>
      </c>
      <c r="H51" s="86">
        <v>0.86</v>
      </c>
    </row>
    <row r="52" spans="1:8" x14ac:dyDescent="0.25">
      <c r="A52" s="70" t="s">
        <v>184</v>
      </c>
      <c r="B52" s="70" t="s">
        <v>82</v>
      </c>
      <c r="C52" s="70" t="s">
        <v>334</v>
      </c>
      <c r="D52" s="86">
        <v>0.57999999999999996</v>
      </c>
      <c r="E52" s="86">
        <v>0.57999999999999996</v>
      </c>
      <c r="F52" s="86">
        <v>0.33500000000000002</v>
      </c>
      <c r="G52" s="86">
        <v>0</v>
      </c>
      <c r="H52" s="86">
        <v>0</v>
      </c>
    </row>
    <row r="53" spans="1:8" x14ac:dyDescent="0.25">
      <c r="C53" s="70" t="s">
        <v>335</v>
      </c>
      <c r="D53" s="86">
        <v>0.51</v>
      </c>
      <c r="E53" s="86">
        <v>0.51</v>
      </c>
      <c r="F53" s="86">
        <v>0.33500000000000002</v>
      </c>
      <c r="G53" s="86">
        <v>0</v>
      </c>
      <c r="H53" s="86">
        <v>0</v>
      </c>
    </row>
    <row r="55" spans="1:8" s="90" customFormat="1" x14ac:dyDescent="0.25">
      <c r="A55" s="93" t="s">
        <v>331</v>
      </c>
      <c r="B55" s="94"/>
      <c r="C55" s="94"/>
    </row>
    <row r="56" spans="1:8" x14ac:dyDescent="0.25">
      <c r="A56" s="53" t="s">
        <v>160</v>
      </c>
      <c r="B56" s="53" t="s">
        <v>333</v>
      </c>
      <c r="C56" s="77" t="s">
        <v>12</v>
      </c>
      <c r="D56" s="53" t="s">
        <v>109</v>
      </c>
      <c r="E56" s="53" t="s">
        <v>96</v>
      </c>
      <c r="F56" s="53" t="s">
        <v>97</v>
      </c>
      <c r="G56" s="53" t="s">
        <v>98</v>
      </c>
      <c r="H56" s="53" t="s">
        <v>99</v>
      </c>
    </row>
    <row r="57" spans="1:8" x14ac:dyDescent="0.25">
      <c r="A57" s="70" t="s">
        <v>193</v>
      </c>
      <c r="B57" s="70" t="s">
        <v>87</v>
      </c>
      <c r="C57" s="70" t="s">
        <v>334</v>
      </c>
      <c r="D57" s="86">
        <f t="shared" ref="D57:H66" si="0">D2*0.9</f>
        <v>0</v>
      </c>
      <c r="E57" s="86">
        <f t="shared" si="0"/>
        <v>0</v>
      </c>
      <c r="F57" s="86">
        <f t="shared" si="0"/>
        <v>0.30150000000000005</v>
      </c>
      <c r="G57" s="86">
        <f t="shared" si="0"/>
        <v>0.30150000000000005</v>
      </c>
      <c r="H57" s="86">
        <f t="shared" si="0"/>
        <v>0.30150000000000005</v>
      </c>
    </row>
    <row r="58" spans="1:8" x14ac:dyDescent="0.25">
      <c r="C58" s="70" t="s">
        <v>335</v>
      </c>
      <c r="D58" s="86">
        <f t="shared" si="0"/>
        <v>0</v>
      </c>
      <c r="E58" s="86">
        <f t="shared" si="0"/>
        <v>0</v>
      </c>
      <c r="F58" s="86">
        <f t="shared" si="0"/>
        <v>0.47820895522388057</v>
      </c>
      <c r="G58" s="86">
        <f t="shared" si="0"/>
        <v>0.47820895522388057</v>
      </c>
      <c r="H58" s="86">
        <f t="shared" si="0"/>
        <v>0.47820895522388057</v>
      </c>
    </row>
    <row r="59" spans="1:8" x14ac:dyDescent="0.25">
      <c r="C59" s="70" t="s">
        <v>336</v>
      </c>
      <c r="D59" s="86">
        <f t="shared" si="0"/>
        <v>0</v>
      </c>
      <c r="E59" s="86">
        <f t="shared" si="0"/>
        <v>0</v>
      </c>
      <c r="F59" s="86">
        <f t="shared" si="0"/>
        <v>0.3465671641791046</v>
      </c>
      <c r="G59" s="86">
        <f t="shared" si="0"/>
        <v>0.3465671641791046</v>
      </c>
      <c r="H59" s="86">
        <f t="shared" si="0"/>
        <v>0.3465671641791046</v>
      </c>
    </row>
    <row r="60" spans="1:8" x14ac:dyDescent="0.25">
      <c r="A60" s="70" t="s">
        <v>192</v>
      </c>
      <c r="B60" s="70" t="s">
        <v>208</v>
      </c>
      <c r="C60" s="70" t="s">
        <v>334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336</v>
      </c>
      <c r="D61" s="86">
        <f t="shared" si="0"/>
        <v>0</v>
      </c>
      <c r="E61" s="86">
        <f t="shared" si="0"/>
        <v>0</v>
      </c>
      <c r="F61" s="86">
        <f t="shared" si="0"/>
        <v>0.23373134328358205</v>
      </c>
      <c r="G61" s="86">
        <f t="shared" si="0"/>
        <v>0.23373134328358205</v>
      </c>
      <c r="H61" s="86">
        <f t="shared" si="0"/>
        <v>0</v>
      </c>
    </row>
    <row r="62" spans="1:8" x14ac:dyDescent="0.25">
      <c r="B62" s="70" t="s">
        <v>209</v>
      </c>
      <c r="C62" s="70" t="s">
        <v>334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336</v>
      </c>
      <c r="D63" s="86">
        <f t="shared" si="0"/>
        <v>0</v>
      </c>
      <c r="E63" s="86">
        <f t="shared" si="0"/>
        <v>0</v>
      </c>
      <c r="F63" s="86">
        <f t="shared" si="0"/>
        <v>0.23373134328358205</v>
      </c>
      <c r="G63" s="86">
        <f t="shared" si="0"/>
        <v>0.23373134328358205</v>
      </c>
      <c r="H63" s="86">
        <f t="shared" si="0"/>
        <v>0</v>
      </c>
    </row>
    <row r="64" spans="1:8" x14ac:dyDescent="0.25">
      <c r="A64" s="70" t="s">
        <v>185</v>
      </c>
      <c r="B64" s="70" t="s">
        <v>208</v>
      </c>
      <c r="C64" s="70" t="s">
        <v>334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336</v>
      </c>
      <c r="D65" s="86">
        <f t="shared" si="0"/>
        <v>0</v>
      </c>
      <c r="E65" s="86">
        <f t="shared" si="0"/>
        <v>0</v>
      </c>
      <c r="F65" s="86">
        <f t="shared" si="0"/>
        <v>0.23373134328358205</v>
      </c>
      <c r="G65" s="86">
        <f t="shared" si="0"/>
        <v>0.23373134328358205</v>
      </c>
      <c r="H65" s="86">
        <f t="shared" si="0"/>
        <v>0</v>
      </c>
    </row>
    <row r="66" spans="1:8" x14ac:dyDescent="0.25">
      <c r="B66" s="70" t="s">
        <v>209</v>
      </c>
      <c r="C66" s="70" t="s">
        <v>334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336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0.23373134328358205</v>
      </c>
      <c r="G67" s="86">
        <f t="shared" si="1"/>
        <v>0.23373134328358205</v>
      </c>
      <c r="H67" s="86">
        <f t="shared" si="1"/>
        <v>0</v>
      </c>
    </row>
    <row r="68" spans="1:8" x14ac:dyDescent="0.25">
      <c r="A68" s="70" t="s">
        <v>205</v>
      </c>
      <c r="B68" s="70" t="s">
        <v>208</v>
      </c>
      <c r="C68" s="70" t="s">
        <v>334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336</v>
      </c>
      <c r="D69" s="86">
        <f t="shared" si="1"/>
        <v>0</v>
      </c>
      <c r="E69" s="86">
        <f t="shared" si="1"/>
        <v>0</v>
      </c>
      <c r="F69" s="86">
        <f t="shared" si="1"/>
        <v>0.23373134328358205</v>
      </c>
      <c r="G69" s="86">
        <f t="shared" si="1"/>
        <v>0.23373134328358205</v>
      </c>
      <c r="H69" s="86">
        <f t="shared" si="1"/>
        <v>0</v>
      </c>
    </row>
    <row r="70" spans="1:8" x14ac:dyDescent="0.25">
      <c r="B70" s="70" t="s">
        <v>209</v>
      </c>
      <c r="C70" s="70" t="s">
        <v>334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336</v>
      </c>
      <c r="D71" s="86">
        <f t="shared" si="1"/>
        <v>0</v>
      </c>
      <c r="E71" s="86">
        <f t="shared" si="1"/>
        <v>0</v>
      </c>
      <c r="F71" s="86">
        <f t="shared" si="1"/>
        <v>0.23373134328358205</v>
      </c>
      <c r="G71" s="86">
        <f t="shared" si="1"/>
        <v>0.23373134328358205</v>
      </c>
      <c r="H71" s="86">
        <f t="shared" si="1"/>
        <v>0</v>
      </c>
    </row>
    <row r="72" spans="1:8" x14ac:dyDescent="0.25">
      <c r="A72" s="70" t="s">
        <v>170</v>
      </c>
      <c r="B72" s="70" t="s">
        <v>208</v>
      </c>
      <c r="C72" s="70" t="s">
        <v>334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336</v>
      </c>
      <c r="D73" s="86">
        <f t="shared" si="1"/>
        <v>0</v>
      </c>
      <c r="E73" s="86">
        <f t="shared" si="1"/>
        <v>0</v>
      </c>
      <c r="F73" s="86">
        <f t="shared" si="1"/>
        <v>0.30150000000000005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209</v>
      </c>
      <c r="C74" s="70" t="s">
        <v>334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336</v>
      </c>
      <c r="D75" s="86">
        <f t="shared" si="1"/>
        <v>0</v>
      </c>
      <c r="E75" s="86">
        <f t="shared" si="1"/>
        <v>0</v>
      </c>
      <c r="F75" s="86">
        <f t="shared" si="1"/>
        <v>0.30150000000000005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175</v>
      </c>
      <c r="B76" s="70" t="s">
        <v>84</v>
      </c>
      <c r="C76" s="70" t="s">
        <v>334</v>
      </c>
      <c r="D76" s="86">
        <f t="shared" si="1"/>
        <v>0.63</v>
      </c>
      <c r="E76" s="86">
        <f t="shared" si="1"/>
        <v>0</v>
      </c>
      <c r="F76" s="86">
        <f t="shared" si="1"/>
        <v>0.30150000000000005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335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0.30150000000000005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173</v>
      </c>
      <c r="B78" s="70" t="s">
        <v>84</v>
      </c>
      <c r="C78" s="70" t="s">
        <v>334</v>
      </c>
      <c r="D78" s="86">
        <f t="shared" si="2"/>
        <v>0.63</v>
      </c>
      <c r="E78" s="86">
        <f t="shared" si="2"/>
        <v>0</v>
      </c>
      <c r="F78" s="86">
        <f t="shared" si="2"/>
        <v>0.30150000000000005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335</v>
      </c>
      <c r="D79" s="86">
        <f t="shared" si="2"/>
        <v>0.41400000000000003</v>
      </c>
      <c r="E79" s="86">
        <f t="shared" si="2"/>
        <v>0</v>
      </c>
      <c r="F79" s="86">
        <f t="shared" si="2"/>
        <v>0.30150000000000005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174</v>
      </c>
      <c r="B80" s="70" t="s">
        <v>84</v>
      </c>
      <c r="C80" s="70" t="s">
        <v>334</v>
      </c>
      <c r="D80" s="86">
        <f t="shared" si="2"/>
        <v>0.63</v>
      </c>
      <c r="E80" s="86">
        <f t="shared" si="2"/>
        <v>0</v>
      </c>
      <c r="F80" s="86">
        <f t="shared" si="2"/>
        <v>0.30150000000000005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335</v>
      </c>
      <c r="D81" s="86">
        <f t="shared" si="2"/>
        <v>0.41400000000000003</v>
      </c>
      <c r="E81" s="86">
        <f t="shared" si="2"/>
        <v>0</v>
      </c>
      <c r="F81" s="86">
        <f t="shared" si="2"/>
        <v>0.30150000000000005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197</v>
      </c>
      <c r="B82" s="70" t="s">
        <v>87</v>
      </c>
      <c r="C82" s="70" t="s">
        <v>334</v>
      </c>
      <c r="D82" s="86">
        <f t="shared" si="2"/>
        <v>0.9</v>
      </c>
      <c r="E82" s="86">
        <f t="shared" si="2"/>
        <v>0.9</v>
      </c>
      <c r="F82" s="86">
        <f t="shared" si="2"/>
        <v>0.30150000000000005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335</v>
      </c>
      <c r="D83" s="86">
        <f t="shared" si="2"/>
        <v>0</v>
      </c>
      <c r="E83" s="86">
        <f t="shared" si="2"/>
        <v>0</v>
      </c>
      <c r="F83" s="86">
        <f t="shared" si="2"/>
        <v>0.30150000000000005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336</v>
      </c>
      <c r="D84" s="86">
        <f t="shared" si="2"/>
        <v>0</v>
      </c>
      <c r="E84" s="86">
        <f t="shared" si="2"/>
        <v>0</v>
      </c>
      <c r="F84" s="86">
        <f t="shared" si="2"/>
        <v>0.30150000000000005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198</v>
      </c>
      <c r="B85" s="70" t="s">
        <v>87</v>
      </c>
      <c r="C85" s="70" t="s">
        <v>334</v>
      </c>
      <c r="D85" s="86">
        <f t="shared" si="2"/>
        <v>0.9</v>
      </c>
      <c r="E85" s="86">
        <f t="shared" si="2"/>
        <v>0.9</v>
      </c>
      <c r="F85" s="86">
        <f t="shared" si="2"/>
        <v>0.30150000000000005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335</v>
      </c>
      <c r="D86" s="86">
        <f t="shared" si="2"/>
        <v>0</v>
      </c>
      <c r="E86" s="86">
        <f t="shared" si="2"/>
        <v>0</v>
      </c>
      <c r="F86" s="86">
        <f t="shared" si="2"/>
        <v>0.30150000000000005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336</v>
      </c>
      <c r="D87" s="86">
        <f t="shared" ref="D87:H96" si="3">D32*0.9</f>
        <v>0</v>
      </c>
      <c r="E87" s="86">
        <f t="shared" si="3"/>
        <v>0</v>
      </c>
      <c r="F87" s="86">
        <f t="shared" si="3"/>
        <v>0.30150000000000005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196</v>
      </c>
      <c r="B88" s="70" t="s">
        <v>87</v>
      </c>
      <c r="C88" s="70" t="s">
        <v>334</v>
      </c>
      <c r="D88" s="86">
        <f t="shared" si="3"/>
        <v>0.9</v>
      </c>
      <c r="E88" s="86">
        <f t="shared" si="3"/>
        <v>0.9</v>
      </c>
      <c r="F88" s="86">
        <f t="shared" si="3"/>
        <v>0.30150000000000005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335</v>
      </c>
      <c r="D89" s="86">
        <f t="shared" si="3"/>
        <v>0</v>
      </c>
      <c r="E89" s="86">
        <f t="shared" si="3"/>
        <v>0</v>
      </c>
      <c r="F89" s="86">
        <f t="shared" si="3"/>
        <v>0.30150000000000005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336</v>
      </c>
      <c r="D90" s="86">
        <f t="shared" si="3"/>
        <v>0</v>
      </c>
      <c r="E90" s="86">
        <f t="shared" si="3"/>
        <v>0</v>
      </c>
      <c r="F90" s="86">
        <f t="shared" si="3"/>
        <v>0.30150000000000005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195</v>
      </c>
      <c r="B91" s="70" t="s">
        <v>87</v>
      </c>
      <c r="C91" s="70" t="s">
        <v>334</v>
      </c>
      <c r="D91" s="86">
        <f t="shared" si="3"/>
        <v>0.9</v>
      </c>
      <c r="E91" s="86">
        <f t="shared" si="3"/>
        <v>0.9</v>
      </c>
      <c r="F91" s="86">
        <f t="shared" si="3"/>
        <v>0.30150000000000005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335</v>
      </c>
      <c r="D92" s="86">
        <f t="shared" si="3"/>
        <v>0</v>
      </c>
      <c r="E92" s="86">
        <f t="shared" si="3"/>
        <v>0</v>
      </c>
      <c r="F92" s="86">
        <f t="shared" si="3"/>
        <v>0.30150000000000005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336</v>
      </c>
      <c r="D93" s="86">
        <f t="shared" si="3"/>
        <v>0</v>
      </c>
      <c r="E93" s="86">
        <f t="shared" si="3"/>
        <v>0</v>
      </c>
      <c r="F93" s="86">
        <f t="shared" si="3"/>
        <v>0.30150000000000005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194</v>
      </c>
      <c r="B94" s="70" t="s">
        <v>87</v>
      </c>
      <c r="C94" s="70" t="s">
        <v>334</v>
      </c>
      <c r="D94" s="86">
        <f t="shared" si="3"/>
        <v>0.9</v>
      </c>
      <c r="E94" s="86">
        <f t="shared" si="3"/>
        <v>0.9</v>
      </c>
      <c r="F94" s="86">
        <f t="shared" si="3"/>
        <v>0.30150000000000005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335</v>
      </c>
      <c r="D95" s="86">
        <f t="shared" si="3"/>
        <v>0</v>
      </c>
      <c r="E95" s="86">
        <f t="shared" si="3"/>
        <v>0</v>
      </c>
      <c r="F95" s="86">
        <f t="shared" si="3"/>
        <v>0.30150000000000005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336</v>
      </c>
      <c r="D96" s="86">
        <f t="shared" si="3"/>
        <v>0</v>
      </c>
      <c r="E96" s="86">
        <f t="shared" si="3"/>
        <v>0</v>
      </c>
      <c r="F96" s="86">
        <f t="shared" si="3"/>
        <v>0.30150000000000005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200</v>
      </c>
      <c r="B97" s="70" t="s">
        <v>87</v>
      </c>
      <c r="C97" s="70" t="s">
        <v>334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0.30150000000000005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335</v>
      </c>
      <c r="D98" s="86">
        <f t="shared" si="4"/>
        <v>0.45</v>
      </c>
      <c r="E98" s="86">
        <f t="shared" si="4"/>
        <v>0.45</v>
      </c>
      <c r="F98" s="86">
        <f t="shared" si="4"/>
        <v>0.30150000000000005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336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0.30150000000000005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88</v>
      </c>
      <c r="C100" s="70" t="s">
        <v>334</v>
      </c>
      <c r="D100" s="86">
        <f t="shared" si="4"/>
        <v>0.27</v>
      </c>
      <c r="E100" s="86">
        <f t="shared" si="4"/>
        <v>0.27</v>
      </c>
      <c r="F100" s="86">
        <f t="shared" si="4"/>
        <v>0.30150000000000005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335</v>
      </c>
      <c r="D101" s="86">
        <f t="shared" si="4"/>
        <v>0.441</v>
      </c>
      <c r="E101" s="86">
        <f t="shared" si="4"/>
        <v>0.441</v>
      </c>
      <c r="F101" s="86">
        <f t="shared" si="4"/>
        <v>0.30150000000000005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336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0.30150000000000005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191</v>
      </c>
      <c r="B103" s="70" t="s">
        <v>87</v>
      </c>
      <c r="C103" s="70" t="s">
        <v>334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0.30150000000000005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335</v>
      </c>
      <c r="D104" s="86">
        <f t="shared" si="4"/>
        <v>0.83700000000000008</v>
      </c>
      <c r="E104" s="86">
        <f t="shared" si="4"/>
        <v>0.83700000000000008</v>
      </c>
      <c r="F104" s="86">
        <f t="shared" si="4"/>
        <v>0.30150000000000005</v>
      </c>
      <c r="G104" s="86">
        <f t="shared" si="4"/>
        <v>0.83700000000000008</v>
      </c>
      <c r="H104" s="86">
        <f t="shared" si="4"/>
        <v>0.83700000000000008</v>
      </c>
    </row>
    <row r="105" spans="1:8" x14ac:dyDescent="0.25">
      <c r="A105" s="70" t="s">
        <v>199</v>
      </c>
      <c r="B105" s="70" t="s">
        <v>87</v>
      </c>
      <c r="C105" s="70" t="s">
        <v>334</v>
      </c>
      <c r="D105" s="86">
        <f t="shared" si="4"/>
        <v>0.9</v>
      </c>
      <c r="E105" s="86">
        <f t="shared" si="4"/>
        <v>0.9</v>
      </c>
      <c r="F105" s="86">
        <f t="shared" si="4"/>
        <v>0.30150000000000005</v>
      </c>
      <c r="G105" s="86">
        <f t="shared" si="4"/>
        <v>0.9</v>
      </c>
      <c r="H105" s="86">
        <f t="shared" si="4"/>
        <v>0.9</v>
      </c>
    </row>
    <row r="106" spans="1:8" x14ac:dyDescent="0.25">
      <c r="C106" s="70" t="s">
        <v>335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0.30150000000000005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184</v>
      </c>
      <c r="B107" s="70" t="s">
        <v>82</v>
      </c>
      <c r="C107" s="70" t="s">
        <v>334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0.30150000000000005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335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0.30150000000000005</v>
      </c>
      <c r="G108" s="86">
        <f t="shared" si="5"/>
        <v>0</v>
      </c>
      <c r="H108" s="86">
        <f t="shared" si="5"/>
        <v>0</v>
      </c>
    </row>
    <row r="110" spans="1:8" s="90" customFormat="1" x14ac:dyDescent="0.25">
      <c r="A110" s="93" t="s">
        <v>332</v>
      </c>
      <c r="B110" s="94"/>
      <c r="C110" s="94"/>
    </row>
    <row r="111" spans="1:8" x14ac:dyDescent="0.25">
      <c r="A111" s="53" t="s">
        <v>160</v>
      </c>
      <c r="B111" s="53" t="s">
        <v>333</v>
      </c>
      <c r="C111" s="77" t="s">
        <v>12</v>
      </c>
      <c r="D111" s="53" t="s">
        <v>109</v>
      </c>
      <c r="E111" s="53" t="s">
        <v>96</v>
      </c>
      <c r="F111" s="53" t="s">
        <v>97</v>
      </c>
      <c r="G111" s="53" t="s">
        <v>98</v>
      </c>
      <c r="H111" s="53" t="s">
        <v>99</v>
      </c>
    </row>
    <row r="112" spans="1:8" x14ac:dyDescent="0.25">
      <c r="A112" s="70" t="s">
        <v>193</v>
      </c>
      <c r="B112" s="70" t="s">
        <v>87</v>
      </c>
      <c r="C112" s="70" t="s">
        <v>334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0.35175000000000006</v>
      </c>
      <c r="G112" s="86">
        <f t="shared" si="6"/>
        <v>0.35175000000000006</v>
      </c>
      <c r="H112" s="86">
        <f t="shared" si="6"/>
        <v>0.35175000000000006</v>
      </c>
    </row>
    <row r="113" spans="1:8" x14ac:dyDescent="0.25">
      <c r="C113" s="70" t="s">
        <v>335</v>
      </c>
      <c r="D113" s="86">
        <f t="shared" si="6"/>
        <v>0</v>
      </c>
      <c r="E113" s="86">
        <f t="shared" si="6"/>
        <v>0</v>
      </c>
      <c r="F113" s="86">
        <f t="shared" si="6"/>
        <v>0.55791044776119403</v>
      </c>
      <c r="G113" s="86">
        <f t="shared" si="6"/>
        <v>0.55791044776119403</v>
      </c>
      <c r="H113" s="86">
        <f t="shared" si="6"/>
        <v>0.55791044776119403</v>
      </c>
    </row>
    <row r="114" spans="1:8" x14ac:dyDescent="0.25">
      <c r="C114" s="70" t="s">
        <v>336</v>
      </c>
      <c r="D114" s="86">
        <f t="shared" si="6"/>
        <v>0</v>
      </c>
      <c r="E114" s="86">
        <f t="shared" si="6"/>
        <v>0</v>
      </c>
      <c r="F114" s="86">
        <f t="shared" si="6"/>
        <v>0.40432835820895541</v>
      </c>
      <c r="G114" s="86">
        <f t="shared" si="6"/>
        <v>0.40432835820895541</v>
      </c>
      <c r="H114" s="86">
        <f t="shared" si="6"/>
        <v>0.40432835820895541</v>
      </c>
    </row>
    <row r="115" spans="1:8" x14ac:dyDescent="0.25">
      <c r="A115" s="70" t="s">
        <v>192</v>
      </c>
      <c r="B115" s="70" t="s">
        <v>208</v>
      </c>
      <c r="C115" s="70" t="s">
        <v>334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336</v>
      </c>
      <c r="D116" s="86">
        <f t="shared" si="6"/>
        <v>0</v>
      </c>
      <c r="E116" s="86">
        <f t="shared" si="6"/>
        <v>0</v>
      </c>
      <c r="F116" s="86">
        <f t="shared" si="6"/>
        <v>0.27268656716417905</v>
      </c>
      <c r="G116" s="86">
        <f t="shared" si="6"/>
        <v>0.27268656716417905</v>
      </c>
      <c r="H116" s="86">
        <f t="shared" si="6"/>
        <v>0</v>
      </c>
    </row>
    <row r="117" spans="1:8" x14ac:dyDescent="0.25">
      <c r="B117" s="70" t="s">
        <v>209</v>
      </c>
      <c r="C117" s="70" t="s">
        <v>334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336</v>
      </c>
      <c r="D118" s="86">
        <f t="shared" si="6"/>
        <v>0</v>
      </c>
      <c r="E118" s="86">
        <f t="shared" si="6"/>
        <v>0</v>
      </c>
      <c r="F118" s="86">
        <f t="shared" si="6"/>
        <v>0.27268656716417905</v>
      </c>
      <c r="G118" s="86">
        <f t="shared" si="6"/>
        <v>0.27268656716417905</v>
      </c>
      <c r="H118" s="86">
        <f t="shared" si="6"/>
        <v>0</v>
      </c>
    </row>
    <row r="119" spans="1:8" x14ac:dyDescent="0.25">
      <c r="A119" s="70" t="s">
        <v>185</v>
      </c>
      <c r="B119" s="70" t="s">
        <v>208</v>
      </c>
      <c r="C119" s="70" t="s">
        <v>334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336</v>
      </c>
      <c r="D120" s="86">
        <f t="shared" si="6"/>
        <v>0</v>
      </c>
      <c r="E120" s="86">
        <f t="shared" si="6"/>
        <v>0</v>
      </c>
      <c r="F120" s="86">
        <f t="shared" si="6"/>
        <v>0.27268656716417905</v>
      </c>
      <c r="G120" s="86">
        <f t="shared" si="6"/>
        <v>0.27268656716417905</v>
      </c>
      <c r="H120" s="86">
        <f t="shared" si="6"/>
        <v>0</v>
      </c>
    </row>
    <row r="121" spans="1:8" x14ac:dyDescent="0.25">
      <c r="B121" s="70" t="s">
        <v>209</v>
      </c>
      <c r="C121" s="70" t="s">
        <v>334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336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0.27268656716417905</v>
      </c>
      <c r="G122" s="86">
        <f t="shared" si="7"/>
        <v>0.27268656716417905</v>
      </c>
      <c r="H122" s="86">
        <f t="shared" si="7"/>
        <v>0</v>
      </c>
    </row>
    <row r="123" spans="1:8" x14ac:dyDescent="0.25">
      <c r="A123" s="70" t="s">
        <v>205</v>
      </c>
      <c r="B123" s="70" t="s">
        <v>208</v>
      </c>
      <c r="C123" s="70" t="s">
        <v>334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336</v>
      </c>
      <c r="D124" s="86">
        <f t="shared" si="7"/>
        <v>0</v>
      </c>
      <c r="E124" s="86">
        <f t="shared" si="7"/>
        <v>0</v>
      </c>
      <c r="F124" s="86">
        <f t="shared" si="7"/>
        <v>0.27268656716417905</v>
      </c>
      <c r="G124" s="86">
        <f t="shared" si="7"/>
        <v>0.27268656716417905</v>
      </c>
      <c r="H124" s="86">
        <f t="shared" si="7"/>
        <v>0</v>
      </c>
    </row>
    <row r="125" spans="1:8" x14ac:dyDescent="0.25">
      <c r="B125" s="70" t="s">
        <v>209</v>
      </c>
      <c r="C125" s="70" t="s">
        <v>334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336</v>
      </c>
      <c r="D126" s="86">
        <f t="shared" si="7"/>
        <v>0</v>
      </c>
      <c r="E126" s="86">
        <f t="shared" si="7"/>
        <v>0</v>
      </c>
      <c r="F126" s="86">
        <f t="shared" si="7"/>
        <v>0.27268656716417905</v>
      </c>
      <c r="G126" s="86">
        <f t="shared" si="7"/>
        <v>0.27268656716417905</v>
      </c>
      <c r="H126" s="86">
        <f t="shared" si="7"/>
        <v>0</v>
      </c>
    </row>
    <row r="127" spans="1:8" x14ac:dyDescent="0.25">
      <c r="A127" s="70" t="s">
        <v>170</v>
      </c>
      <c r="B127" s="70" t="s">
        <v>208</v>
      </c>
      <c r="C127" s="70" t="s">
        <v>334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336</v>
      </c>
      <c r="D128" s="86">
        <f t="shared" si="7"/>
        <v>0</v>
      </c>
      <c r="E128" s="86">
        <f t="shared" si="7"/>
        <v>0</v>
      </c>
      <c r="F128" s="86">
        <f t="shared" si="7"/>
        <v>0.35175000000000006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209</v>
      </c>
      <c r="C129" s="70" t="s">
        <v>334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336</v>
      </c>
      <c r="D130" s="86">
        <f t="shared" si="7"/>
        <v>0</v>
      </c>
      <c r="E130" s="86">
        <f t="shared" si="7"/>
        <v>0</v>
      </c>
      <c r="F130" s="86">
        <f t="shared" si="7"/>
        <v>0.35175000000000006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175</v>
      </c>
      <c r="B131" s="70" t="s">
        <v>84</v>
      </c>
      <c r="C131" s="70" t="s">
        <v>334</v>
      </c>
      <c r="D131" s="86">
        <f t="shared" si="7"/>
        <v>0.73499999999999999</v>
      </c>
      <c r="E131" s="86">
        <f t="shared" si="7"/>
        <v>0</v>
      </c>
      <c r="F131" s="86">
        <f t="shared" si="7"/>
        <v>0.35175000000000006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335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0.35175000000000006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173</v>
      </c>
      <c r="B133" s="70" t="s">
        <v>84</v>
      </c>
      <c r="C133" s="70" t="s">
        <v>334</v>
      </c>
      <c r="D133" s="86">
        <f t="shared" si="8"/>
        <v>0.73499999999999999</v>
      </c>
      <c r="E133" s="86">
        <f t="shared" si="8"/>
        <v>0</v>
      </c>
      <c r="F133" s="86">
        <f t="shared" si="8"/>
        <v>0.35175000000000006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335</v>
      </c>
      <c r="D134" s="86">
        <f t="shared" si="8"/>
        <v>0.48300000000000004</v>
      </c>
      <c r="E134" s="86">
        <f t="shared" si="8"/>
        <v>0</v>
      </c>
      <c r="F134" s="86">
        <f t="shared" si="8"/>
        <v>0.35175000000000006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174</v>
      </c>
      <c r="B135" s="70" t="s">
        <v>84</v>
      </c>
      <c r="C135" s="70" t="s">
        <v>334</v>
      </c>
      <c r="D135" s="86">
        <f t="shared" si="8"/>
        <v>0.73499999999999999</v>
      </c>
      <c r="E135" s="86">
        <f t="shared" si="8"/>
        <v>0</v>
      </c>
      <c r="F135" s="86">
        <f t="shared" si="8"/>
        <v>0.35175000000000006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335</v>
      </c>
      <c r="D136" s="86">
        <f t="shared" si="8"/>
        <v>0.48300000000000004</v>
      </c>
      <c r="E136" s="86">
        <f t="shared" si="8"/>
        <v>0</v>
      </c>
      <c r="F136" s="86">
        <f t="shared" si="8"/>
        <v>0.35175000000000006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197</v>
      </c>
      <c r="B137" s="70" t="s">
        <v>87</v>
      </c>
      <c r="C137" s="70" t="s">
        <v>334</v>
      </c>
      <c r="D137" s="86">
        <f t="shared" si="8"/>
        <v>1.05</v>
      </c>
      <c r="E137" s="86">
        <f t="shared" si="8"/>
        <v>1.05</v>
      </c>
      <c r="F137" s="86">
        <f t="shared" si="8"/>
        <v>0.35175000000000006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335</v>
      </c>
      <c r="D138" s="86">
        <f t="shared" si="8"/>
        <v>0</v>
      </c>
      <c r="E138" s="86">
        <f t="shared" si="8"/>
        <v>0</v>
      </c>
      <c r="F138" s="86">
        <f t="shared" si="8"/>
        <v>0.35175000000000006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336</v>
      </c>
      <c r="D139" s="86">
        <f t="shared" si="8"/>
        <v>0</v>
      </c>
      <c r="E139" s="86">
        <f t="shared" si="8"/>
        <v>0</v>
      </c>
      <c r="F139" s="86">
        <f t="shared" si="8"/>
        <v>0.35175000000000006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198</v>
      </c>
      <c r="B140" s="70" t="s">
        <v>87</v>
      </c>
      <c r="C140" s="70" t="s">
        <v>334</v>
      </c>
      <c r="D140" s="86">
        <f t="shared" si="8"/>
        <v>1.05</v>
      </c>
      <c r="E140" s="86">
        <f t="shared" si="8"/>
        <v>1.05</v>
      </c>
      <c r="F140" s="86">
        <f t="shared" si="8"/>
        <v>0.35175000000000006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335</v>
      </c>
      <c r="D141" s="86">
        <f t="shared" si="8"/>
        <v>0</v>
      </c>
      <c r="E141" s="86">
        <f t="shared" si="8"/>
        <v>0</v>
      </c>
      <c r="F141" s="86">
        <f t="shared" si="8"/>
        <v>0.35175000000000006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336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0.35175000000000006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196</v>
      </c>
      <c r="B143" s="70" t="s">
        <v>87</v>
      </c>
      <c r="C143" s="70" t="s">
        <v>334</v>
      </c>
      <c r="D143" s="86">
        <f t="shared" si="9"/>
        <v>1.05</v>
      </c>
      <c r="E143" s="86">
        <f t="shared" si="9"/>
        <v>1.05</v>
      </c>
      <c r="F143" s="86">
        <f t="shared" si="9"/>
        <v>0.35175000000000006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335</v>
      </c>
      <c r="D144" s="86">
        <f t="shared" si="9"/>
        <v>0</v>
      </c>
      <c r="E144" s="86">
        <f t="shared" si="9"/>
        <v>0</v>
      </c>
      <c r="F144" s="86">
        <f t="shared" si="9"/>
        <v>0.35175000000000006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336</v>
      </c>
      <c r="D145" s="86">
        <f t="shared" si="9"/>
        <v>0</v>
      </c>
      <c r="E145" s="86">
        <f t="shared" si="9"/>
        <v>0</v>
      </c>
      <c r="F145" s="86">
        <f t="shared" si="9"/>
        <v>0.35175000000000006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195</v>
      </c>
      <c r="B146" s="70" t="s">
        <v>87</v>
      </c>
      <c r="C146" s="70" t="s">
        <v>334</v>
      </c>
      <c r="D146" s="86">
        <f t="shared" si="9"/>
        <v>1.05</v>
      </c>
      <c r="E146" s="86">
        <f t="shared" si="9"/>
        <v>1.05</v>
      </c>
      <c r="F146" s="86">
        <f t="shared" si="9"/>
        <v>0.35175000000000006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335</v>
      </c>
      <c r="D147" s="86">
        <f t="shared" si="9"/>
        <v>0</v>
      </c>
      <c r="E147" s="86">
        <f t="shared" si="9"/>
        <v>0</v>
      </c>
      <c r="F147" s="86">
        <f t="shared" si="9"/>
        <v>0.35175000000000006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336</v>
      </c>
      <c r="D148" s="86">
        <f t="shared" si="9"/>
        <v>0</v>
      </c>
      <c r="E148" s="86">
        <f t="shared" si="9"/>
        <v>0</v>
      </c>
      <c r="F148" s="86">
        <f t="shared" si="9"/>
        <v>0.35175000000000006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194</v>
      </c>
      <c r="B149" s="70" t="s">
        <v>87</v>
      </c>
      <c r="C149" s="70" t="s">
        <v>334</v>
      </c>
      <c r="D149" s="86">
        <f t="shared" si="9"/>
        <v>1.05</v>
      </c>
      <c r="E149" s="86">
        <f t="shared" si="9"/>
        <v>1.05</v>
      </c>
      <c r="F149" s="86">
        <f t="shared" si="9"/>
        <v>0.35175000000000006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335</v>
      </c>
      <c r="D150" s="86">
        <f t="shared" si="9"/>
        <v>0</v>
      </c>
      <c r="E150" s="86">
        <f t="shared" si="9"/>
        <v>0</v>
      </c>
      <c r="F150" s="86">
        <f t="shared" si="9"/>
        <v>0.35175000000000006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336</v>
      </c>
      <c r="D151" s="86">
        <f t="shared" si="9"/>
        <v>0</v>
      </c>
      <c r="E151" s="86">
        <f t="shared" si="9"/>
        <v>0</v>
      </c>
      <c r="F151" s="86">
        <f t="shared" si="9"/>
        <v>0.35175000000000006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200</v>
      </c>
      <c r="B152" s="70" t="s">
        <v>87</v>
      </c>
      <c r="C152" s="70" t="s">
        <v>334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0.35175000000000006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335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0.35175000000000006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336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0.35175000000000006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88</v>
      </c>
      <c r="C155" s="70" t="s">
        <v>334</v>
      </c>
      <c r="D155" s="86">
        <f t="shared" si="10"/>
        <v>0.315</v>
      </c>
      <c r="E155" s="86">
        <f t="shared" si="10"/>
        <v>0.315</v>
      </c>
      <c r="F155" s="86">
        <f t="shared" si="10"/>
        <v>0.35175000000000006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335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0.35175000000000006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336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0.35175000000000006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191</v>
      </c>
      <c r="B158" s="70" t="s">
        <v>87</v>
      </c>
      <c r="C158" s="70" t="s">
        <v>334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0.35175000000000006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335</v>
      </c>
      <c r="D159" s="86">
        <f t="shared" si="10"/>
        <v>0.97650000000000015</v>
      </c>
      <c r="E159" s="86">
        <f t="shared" si="10"/>
        <v>0.97650000000000015</v>
      </c>
      <c r="F159" s="86">
        <f t="shared" si="10"/>
        <v>0.35175000000000006</v>
      </c>
      <c r="G159" s="86">
        <f t="shared" si="10"/>
        <v>0.97650000000000015</v>
      </c>
      <c r="H159" s="86">
        <f t="shared" si="10"/>
        <v>0.97650000000000015</v>
      </c>
    </row>
    <row r="160" spans="1:8" x14ac:dyDescent="0.25">
      <c r="A160" s="70" t="s">
        <v>199</v>
      </c>
      <c r="B160" s="70" t="s">
        <v>87</v>
      </c>
      <c r="C160" s="70" t="s">
        <v>334</v>
      </c>
      <c r="D160" s="86">
        <f t="shared" si="10"/>
        <v>1.05</v>
      </c>
      <c r="E160" s="86">
        <f t="shared" si="10"/>
        <v>1.05</v>
      </c>
      <c r="F160" s="86">
        <f t="shared" si="10"/>
        <v>0.35175000000000006</v>
      </c>
      <c r="G160" s="86">
        <f t="shared" si="10"/>
        <v>1.05</v>
      </c>
      <c r="H160" s="86">
        <f t="shared" si="10"/>
        <v>1.05</v>
      </c>
    </row>
    <row r="161" spans="1:8" x14ac:dyDescent="0.25">
      <c r="C161" s="70" t="s">
        <v>335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0.35175000000000006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184</v>
      </c>
      <c r="B162" s="70" t="s">
        <v>82</v>
      </c>
      <c r="C162" s="70" t="s">
        <v>334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0.35175000000000006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335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0.35175000000000006</v>
      </c>
      <c r="G163" s="86">
        <f t="shared" si="11"/>
        <v>0</v>
      </c>
      <c r="H163" s="86">
        <f t="shared" si="11"/>
        <v>0</v>
      </c>
    </row>
  </sheetData>
  <sheetProtection algorithmName="SHA-512" hashValue="yVdztYdS++Zq9rpxe5t57N5y6mCxAldRhmUSEv8h7lpZYYlZqtHUdlZPtSTf5W5oLnZqFBESqlkur4jIHNz8Sg==" saltValue="CKYtXowe8zycNrIqlEic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98" customWidth="1"/>
    <col min="2" max="2" width="27.44140625" style="98" customWidth="1"/>
    <col min="3" max="3" width="23.77734375" style="98" customWidth="1"/>
    <col min="4" max="7" width="17.21875" style="98" customWidth="1"/>
    <col min="8" max="12" width="12.77734375" style="98" customWidth="1"/>
    <col min="13" max="16384" width="12.77734375" style="98"/>
  </cols>
  <sheetData>
    <row r="1" spans="1:8" x14ac:dyDescent="0.25">
      <c r="A1" s="71" t="s">
        <v>160</v>
      </c>
      <c r="B1" s="71" t="s">
        <v>333</v>
      </c>
      <c r="C1" s="71"/>
      <c r="D1" s="53" t="s">
        <v>122</v>
      </c>
      <c r="E1" s="53" t="s">
        <v>123</v>
      </c>
      <c r="F1" s="53" t="s">
        <v>124</v>
      </c>
      <c r="G1" s="53" t="s">
        <v>125</v>
      </c>
      <c r="H1" s="53"/>
    </row>
    <row r="2" spans="1:8" x14ac:dyDescent="0.25">
      <c r="A2" s="79" t="s">
        <v>169</v>
      </c>
      <c r="B2" s="98" t="s">
        <v>104</v>
      </c>
      <c r="C2" s="79" t="s">
        <v>334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335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188</v>
      </c>
      <c r="B4" s="98" t="s">
        <v>104</v>
      </c>
      <c r="C4" s="79" t="s">
        <v>334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335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187</v>
      </c>
      <c r="B6" s="98" t="s">
        <v>104</v>
      </c>
      <c r="C6" s="79" t="s">
        <v>334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335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x14ac:dyDescent="0.25">
      <c r="A9" s="89" t="s">
        <v>331</v>
      </c>
    </row>
    <row r="10" spans="1:8" x14ac:dyDescent="0.25">
      <c r="A10" s="71" t="s">
        <v>160</v>
      </c>
      <c r="B10" s="71" t="s">
        <v>333</v>
      </c>
      <c r="C10" s="71"/>
      <c r="D10" s="53" t="s">
        <v>122</v>
      </c>
      <c r="E10" s="53" t="s">
        <v>123</v>
      </c>
      <c r="F10" s="53" t="s">
        <v>124</v>
      </c>
      <c r="G10" s="53" t="s">
        <v>125</v>
      </c>
    </row>
    <row r="11" spans="1:8" x14ac:dyDescent="0.25">
      <c r="A11" s="79" t="s">
        <v>169</v>
      </c>
      <c r="B11" s="98" t="s">
        <v>104</v>
      </c>
      <c r="C11" s="79" t="s">
        <v>334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335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188</v>
      </c>
      <c r="B13" s="98" t="s">
        <v>104</v>
      </c>
      <c r="C13" s="79" t="s">
        <v>334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335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187</v>
      </c>
      <c r="B15" s="98" t="s">
        <v>104</v>
      </c>
      <c r="C15" s="79" t="s">
        <v>334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335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x14ac:dyDescent="0.25">
      <c r="A18" s="89" t="s">
        <v>332</v>
      </c>
    </row>
    <row r="19" spans="1:7" x14ac:dyDescent="0.25">
      <c r="A19" s="71" t="s">
        <v>160</v>
      </c>
      <c r="B19" s="71" t="s">
        <v>333</v>
      </c>
      <c r="C19" s="71"/>
      <c r="D19" s="53" t="s">
        <v>122</v>
      </c>
      <c r="E19" s="53" t="s">
        <v>123</v>
      </c>
      <c r="F19" s="53" t="s">
        <v>124</v>
      </c>
      <c r="G19" s="53" t="s">
        <v>125</v>
      </c>
    </row>
    <row r="20" spans="1:7" x14ac:dyDescent="0.25">
      <c r="A20" s="79" t="s">
        <v>169</v>
      </c>
      <c r="B20" s="98" t="s">
        <v>104</v>
      </c>
      <c r="C20" s="79" t="s">
        <v>334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335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188</v>
      </c>
      <c r="B22" s="98" t="s">
        <v>104</v>
      </c>
      <c r="C22" s="79" t="s">
        <v>334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335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187</v>
      </c>
      <c r="B24" s="98" t="s">
        <v>104</v>
      </c>
      <c r="C24" s="79" t="s">
        <v>334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335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aYQGG/FowZNwfScMer+JRVJHn1tJLoNxiv8DBuqcwj4s/Fi9fUXN25VzIXnrivQIEAAw2K/iX0bmFqV3a7WVxg==" saltValue="l3F/htpBpUHiUoSpUnO9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5" sqref="C5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53" t="str">
        <f>"Pourcentage des morts de l'année de référence ("&amp;start_year&amp;") imputable à chaque cause"</f>
        <v>Pourcentage des morts de l'année de référence (2021) imputable à chaque cause</v>
      </c>
      <c r="B1" s="20"/>
      <c r="C1" s="20"/>
      <c r="D1" s="20"/>
      <c r="E1" s="20"/>
      <c r="F1" s="20"/>
    </row>
    <row r="2" spans="1:8" ht="27.75" customHeight="1" x14ac:dyDescent="0.25">
      <c r="A2" t="s">
        <v>77</v>
      </c>
      <c r="B2" s="20" t="s">
        <v>1</v>
      </c>
      <c r="C2" s="20" t="s">
        <v>109</v>
      </c>
      <c r="D2" s="20"/>
      <c r="E2" s="20"/>
      <c r="F2" s="20"/>
      <c r="G2" s="20"/>
    </row>
    <row r="3" spans="1:8" ht="15.75" customHeight="1" x14ac:dyDescent="0.25">
      <c r="B3" s="11" t="s">
        <v>78</v>
      </c>
      <c r="C3" s="39"/>
    </row>
    <row r="4" spans="1:8" ht="15.75" customHeight="1" x14ac:dyDescent="0.25">
      <c r="B4" s="11" t="s">
        <v>79</v>
      </c>
      <c r="C4" s="39"/>
    </row>
    <row r="5" spans="1:8" ht="15.75" customHeight="1" x14ac:dyDescent="0.25">
      <c r="B5" s="11" t="s">
        <v>80</v>
      </c>
      <c r="C5" s="39"/>
    </row>
    <row r="6" spans="1:8" ht="15.75" customHeight="1" x14ac:dyDescent="0.25">
      <c r="B6" s="11" t="s">
        <v>81</v>
      </c>
      <c r="C6" s="39"/>
    </row>
    <row r="7" spans="1:8" ht="15.75" customHeight="1" x14ac:dyDescent="0.25">
      <c r="B7" s="11" t="s">
        <v>82</v>
      </c>
      <c r="C7" s="39"/>
    </row>
    <row r="8" spans="1:8" ht="15.75" customHeight="1" x14ac:dyDescent="0.25">
      <c r="B8" s="11" t="s">
        <v>83</v>
      </c>
      <c r="C8" s="39"/>
    </row>
    <row r="9" spans="1:8" ht="15.75" customHeight="1" x14ac:dyDescent="0.25">
      <c r="B9" s="11" t="s">
        <v>84</v>
      </c>
      <c r="C9" s="39"/>
    </row>
    <row r="10" spans="1:8" ht="15.75" customHeight="1" x14ac:dyDescent="0.25">
      <c r="B10" s="11" t="s">
        <v>85</v>
      </c>
      <c r="C10" s="39"/>
    </row>
    <row r="11" spans="1:8" ht="15.75" customHeight="1" x14ac:dyDescent="0.25">
      <c r="B11" s="17" t="s">
        <v>41</v>
      </c>
      <c r="C11" s="101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25">
      <c r="A13" s="98" t="s">
        <v>86</v>
      </c>
      <c r="B13" s="20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5">
      <c r="B14" s="11" t="s">
        <v>87</v>
      </c>
      <c r="C14" s="39"/>
      <c r="D14" s="39"/>
      <c r="E14" s="39"/>
      <c r="F14" s="39"/>
    </row>
    <row r="15" spans="1:8" ht="15.75" customHeight="1" x14ac:dyDescent="0.25">
      <c r="B15" s="11" t="s">
        <v>88</v>
      </c>
      <c r="C15" s="39"/>
      <c r="D15" s="39"/>
      <c r="E15" s="39"/>
      <c r="F15" s="39"/>
    </row>
    <row r="16" spans="1:8" ht="15.75" customHeight="1" x14ac:dyDescent="0.25">
      <c r="B16" s="11" t="s">
        <v>89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91</v>
      </c>
      <c r="C18" s="39"/>
      <c r="D18" s="39"/>
      <c r="E18" s="39"/>
      <c r="F18" s="39"/>
    </row>
    <row r="19" spans="1:8" ht="15.75" customHeight="1" x14ac:dyDescent="0.25">
      <c r="B19" s="11" t="s">
        <v>92</v>
      </c>
      <c r="C19" s="39"/>
      <c r="D19" s="39"/>
      <c r="E19" s="39"/>
      <c r="F19" s="39"/>
    </row>
    <row r="20" spans="1:8" ht="15.75" customHeight="1" x14ac:dyDescent="0.25">
      <c r="B20" s="11" t="s">
        <v>93</v>
      </c>
      <c r="C20" s="39"/>
      <c r="D20" s="39"/>
      <c r="E20" s="39"/>
      <c r="F20" s="39"/>
    </row>
    <row r="21" spans="1:8" ht="15.75" customHeight="1" x14ac:dyDescent="0.25">
      <c r="B21" s="11" t="s">
        <v>94</v>
      </c>
      <c r="C21" s="39"/>
      <c r="D21" s="39"/>
      <c r="E21" s="39"/>
      <c r="F21" s="39"/>
    </row>
    <row r="22" spans="1:8" ht="15.75" customHeight="1" x14ac:dyDescent="0.25">
      <c r="B22" s="11" t="s">
        <v>95</v>
      </c>
      <c r="C22" s="39"/>
      <c r="D22" s="39"/>
      <c r="E22" s="39"/>
      <c r="F22" s="39"/>
    </row>
    <row r="23" spans="1:8" ht="15.75" customHeight="1" x14ac:dyDescent="0.25">
      <c r="B23" s="17" t="s">
        <v>41</v>
      </c>
      <c r="C23" s="101">
        <f>SUM(C14:C22)</f>
        <v>0</v>
      </c>
      <c r="D23" s="101">
        <f>SUM(D14:D22)</f>
        <v>0</v>
      </c>
      <c r="E23" s="101">
        <f>SUM(E14:E22)</f>
        <v>0</v>
      </c>
      <c r="F23" s="101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20" t="s">
        <v>1</v>
      </c>
      <c r="C25" s="20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9"/>
    </row>
    <row r="27" spans="1:8" ht="15.75" customHeight="1" x14ac:dyDescent="0.25">
      <c r="B27" s="11" t="s">
        <v>102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104</v>
      </c>
      <c r="C29" s="39"/>
    </row>
    <row r="30" spans="1:8" ht="15.75" customHeight="1" x14ac:dyDescent="0.25">
      <c r="B30" s="11" t="s">
        <v>2</v>
      </c>
      <c r="C30" s="39"/>
    </row>
    <row r="31" spans="1:8" ht="15.75" customHeight="1" x14ac:dyDescent="0.25">
      <c r="B31" s="11" t="s">
        <v>105</v>
      </c>
      <c r="C31" s="39"/>
    </row>
    <row r="32" spans="1:8" ht="15.75" customHeight="1" x14ac:dyDescent="0.25">
      <c r="B32" s="11" t="s">
        <v>106</v>
      </c>
      <c r="C32" s="39"/>
    </row>
    <row r="33" spans="2:3" ht="15.75" customHeight="1" x14ac:dyDescent="0.25">
      <c r="B33" s="11" t="s">
        <v>107</v>
      </c>
      <c r="C33" s="39"/>
    </row>
    <row r="34" spans="2:3" ht="15.75" customHeight="1" x14ac:dyDescent="0.25">
      <c r="B34" s="11" t="s">
        <v>108</v>
      </c>
      <c r="C34" s="39"/>
    </row>
    <row r="35" spans="2:3" ht="15.75" customHeight="1" x14ac:dyDescent="0.25">
      <c r="B35" s="17" t="s">
        <v>41</v>
      </c>
      <c r="C35" s="101">
        <f>SUM(C26:C34)</f>
        <v>0</v>
      </c>
    </row>
  </sheetData>
  <sheetProtection algorithmName="SHA-512" hashValue="Yf0w0MODzop3OMKV4k2k9Nzis/YIQxXQ5/9THiekdMksAvrIdY/tWYf5bK2JGuS3sTBSrDMsv3QugirA3xVdQg==" saltValue="glVC4tLTsOOguhDCoqM8Pw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"Pourcentage de la population dans chaque catégorie pendant l'année de référence ("&amp;start_year&amp;")"</f>
        <v>Pourcentage de la population dans chaque catégorie pendant l'année de référence (2021)</v>
      </c>
      <c r="B1" s="71" t="s">
        <v>110</v>
      </c>
      <c r="C1" s="66" t="s">
        <v>109</v>
      </c>
      <c r="D1" s="66" t="s">
        <v>96</v>
      </c>
      <c r="E1" s="66" t="s">
        <v>97</v>
      </c>
      <c r="F1" s="66" t="s">
        <v>98</v>
      </c>
      <c r="G1" s="66" t="s">
        <v>99</v>
      </c>
    </row>
    <row r="2" spans="1:15" ht="15.75" customHeight="1" x14ac:dyDescent="0.25">
      <c r="A2" s="79" t="s">
        <v>111</v>
      </c>
      <c r="B2" s="70" t="s">
        <v>112</v>
      </c>
      <c r="C2" s="102" t="str">
        <f>IFERROR(1-_xlfn.NORM.DIST(_xlfn.NORM.INV(SUM(C4:C5), 0, 1) + 1, 0, 1, TRUE), "")</f>
        <v/>
      </c>
      <c r="D2" s="102" t="str">
        <f>IFERROR(1-_xlfn.NORM.DIST(_xlfn.NORM.INV(SUM(D4:D5), 0, 1) + 1, 0, 1, TRUE), "")</f>
        <v/>
      </c>
      <c r="E2" s="102" t="str">
        <f>IFERROR(1-_xlfn.NORM.DIST(_xlfn.NORM.INV(SUM(E4:E5), 0, 1) + 1, 0, 1, TRUE), "")</f>
        <v/>
      </c>
      <c r="F2" s="102" t="str">
        <f>IFERROR(1-_xlfn.NORM.DIST(_xlfn.NORM.INV(SUM(F4:F5), 0, 1) + 1, 0, 1, TRUE), "")</f>
        <v/>
      </c>
      <c r="G2" s="102" t="str">
        <f>IFERROR(1-_xlfn.NORM.DIST(_xlfn.NORM.INV(SUM(G4:G5), 0, 1) + 1, 0, 1, TRUE), "")</f>
        <v/>
      </c>
    </row>
    <row r="3" spans="1:15" ht="15.75" customHeight="1" x14ac:dyDescent="0.25">
      <c r="B3" s="70" t="s">
        <v>113</v>
      </c>
      <c r="C3" s="102" t="str">
        <f>IFERROR(_xlfn.NORM.DIST(_xlfn.NORM.INV(SUM(C4:C5), 0, 1) + 1, 0, 1, TRUE) - SUM(C4:C5), "")</f>
        <v/>
      </c>
      <c r="D3" s="102" t="str">
        <f>IFERROR(_xlfn.NORM.DIST(_xlfn.NORM.INV(SUM(D4:D5), 0, 1) + 1, 0, 1, TRUE) - SUM(D4:D5), "")</f>
        <v/>
      </c>
      <c r="E3" s="102" t="str">
        <f>IFERROR(_xlfn.NORM.DIST(_xlfn.NORM.INV(SUM(E4:E5), 0, 1) + 1, 0, 1, TRUE) - SUM(E4:E5), "")</f>
        <v/>
      </c>
      <c r="F3" s="102" t="str">
        <f>IFERROR(_xlfn.NORM.DIST(_xlfn.NORM.INV(SUM(F4:F5), 0, 1) + 1, 0, 1, TRUE) - SUM(F4:F5), "")</f>
        <v/>
      </c>
      <c r="G3" s="102" t="str">
        <f>IFERROR(_xlfn.NORM.DIST(_xlfn.NORM.INV(SUM(G4:G5), 0, 1) + 1, 0, 1, TRUE) - SUM(G4:G5), "")</f>
        <v/>
      </c>
    </row>
    <row r="4" spans="1:15" ht="15.75" customHeight="1" x14ac:dyDescent="0.25">
      <c r="B4" s="70" t="s">
        <v>114</v>
      </c>
      <c r="C4" s="40"/>
      <c r="D4" s="40"/>
      <c r="E4" s="40"/>
      <c r="F4" s="40"/>
      <c r="G4" s="40"/>
    </row>
    <row r="5" spans="1:15" ht="15.75" customHeight="1" x14ac:dyDescent="0.25">
      <c r="B5" s="70" t="s">
        <v>115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116</v>
      </c>
      <c r="B8" s="70" t="s">
        <v>117</v>
      </c>
      <c r="C8" s="102" t="str">
        <f>IFERROR(1-_xlfn.NORM.DIST(_xlfn.NORM.INV(SUM(C10:C11), 0, 1) + 1, 0, 1, TRUE), "")</f>
        <v/>
      </c>
      <c r="D8" s="102" t="str">
        <f>IFERROR(1-_xlfn.NORM.DIST(_xlfn.NORM.INV(SUM(D10:D11), 0, 1) + 1, 0, 1, TRUE), "")</f>
        <v/>
      </c>
      <c r="E8" s="102" t="str">
        <f>IFERROR(1-_xlfn.NORM.DIST(_xlfn.NORM.INV(SUM(E10:E11), 0, 1) + 1, 0, 1, TRUE), "")</f>
        <v/>
      </c>
      <c r="F8" s="102" t="str">
        <f>IFERROR(1-_xlfn.NORM.DIST(_xlfn.NORM.INV(SUM(F10:F11), 0, 1) + 1, 0, 1, TRUE), "")</f>
        <v/>
      </c>
      <c r="G8" s="102" t="str">
        <f>IFERROR(1-_xlfn.NORM.DIST(_xlfn.NORM.INV(SUM(G10:G11), 0, 1) + 1, 0, 1, TRUE), "")</f>
        <v/>
      </c>
    </row>
    <row r="9" spans="1:15" ht="15.75" customHeight="1" x14ac:dyDescent="0.25">
      <c r="B9" s="70" t="s">
        <v>118</v>
      </c>
      <c r="C9" s="102" t="str">
        <f>IFERROR(_xlfn.NORM.DIST(_xlfn.NORM.INV(SUM(C10:C11), 0, 1) + 1, 0, 1, TRUE) - SUM(C10:C11), "")</f>
        <v/>
      </c>
      <c r="D9" s="102" t="str">
        <f>IFERROR(_xlfn.NORM.DIST(_xlfn.NORM.INV(SUM(D10:D11), 0, 1) + 1, 0, 1, TRUE) - SUM(D10:D11), "")</f>
        <v/>
      </c>
      <c r="E9" s="102" t="str">
        <f>IFERROR(_xlfn.NORM.DIST(_xlfn.NORM.INV(SUM(E10:E11), 0, 1) + 1, 0, 1, TRUE) - SUM(E10:E11), "")</f>
        <v/>
      </c>
      <c r="F9" s="102" t="str">
        <f>IFERROR(_xlfn.NORM.DIST(_xlfn.NORM.INV(SUM(F10:F11), 0, 1) + 1, 0, 1, TRUE) - SUM(F10:F11), "")</f>
        <v/>
      </c>
      <c r="G9" s="102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119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120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121</v>
      </c>
      <c r="C13" s="66" t="s">
        <v>109</v>
      </c>
      <c r="D13" s="66" t="s">
        <v>96</v>
      </c>
      <c r="E13" s="66" t="s">
        <v>97</v>
      </c>
      <c r="F13" s="66" t="s">
        <v>98</v>
      </c>
      <c r="G13" s="66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6" t="s">
        <v>126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127</v>
      </c>
      <c r="C15" s="102">
        <f t="shared" ref="C15:O15" si="0">iron_deficiency_anaemia*C14</f>
        <v>0</v>
      </c>
      <c r="D15" s="102">
        <f t="shared" si="0"/>
        <v>0</v>
      </c>
      <c r="E15" s="102">
        <f t="shared" si="0"/>
        <v>0</v>
      </c>
      <c r="F15" s="102">
        <f t="shared" si="0"/>
        <v>0</v>
      </c>
      <c r="G15" s="102">
        <f t="shared" si="0"/>
        <v>0</v>
      </c>
      <c r="H15" s="102">
        <f t="shared" si="0"/>
        <v>0</v>
      </c>
      <c r="I15" s="102">
        <f t="shared" si="0"/>
        <v>0</v>
      </c>
      <c r="J15" s="102">
        <f t="shared" si="0"/>
        <v>0</v>
      </c>
      <c r="K15" s="102">
        <f t="shared" si="0"/>
        <v>0</v>
      </c>
      <c r="L15" s="102">
        <f t="shared" si="0"/>
        <v>0</v>
      </c>
      <c r="M15" s="102">
        <f t="shared" si="0"/>
        <v>0</v>
      </c>
      <c r="N15" s="102">
        <f t="shared" si="0"/>
        <v>0</v>
      </c>
      <c r="O15" s="102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RUGOKIM3fR94+LxzcQbBdqff2hdOakt9eEioRuQYLMM9q6NU05Jal1TMeVAu1xtA7mHZiafMSIqKZ1U8vx1v7A==" saltValue="F+zDsbxLGMSRF1c/7D9P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30" t="str">
        <f>"Pourcentage des enfants dans chaque catégorie pendant l'année de référence ("&amp;start_year&amp;")"</f>
        <v>Pourcentage des enfants dans chaque catégorie pendant l'année de référence (2021)</v>
      </c>
      <c r="B1" s="71" t="s">
        <v>110</v>
      </c>
      <c r="C1" s="98" t="s">
        <v>109</v>
      </c>
      <c r="D1" s="98" t="s">
        <v>96</v>
      </c>
      <c r="E1" s="98" t="s">
        <v>97</v>
      </c>
      <c r="F1" s="98" t="s">
        <v>98</v>
      </c>
      <c r="G1" s="98" t="s">
        <v>99</v>
      </c>
    </row>
    <row r="2" spans="1:7" x14ac:dyDescent="0.25">
      <c r="A2" s="79" t="s">
        <v>128</v>
      </c>
      <c r="B2" s="79" t="s">
        <v>129</v>
      </c>
      <c r="C2" s="40"/>
      <c r="D2" s="40"/>
      <c r="E2" s="40"/>
      <c r="F2" s="40"/>
      <c r="G2" s="40"/>
    </row>
    <row r="3" spans="1:7" x14ac:dyDescent="0.25">
      <c r="B3" s="79" t="s">
        <v>130</v>
      </c>
      <c r="C3" s="40"/>
      <c r="D3" s="40"/>
      <c r="E3" s="40"/>
      <c r="F3" s="40"/>
      <c r="G3" s="40"/>
    </row>
    <row r="4" spans="1:7" x14ac:dyDescent="0.25">
      <c r="B4" s="79" t="s">
        <v>131</v>
      </c>
      <c r="C4" s="40"/>
      <c r="D4" s="40"/>
      <c r="E4" s="40"/>
      <c r="F4" s="40"/>
      <c r="G4" s="40"/>
    </row>
    <row r="5" spans="1:7" x14ac:dyDescent="0.25">
      <c r="B5" s="79" t="s">
        <v>132</v>
      </c>
      <c r="C5" s="102">
        <f>1-C2-C3-C4</f>
        <v>1</v>
      </c>
      <c r="D5" s="102">
        <f t="shared" ref="D5:G5" si="0">1-D2-D3-D4</f>
        <v>1</v>
      </c>
      <c r="E5" s="102">
        <f t="shared" si="0"/>
        <v>1</v>
      </c>
      <c r="F5" s="102">
        <f t="shared" si="0"/>
        <v>1</v>
      </c>
      <c r="G5" s="102">
        <f t="shared" si="0"/>
        <v>1</v>
      </c>
    </row>
  </sheetData>
  <sheetProtection algorithmName="SHA-512" hashValue="hwENHpzhFcCAod6EP3saszlC1trZWLLyLhTcfKsyM+E7tv/Fnvz7WfF0zFAGfWHVEsyWHPVrkNqhgY/bm7Qd0A==" saltValue="hqbs5m4ary/MtjbdQoqq0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2" x14ac:dyDescent="0.25">
      <c r="A1" s="53" t="s">
        <v>133</v>
      </c>
      <c r="B1" s="53" t="s">
        <v>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134</v>
      </c>
      <c r="B2" s="18" t="s">
        <v>143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135</v>
      </c>
      <c r="B4" s="18" t="s">
        <v>143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136</v>
      </c>
      <c r="B6" s="18" t="s">
        <v>143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100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137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138</v>
      </c>
      <c r="B10" s="66" t="s">
        <v>139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43</v>
      </c>
      <c r="B13" s="66" t="s">
        <v>141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142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KuSVC14OLJYdl9y5RwEUyMw8qQxBJ82uWLekQeYYRJV3/v1QWsGLe7W1LmuppmQhQK2ZEaFmGGdHCMVXyQ/rjA==" saltValue="aR6TxicFfWdBCoJD6Ffp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53" t="s">
        <v>4</v>
      </c>
      <c r="B1" s="53" t="s">
        <v>144</v>
      </c>
    </row>
    <row r="2" spans="1:2" x14ac:dyDescent="0.25">
      <c r="A2" s="98" t="s">
        <v>145</v>
      </c>
      <c r="B2" s="95">
        <v>10</v>
      </c>
    </row>
    <row r="3" spans="1:2" x14ac:dyDescent="0.25">
      <c r="A3" s="98" t="s">
        <v>150</v>
      </c>
      <c r="B3" s="95">
        <v>10</v>
      </c>
    </row>
    <row r="4" spans="1:2" x14ac:dyDescent="0.25">
      <c r="A4" s="98" t="s">
        <v>146</v>
      </c>
      <c r="B4" s="95">
        <v>50</v>
      </c>
    </row>
    <row r="5" spans="1:2" x14ac:dyDescent="0.25">
      <c r="A5" s="98" t="s">
        <v>147</v>
      </c>
      <c r="B5" s="95">
        <v>100</v>
      </c>
    </row>
    <row r="6" spans="1:2" x14ac:dyDescent="0.25">
      <c r="A6" s="98" t="s">
        <v>148</v>
      </c>
      <c r="B6" s="95">
        <v>5</v>
      </c>
    </row>
    <row r="7" spans="1:2" x14ac:dyDescent="0.25">
      <c r="A7" s="98" t="s">
        <v>149</v>
      </c>
      <c r="B7" s="95">
        <v>5</v>
      </c>
    </row>
  </sheetData>
  <sheetProtection algorithmName="SHA-512" hashValue="3bDF5smXJLUhcg8zYwGeN2kIXnwqDhNwVJLSnN2/A+4vfvnL1Tu9lFFxr+koBjQ7zYnxRCLWLhHOVVn58hmYJg==" saltValue="AqryxAvfsCyYmevY269H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8" customWidth="1"/>
    <col min="2" max="2" width="19.21875" style="98" customWidth="1"/>
    <col min="3" max="3" width="13.44140625" style="98" customWidth="1"/>
    <col min="4" max="8" width="11.44140625" style="98" customWidth="1"/>
    <col min="9" max="16384" width="11.44140625" style="98"/>
  </cols>
  <sheetData>
    <row r="1" spans="1:5" x14ac:dyDescent="0.25">
      <c r="A1" s="26" t="s">
        <v>151</v>
      </c>
      <c r="B1" s="27" t="s">
        <v>152</v>
      </c>
      <c r="C1" s="27" t="s">
        <v>153</v>
      </c>
      <c r="D1" s="27" t="s">
        <v>154</v>
      </c>
      <c r="E1" s="27" t="s">
        <v>155</v>
      </c>
    </row>
    <row r="2" spans="1:5" x14ac:dyDescent="0.25">
      <c r="A2" s="25" t="s">
        <v>157</v>
      </c>
      <c r="B2" s="23" t="s">
        <v>100</v>
      </c>
      <c r="C2" s="43"/>
      <c r="D2" s="43"/>
      <c r="E2" s="28" t="str">
        <f>IF(E$7="","",E$7)</f>
        <v/>
      </c>
    </row>
    <row r="3" spans="1:5" x14ac:dyDescent="0.25">
      <c r="B3" s="23" t="s">
        <v>109</v>
      </c>
      <c r="C3" s="43" t="s">
        <v>5</v>
      </c>
      <c r="D3" s="43"/>
      <c r="E3" s="28" t="str">
        <f>IF(E$7="","",E$7)</f>
        <v/>
      </c>
    </row>
    <row r="4" spans="1:5" x14ac:dyDescent="0.25">
      <c r="B4" s="23" t="s">
        <v>96</v>
      </c>
      <c r="C4" s="43" t="s">
        <v>5</v>
      </c>
      <c r="D4" s="43"/>
      <c r="E4" s="28" t="str">
        <f>IF(E$7="","",E$7)</f>
        <v/>
      </c>
    </row>
    <row r="5" spans="1:5" x14ac:dyDescent="0.25">
      <c r="B5" s="23" t="s">
        <v>97</v>
      </c>
      <c r="C5" s="43" t="s">
        <v>5</v>
      </c>
      <c r="D5" s="43"/>
      <c r="E5" s="28" t="str">
        <f>IF(E$7="","",E$7)</f>
        <v/>
      </c>
    </row>
    <row r="6" spans="1:5" x14ac:dyDescent="0.25">
      <c r="B6" s="23" t="s">
        <v>98</v>
      </c>
      <c r="C6" s="43" t="s">
        <v>5</v>
      </c>
      <c r="D6" s="43"/>
      <c r="E6" s="28" t="str">
        <f>IF(E$7="","",E$7)</f>
        <v/>
      </c>
    </row>
    <row r="7" spans="1:5" x14ac:dyDescent="0.25">
      <c r="B7" s="23" t="s">
        <v>156</v>
      </c>
      <c r="C7" s="22"/>
      <c r="D7" s="21"/>
      <c r="E7" s="43"/>
    </row>
    <row r="9" spans="1:5" x14ac:dyDescent="0.25">
      <c r="A9" s="25" t="s">
        <v>158</v>
      </c>
      <c r="B9" s="23" t="s">
        <v>100</v>
      </c>
      <c r="C9" s="43"/>
      <c r="D9" s="43"/>
      <c r="E9" s="28" t="str">
        <f>IF(E$7="","",E$7)</f>
        <v/>
      </c>
    </row>
    <row r="10" spans="1:5" x14ac:dyDescent="0.25">
      <c r="B10" s="23" t="s">
        <v>109</v>
      </c>
      <c r="C10" s="43"/>
      <c r="D10" s="43" t="s">
        <v>5</v>
      </c>
      <c r="E10" s="28" t="str">
        <f>IF(E$7="","",E$7)</f>
        <v/>
      </c>
    </row>
    <row r="11" spans="1:5" x14ac:dyDescent="0.25">
      <c r="B11" s="23" t="s">
        <v>96</v>
      </c>
      <c r="C11" s="43"/>
      <c r="D11" s="43" t="s">
        <v>5</v>
      </c>
      <c r="E11" s="28" t="str">
        <f>IF(E$7="","",E$7)</f>
        <v/>
      </c>
    </row>
    <row r="12" spans="1:5" x14ac:dyDescent="0.25">
      <c r="B12" s="23" t="s">
        <v>97</v>
      </c>
      <c r="C12" s="43"/>
      <c r="D12" s="43" t="s">
        <v>5</v>
      </c>
      <c r="E12" s="28" t="str">
        <f>IF(E$7="","",E$7)</f>
        <v/>
      </c>
    </row>
    <row r="13" spans="1:5" x14ac:dyDescent="0.25">
      <c r="B13" s="23" t="s">
        <v>98</v>
      </c>
      <c r="C13" s="43"/>
      <c r="D13" s="43" t="s">
        <v>5</v>
      </c>
      <c r="E13" s="28" t="str">
        <f>IF(E$7="","",E$7)</f>
        <v/>
      </c>
    </row>
    <row r="14" spans="1:5" x14ac:dyDescent="0.25">
      <c r="B14" s="23" t="s">
        <v>156</v>
      </c>
      <c r="C14" s="22"/>
      <c r="D14" s="21"/>
      <c r="E14" s="43"/>
    </row>
    <row r="16" spans="1:5" x14ac:dyDescent="0.25">
      <c r="A16" s="25" t="s">
        <v>159</v>
      </c>
      <c r="B16" s="23" t="s">
        <v>100</v>
      </c>
      <c r="C16" s="43"/>
      <c r="D16" s="43"/>
      <c r="E16" s="28" t="str">
        <f>IF(E$7="","",E$7)</f>
        <v/>
      </c>
    </row>
    <row r="17" spans="2:5" x14ac:dyDescent="0.25">
      <c r="B17" s="23" t="s">
        <v>109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96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97</v>
      </c>
      <c r="C19" s="43"/>
      <c r="D19" s="43"/>
      <c r="E19" s="28" t="str">
        <f>IF(E$7="","",E$7)</f>
        <v/>
      </c>
    </row>
    <row r="20" spans="2:5" x14ac:dyDescent="0.25">
      <c r="B20" s="23" t="s">
        <v>98</v>
      </c>
      <c r="C20" s="43"/>
      <c r="D20" s="43"/>
      <c r="E20" s="28" t="str">
        <f>IF(E$7="","",E$7)</f>
        <v/>
      </c>
    </row>
    <row r="21" spans="2:5" x14ac:dyDescent="0.25">
      <c r="B21" s="23" t="s">
        <v>156</v>
      </c>
      <c r="C21" s="22"/>
      <c r="D21" s="21"/>
      <c r="E21" s="43"/>
    </row>
  </sheetData>
  <sheetProtection algorithmName="SHA-512" hashValue="seYESDUL4b2Nzi2oA5xGEl8ZIhJgbDPOeeYj4GStmS/MWvfSVDjJrqc4+1yFwSWhdBvv5pdRpC5zbA/IkVk8UA==" saltValue="Auoo+gtQFXNSQ/CYXaeM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73" t="s">
        <v>0</v>
      </c>
      <c r="B1" s="27" t="s">
        <v>162</v>
      </c>
      <c r="C1" s="29" t="s">
        <v>6</v>
      </c>
      <c r="D1" s="29" t="s">
        <v>163</v>
      </c>
    </row>
    <row r="2" spans="1:4" x14ac:dyDescent="0.25">
      <c r="A2" s="29" t="s">
        <v>160</v>
      </c>
      <c r="B2" s="23" t="s">
        <v>161</v>
      </c>
      <c r="C2" s="23" t="s">
        <v>165</v>
      </c>
      <c r="D2" s="43"/>
    </row>
    <row r="3" spans="1:4" x14ac:dyDescent="0.25">
      <c r="A3" s="29" t="s">
        <v>164</v>
      </c>
      <c r="B3" s="23" t="s">
        <v>153</v>
      </c>
      <c r="C3" s="23" t="s">
        <v>154</v>
      </c>
      <c r="D3" s="43"/>
    </row>
  </sheetData>
  <sheetProtection algorithmName="SHA-512" hashValue="/s1hY9oXPqkFhz171GOBD43W2+gW9D6B/0GjNz5ULE6jZDEaSeVhvpqFsBnVZO34XtS0nLLMxT/TT+E+eneH/g==" saltValue="fTNV86+Bh/XJ5HBe4oJ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2022-11-29T01:49:55Z</dcterms:modified>
</cp:coreProperties>
</file>