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E7DAD00-D6EB-4C40-B8E2-C063344DDA62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<sst xmlns="http://schemas.openxmlformats.org/spreadsheetml/2006/main" count="1109" uniqueCount="272">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</sst>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0.17965999999999999</v>
      </c>
      <c r="C3" s="26">
        <f>frac_mam_1_5months * 2.6</f>
        <v>0.17965999999999999</v>
      </c>
      <c r="D3" s="26">
        <f>frac_mam_6_11months * 2.6</f>
        <v>0.10582</v>
      </c>
      <c r="E3" s="26">
        <f>frac_mam_12_23months * 2.6</f>
        <v>6.4479999999999996E-2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0.13</v>
      </c>
      <c r="C4" s="26">
        <f>frac_sam_1_5months * 2.6</f>
        <v>0.13</v>
      </c>
      <c r="D4" s="26">
        <f>frac_sam_6_11months * 2.6</f>
        <v>5.9540000000000003E-2</v>
      </c>
      <c r="E4" s="26">
        <f>frac_sam_12_23months * 2.6</f>
        <v>3.4840000000000003E-2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1.0934716428574998</v>
      </c>
      <c r="D7" s="93">
        <f>diarrhoea_1_5mo</f>
        <v>0.94389166738600006</v>
      </c>
      <c r="E7" s="93">
        <f>diarrhoea_6_11mo</f>
        <v>0.94389166738600006</v>
      </c>
      <c r="F7" s="93">
        <f>diarrhoea_12_23mo</f>
        <v>0.643732934526</v>
      </c>
      <c r="G7" s="93">
        <f>diarrhoea_24_59mo</f>
        <v>0.643732934526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398864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462534.67293794593</v>
      </c>
      <c r="I2" s="22">
        <f>G2-H2</f>
        <v>7723465.3270620536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387347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449179.21386360895</v>
      </c>
      <c r="I3" s="22">
        <f t="shared" ref="I3:I15" si="3">G3-H3</f>
        <v>7762820.7861363906</v>
      </c>
    </row>
    <row r="4" spans="1:9" ht="15.75" customHeight="1" x14ac:dyDescent="0.25">
      <c r="A4" s="92">
        <f t="shared" si="2"/>
        <v>2022</v>
      </c>
      <c r="B4" s="74">
        <v>376382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436463.8705667344</v>
      </c>
      <c r="I4" s="22">
        <f t="shared" si="3"/>
        <v>7832536.1294332659</v>
      </c>
    </row>
    <row r="5" spans="1:9" ht="15.75" customHeight="1" x14ac:dyDescent="0.25">
      <c r="A5" s="92" t="str">
        <f t="shared" si="2"/>
        <v/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 t="str">
        <f t="shared" si="2"/>
        <v/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 t="str">
        <f t="shared" si="2"/>
        <v/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 t="str">
        <f t="shared" si="2"/>
        <v/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 t="str">
        <f t="shared" si="2"/>
        <v/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 t="str">
        <f t="shared" si="2"/>
        <v/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 t="str">
        <f t="shared" si="2"/>
        <v/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 t="str">
        <f t="shared" si="2"/>
        <v/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0.74219999999999997</v>
      </c>
      <c r="E2" s="77">
        <v>0.73170000000000002</v>
      </c>
      <c r="F2" s="77">
        <v>0.62829999999999997</v>
      </c>
      <c r="G2" s="77">
        <v>0.61219999999999997</v>
      </c>
    </row>
    <row r="3" spans="1:15" ht="15.75" customHeight="1" x14ac:dyDescent="0.25">
      <c r="A3" s="5"/>
      <c r="B3" s="11" t="s">
        <v>118</v>
      </c>
      <c r="C3" s="77">
        <v>0.1371</v>
      </c>
      <c r="D3" s="77">
        <v>0.1371</v>
      </c>
      <c r="E3" s="77">
        <v>0.13819999999999999</v>
      </c>
      <c r="F3" s="77">
        <v>0.19510000000000002</v>
      </c>
      <c r="G3" s="77">
        <v>0.22589999999999999</v>
      </c>
    </row>
    <row r="4" spans="1:15" ht="15.75" customHeight="1" x14ac:dyDescent="0.25">
      <c r="A4" s="5"/>
      <c r="B4" s="11" t="s">
        <v>116</v>
      </c>
      <c r="C4" s="78">
        <v>7.3499999999999996E-2</v>
      </c>
      <c r="D4" s="78">
        <v>7.3599999999999999E-2</v>
      </c>
      <c r="E4" s="78">
        <v>6.9800000000000001E-2</v>
      </c>
      <c r="F4" s="78">
        <v>0.1052</v>
      </c>
      <c r="G4" s="78">
        <v>0.10310000000000001</v>
      </c>
    </row>
    <row r="5" spans="1:15" ht="15.75" customHeight="1" x14ac:dyDescent="0.25">
      <c r="A5" s="5"/>
      <c r="B5" s="11" t="s">
        <v>119</v>
      </c>
      <c r="C5" s="78">
        <v>4.7199999999999999E-2</v>
      </c>
      <c r="D5" s="78">
        <v>4.7100000000000003E-2</v>
      </c>
      <c r="E5" s="78">
        <v>6.0299999999999999E-2</v>
      </c>
      <c r="F5" s="78">
        <v>7.1399999999999991E-2</v>
      </c>
      <c r="G5" s="78">
        <v>5.8799999999999998E-2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0.73680000000000012</v>
      </c>
      <c r="D8" s="77">
        <v>0.73680000000000012</v>
      </c>
      <c r="E8" s="77">
        <v>0.84219999999999995</v>
      </c>
      <c r="F8" s="77">
        <v>0.8881</v>
      </c>
      <c r="G8" s="77">
        <v>0.90200000000000002</v>
      </c>
    </row>
    <row r="9" spans="1:15" ht="15.75" customHeight="1" x14ac:dyDescent="0.25">
      <c r="B9" s="7" t="s">
        <v>121</v>
      </c>
      <c r="C9" s="77">
        <v>0.14400000000000002</v>
      </c>
      <c r="D9" s="77">
        <v>0.14400000000000002</v>
      </c>
      <c r="E9" s="77">
        <v>9.4299999999999995E-2</v>
      </c>
      <c r="F9" s="77">
        <v>7.3700000000000002E-2</v>
      </c>
      <c r="G9" s="77">
        <v>6.5299999999999997E-2</v>
      </c>
    </row>
    <row r="10" spans="1:15" ht="15.75" customHeight="1" x14ac:dyDescent="0.25">
      <c r="B10" s="7" t="s">
        <v>122</v>
      </c>
      <c r="C10" s="78">
        <v>6.9099999999999995E-2</v>
      </c>
      <c r="D10" s="78">
        <v>6.9099999999999995E-2</v>
      </c>
      <c r="E10" s="78">
        <v>4.07E-2</v>
      </c>
      <c r="F10" s="78">
        <v>2.4799999999999999E-2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0.05</v>
      </c>
      <c r="D11" s="78">
        <v>0.05</v>
      </c>
      <c r="E11" s="78">
        <v>2.29E-2</v>
      </c>
      <c r="F11" s="78">
        <v>1.34E-2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0.24901000000000001</v>
      </c>
      <c r="I14" s="80">
        <v>0.24901000000000001</v>
      </c>
      <c r="J14" s="80">
        <v>0.24901000000000001</v>
      </c>
      <c r="K14" s="80">
        <v>0.24901000000000001</v>
      </c>
      <c r="L14" s="80">
        <v>0.23553999999999997</v>
      </c>
      <c r="M14" s="80">
        <v>0.23553999999999997</v>
      </c>
      <c r="N14" s="80">
        <v>0.23553999999999997</v>
      </c>
      <c r="O14" s="80">
        <v>0.23553999999999997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0.14690867018096465</v>
      </c>
      <c r="I15" s="77">
        <f t="shared" si="0"/>
        <v>0.14690867018096465</v>
      </c>
      <c r="J15" s="77">
        <f t="shared" si="0"/>
        <v>0.14690867018096465</v>
      </c>
      <c r="K15" s="77">
        <f t="shared" si="0"/>
        <v>0.14690867018096465</v>
      </c>
      <c r="L15" s="77">
        <f t="shared" si="0"/>
        <v>0.13896176127233609</v>
      </c>
      <c r="M15" s="77">
        <f t="shared" si="0"/>
        <v>0.13896176127233609</v>
      </c>
      <c r="N15" s="77">
        <f t="shared" si="0"/>
        <v>0.13896176127233609</v>
      </c>
      <c r="O15" s="77">
        <f t="shared" si="0"/>
        <v>0.13896176127233609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0.32630000000000003</v>
      </c>
      <c r="D2" s="78">
        <v>0.17519999999999999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0.4894</v>
      </c>
      <c r="D3" s="78">
        <v>0.32750000000000001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9.0700000000000003E-2</v>
      </c>
      <c r="D4" s="78">
        <v>0.37280000000000002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9.3599999999999905E-2</v>
      </c>
      <c r="D5" s="77">
        <f t="shared" ref="D5:G5" si="0">1-SUM(D2:D4)</f>
        <v>0.12449999999999994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0.15789999999999998</v>
      </c>
      <c r="D2" s="28">
        <v>0.15949999999999998</v>
      </c>
      <c r="E2" s="28">
        <v>0.1598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4.48E-2</v>
      </c>
      <c r="D4" s="28">
        <v>4.4700000000000004E-2</v>
      </c>
      <c r="E4" s="28">
        <v>4.4700000000000004E-2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0.24901000000000001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0.23553999999999997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0.17519999999999999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48.27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231.69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9.52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1.43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15.4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125.15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0.48</v>
      </c>
      <c r="E17" s="86" t="s">
        <v>201</v>
      </c>
    </row>
    <row r="18" spans="1:5" ht="15.75" customHeight="1" x14ac:dyDescent="0.25">
      <c r="A18" s="53" t="s">
        <v>175</v>
      </c>
      <c r="B18" s="85">
        <v>0.14199999999999999</v>
      </c>
      <c r="C18" s="85">
        <v>0.95</v>
      </c>
      <c r="D18" s="86">
        <v>5.4</v>
      </c>
      <c r="E18" s="86" t="s">
        <v>201</v>
      </c>
    </row>
    <row r="19" spans="1:5" ht="15.75" customHeight="1" x14ac:dyDescent="0.25">
      <c r="A19" s="53" t="s">
        <v>174</v>
      </c>
      <c r="B19" s="85">
        <v>0.45200000000000001</v>
      </c>
      <c r="C19" s="85">
        <v>0.95</v>
      </c>
      <c r="D19" s="86">
        <v>5.73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99.61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5.74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0.45200000000000001</v>
      </c>
      <c r="C29" s="85">
        <v>0.95</v>
      </c>
      <c r="D29" s="86">
        <v>90.25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249.98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0.99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2020-08-31T04:45:59Z</dcterms:modified>
</cp:coreProperties>
</file>