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2239E0D9-8C6B-2844-8382-EF48374BC9EC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<sst xmlns="http://schemas.openxmlformats.org/spreadsheetml/2006/main" count="1425" uniqueCount="275">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</sst>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143226.44545454546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0.55156395348837206</v>
      </c>
      <c r="D2" s="148">
        <v>0.26104215116279073</v>
      </c>
      <c r="E2" s="148">
        <v>0.15727994186046512</v>
      </c>
      <c r="F2" s="148">
        <v>3.0113953488372092E-2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262285.21381731879</v>
      </c>
    </row>
    <row r="4" spans="1:3" ht="15.75" customHeight="1" x14ac:dyDescent="0.15">
      <c r="B4" s="4" t="s">
        <v>3</v>
      </c>
      <c r="C4" s="132">
        <v>48534.489523807431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57066.196276920477</v>
      </c>
    </row>
    <row r="7" spans="1:3" ht="15.75" customHeight="1" x14ac:dyDescent="0.15">
      <c r="B7" s="18" t="s">
        <v>65</v>
      </c>
      <c r="C7" s="95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40</v>
      </c>
    </row>
    <row r="23" spans="1:3" ht="15.75" customHeight="1" x14ac:dyDescent="0.15">
      <c r="B23" s="89" t="s">
        <v>269</v>
      </c>
      <c r="C23" s="13">
        <v>70</v>
      </c>
    </row>
    <row r="24" spans="1:3" ht="15.75" customHeight="1" x14ac:dyDescent="0.15">
      <c r="B24" s="89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57836.081506692062</v>
      </c>
      <c r="D34" s="91"/>
      <c r="E34" s="92"/>
    </row>
    <row r="35" spans="1:5" ht="15" customHeight="1" x14ac:dyDescent="0.2">
      <c r="B35" s="90" t="s">
        <v>108</v>
      </c>
      <c r="C35" s="26">
        <v>92971.264410503645</v>
      </c>
      <c r="D35" s="91"/>
      <c r="E35" s="91"/>
    </row>
    <row r="36" spans="1:5" ht="15.75" customHeight="1" x14ac:dyDescent="0.2">
      <c r="B36" s="90" t="s">
        <v>109</v>
      </c>
      <c r="C36" s="26">
        <v>65522.951444517108</v>
      </c>
      <c r="D36" s="91"/>
    </row>
    <row r="37" spans="1:5" ht="15.75" customHeight="1" x14ac:dyDescent="0.2">
      <c r="B37" s="90" t="s">
        <v>110</v>
      </c>
      <c r="C37" s="26">
        <v>40968.356020809355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50586.093144272905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67156.911907950591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46464.26991603645</v>
      </c>
      <c r="D42" s="91"/>
    </row>
    <row r="43" spans="1:5" ht="15.75" customHeight="1" x14ac:dyDescent="0.2">
      <c r="B43" s="90" t="s">
        <v>110</v>
      </c>
      <c r="C43" s="130">
        <f t="shared" si="0"/>
        <v>36025.182137341748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7249.9883624191561</v>
      </c>
    </row>
    <row r="47" spans="1:5" ht="15.75" customHeight="1" x14ac:dyDescent="0.2">
      <c r="B47" s="90" t="s">
        <v>112</v>
      </c>
      <c r="C47" s="131">
        <f t="shared" ref="C47:C49" si="1">C53*C$6</f>
        <v>25814.352502553054</v>
      </c>
    </row>
    <row r="48" spans="1:5" ht="15.75" customHeight="1" x14ac:dyDescent="0.2">
      <c r="B48" s="90" t="s">
        <v>113</v>
      </c>
      <c r="C48" s="131">
        <f t="shared" si="1"/>
        <v>19058.681528480658</v>
      </c>
    </row>
    <row r="49" spans="1:3" ht="15.75" customHeight="1" x14ac:dyDescent="0.2">
      <c r="B49" s="90" t="s">
        <v>114</v>
      </c>
      <c r="C49" s="131">
        <f t="shared" si="1"/>
        <v>4943.1738834676062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0.56999999284744263</v>
      </c>
      <c r="E11" s="109">
        <f>'Baseline year demographics'!$C8</f>
        <v>0.56999999284744263</v>
      </c>
      <c r="F11" s="109">
        <f>'Baseline year demographics'!$C8</f>
        <v>0.56999999284744263</v>
      </c>
      <c r="G11" s="109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0.56999999284744263</v>
      </c>
      <c r="I16" s="16">
        <f>'Baseline year demographics'!$C$8</f>
        <v>0.56999999284744263</v>
      </c>
      <c r="J16" s="16">
        <f>'Baseline year demographics'!$C$8</f>
        <v>0.56999999284744263</v>
      </c>
      <c r="K16" s="16">
        <f>'Baseline year demographics'!$C$8</f>
        <v>0.56999999284744263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7.4669999063014983E-2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5.2268999344110487E-2</v>
      </c>
      <c r="M31" s="16">
        <f>'Baseline year demographics'!$C$8*('Baseline year demographics'!$C$9)*(0.7)</f>
        <v>0.39899999499320982</v>
      </c>
      <c r="N31" s="16">
        <f>'Baseline year demographics'!$C$8*('Baseline year demographics'!$C$9)*(0.7)</f>
        <v>0.39899999499320982</v>
      </c>
      <c r="O31" s="16">
        <f>'Baseline year demographics'!$C$8*('Baseline year demographics'!$C$9)*(0.7)</f>
        <v>0.39899999499320982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2.2400999718904496E-2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5.6330000936985015E-2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2.7601700459122656E-2</v>
      </c>
      <c r="M34" s="16">
        <f>(1-'Baseline year demographics'!$C$8)*('Baseline year demographics'!$C$9)*(0.49)</f>
        <v>0.2107000035047531</v>
      </c>
      <c r="N34" s="16">
        <f>(1-'Baseline year demographics'!$C$8)*('Baseline year demographics'!$C$9)*(0.49)</f>
        <v>0.2107000035047531</v>
      </c>
      <c r="O34" s="16">
        <f>(1-'Baseline year demographics'!$C$8)*('Baseline year demographics'!$C$9)*(0.49)</f>
        <v>0.2107000035047531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1.1829300196766854E-2</v>
      </c>
      <c r="M35" s="16">
        <f>(1-'Baseline year demographics'!$C$8)*('Baseline year demographics'!$C$9)*(0.21)</f>
        <v>9.0300001502037042E-2</v>
      </c>
      <c r="N35" s="16">
        <f>(1-'Baseline year demographics'!$C$8)*('Baseline year demographics'!$C$9)*(0.21)</f>
        <v>9.0300001502037042E-2</v>
      </c>
      <c r="O35" s="16">
        <f>(1-'Baseline year demographics'!$C$8)*('Baseline year demographics'!$C$9)*(0.21)</f>
        <v>9.0300001502037042E-2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1.6899000281095505E-2</v>
      </c>
      <c r="M36" s="16">
        <f>(1-'Baseline year demographics'!$C$8)*('Baseline year demographics'!$C$9)*(0.3)</f>
        <v>0.12900000214576721</v>
      </c>
      <c r="N36" s="16">
        <f>(1-'Baseline year demographics'!$C$8)*('Baseline year demographics'!$C$9)*(0.3)</f>
        <v>0.12900000214576721</v>
      </c>
      <c r="O36" s="16">
        <f>(1-'Baseline year demographics'!$C$8)*('Baseline year demographics'!$C$9)*(0.3)</f>
        <v>0.12900000214576721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160000/3/1179149</f>
        <v>4.5230359635070154E-2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0.36899999999999999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0.67100000000000004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0.02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4.3400000000000001E-2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49472.326000000001</v>
      </c>
      <c r="C2" s="134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5">
        <f>D2+E2+F2+G2</f>
        <v>257298.6533825222</v>
      </c>
      <c r="I2" s="136">
        <f t="shared" ref="I2:I15" si="0">(B2 + 25.36*B2/(1000-25.36))/(1-0.13)</f>
        <v>58344.355381202942</v>
      </c>
      <c r="J2" s="137">
        <f t="shared" ref="J2:J15" si="1">D2/H2</f>
        <v>0.22478190517658089</v>
      </c>
      <c r="K2" s="135">
        <f>H2-I2</f>
        <v>198954.29800131926</v>
      </c>
      <c r="L2" s="134"/>
    </row>
    <row r="3" spans="1:12" ht="15.75" customHeight="1" x14ac:dyDescent="0.15">
      <c r="A3" s="3">
        <v>2018</v>
      </c>
      <c r="B3" s="80">
        <v>50410.19</v>
      </c>
      <c r="C3" s="134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5">
        <f t="shared" ref="H3:H15" si="2">D3+E3+F3+G3</f>
        <v>266828.60599920852</v>
      </c>
      <c r="I3" s="136">
        <f t="shared" si="0"/>
        <v>59450.409511652288</v>
      </c>
      <c r="J3" s="137">
        <f t="shared" si="1"/>
        <v>0.22612433892696462</v>
      </c>
      <c r="K3" s="135">
        <f t="shared" ref="K3:K15" si="3">H3-I3</f>
        <v>207378.19648755624</v>
      </c>
      <c r="L3" s="134"/>
    </row>
    <row r="4" spans="1:12" ht="15.75" customHeight="1" x14ac:dyDescent="0.15">
      <c r="A4" s="3">
        <v>2019</v>
      </c>
      <c r="B4" s="80">
        <v>51582.520000000004</v>
      </c>
      <c r="C4" s="134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5">
        <f t="shared" si="2"/>
        <v>276726.70754328137</v>
      </c>
      <c r="I4" s="136">
        <f t="shared" si="0"/>
        <v>60832.977174713975</v>
      </c>
      <c r="J4" s="137">
        <f t="shared" si="1"/>
        <v>0.22746231665658048</v>
      </c>
      <c r="K4" s="135">
        <f t="shared" si="3"/>
        <v>215893.7303685674</v>
      </c>
      <c r="L4" s="134"/>
    </row>
    <row r="5" spans="1:12" ht="15.75" customHeight="1" x14ac:dyDescent="0.15">
      <c r="A5" s="3">
        <v>2020</v>
      </c>
      <c r="B5" s="80">
        <v>52520.384000000005</v>
      </c>
      <c r="C5" s="134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5">
        <f t="shared" si="2"/>
        <v>287007.75819471577</v>
      </c>
      <c r="I5" s="136">
        <f t="shared" si="0"/>
        <v>61939.031305163313</v>
      </c>
      <c r="J5" s="137">
        <f t="shared" si="1"/>
        <v>0.2287956346398505</v>
      </c>
      <c r="K5" s="135">
        <f t="shared" si="3"/>
        <v>225068.72688955246</v>
      </c>
      <c r="L5" s="134"/>
    </row>
    <row r="6" spans="1:12" ht="15.75" customHeight="1" x14ac:dyDescent="0.15">
      <c r="A6" s="3">
        <v>2021</v>
      </c>
      <c r="B6" s="80">
        <v>53458.248000000007</v>
      </c>
      <c r="C6" s="134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5">
        <f t="shared" si="2"/>
        <v>297168.23067766981</v>
      </c>
      <c r="I6" s="136">
        <f t="shared" si="0"/>
        <v>63045.085435612658</v>
      </c>
      <c r="J6" s="137">
        <f t="shared" si="1"/>
        <v>0.22785839850201664</v>
      </c>
      <c r="K6" s="135">
        <f t="shared" si="3"/>
        <v>234123.14524205716</v>
      </c>
      <c r="L6" s="134"/>
    </row>
    <row r="7" spans="1:12" ht="15.75" customHeight="1" x14ac:dyDescent="0.15">
      <c r="A7" s="3">
        <v>2022</v>
      </c>
      <c r="B7" s="80">
        <v>54630.578000000001</v>
      </c>
      <c r="C7" s="134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5">
        <f t="shared" si="2"/>
        <v>307694.05910333077</v>
      </c>
      <c r="I7" s="136">
        <f t="shared" si="0"/>
        <v>64427.653098674338</v>
      </c>
      <c r="J7" s="137">
        <f t="shared" si="1"/>
        <v>0.22692082655192064</v>
      </c>
      <c r="K7" s="135">
        <f t="shared" si="3"/>
        <v>243266.40600465643</v>
      </c>
      <c r="L7" s="134"/>
    </row>
    <row r="8" spans="1:12" ht="15.75" customHeight="1" x14ac:dyDescent="0.15">
      <c r="A8" s="3">
        <v>2023</v>
      </c>
      <c r="B8" s="80">
        <v>55802.908000000003</v>
      </c>
      <c r="C8" s="134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5">
        <f t="shared" si="2"/>
        <v>318598.60437710077</v>
      </c>
      <c r="I8" s="136">
        <f t="shared" si="0"/>
        <v>65810.220761736025</v>
      </c>
      <c r="J8" s="137">
        <f t="shared" si="1"/>
        <v>0.22598293640588848</v>
      </c>
      <c r="K8" s="135">
        <f t="shared" si="3"/>
        <v>252788.38361536473</v>
      </c>
      <c r="L8" s="134"/>
    </row>
    <row r="9" spans="1:12" ht="15.75" customHeight="1" x14ac:dyDescent="0.15">
      <c r="A9" s="3">
        <v>2024</v>
      </c>
      <c r="B9" s="80">
        <v>56740.772000000004</v>
      </c>
      <c r="C9" s="134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5">
        <f t="shared" si="2"/>
        <v>329895.72476302437</v>
      </c>
      <c r="I9" s="136">
        <f t="shared" si="0"/>
        <v>66916.274892185364</v>
      </c>
      <c r="J9" s="137">
        <f t="shared" si="1"/>
        <v>0.22504474586489395</v>
      </c>
      <c r="K9" s="135">
        <f t="shared" si="3"/>
        <v>262979.44987083902</v>
      </c>
      <c r="L9" s="134"/>
    </row>
    <row r="10" spans="1:12" ht="15.75" customHeight="1" x14ac:dyDescent="0.15">
      <c r="A10" s="3">
        <v>2025</v>
      </c>
      <c r="B10" s="80">
        <v>58147.568000000007</v>
      </c>
      <c r="C10" s="134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5">
        <f t="shared" si="2"/>
        <v>341599.79473888961</v>
      </c>
      <c r="I10" s="136">
        <f t="shared" si="0"/>
        <v>68575.356087859385</v>
      </c>
      <c r="J10" s="137">
        <f t="shared" si="1"/>
        <v>0.22410627291414714</v>
      </c>
      <c r="K10" s="135">
        <f t="shared" si="3"/>
        <v>273024.43865103024</v>
      </c>
      <c r="L10" s="134"/>
    </row>
    <row r="11" spans="1:12" ht="15.75" customHeight="1" x14ac:dyDescent="0.15">
      <c r="A11" s="3">
        <v>2026</v>
      </c>
      <c r="B11" s="80">
        <v>59319.898000000001</v>
      </c>
      <c r="C11" s="134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5">
        <f t="shared" si="2"/>
        <v>353120.74623941589</v>
      </c>
      <c r="I11" s="136">
        <f t="shared" si="0"/>
        <v>69957.923750921065</v>
      </c>
      <c r="J11" s="137">
        <f t="shared" si="1"/>
        <v>0.2233229025542697</v>
      </c>
      <c r="K11" s="135">
        <f t="shared" si="3"/>
        <v>283162.8224884948</v>
      </c>
      <c r="L11" s="134"/>
    </row>
    <row r="12" spans="1:12" ht="15.75" customHeight="1" x14ac:dyDescent="0.15">
      <c r="A12" s="3">
        <v>2027</v>
      </c>
      <c r="B12" s="80">
        <v>60492.228000000003</v>
      </c>
      <c r="C12" s="134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5">
        <f t="shared" si="2"/>
        <v>365034.67232051998</v>
      </c>
      <c r="I12" s="136">
        <f t="shared" si="0"/>
        <v>71340.491413982745</v>
      </c>
      <c r="J12" s="137">
        <f t="shared" si="1"/>
        <v>0.22253957970232432</v>
      </c>
      <c r="K12" s="135">
        <f t="shared" si="3"/>
        <v>293694.18090653722</v>
      </c>
      <c r="L12" s="134"/>
    </row>
    <row r="13" spans="1:12" ht="15.75" customHeight="1" x14ac:dyDescent="0.15">
      <c r="A13" s="3">
        <v>2028</v>
      </c>
      <c r="B13" s="80">
        <v>61664.558000000005</v>
      </c>
      <c r="C13" s="134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5">
        <f t="shared" si="2"/>
        <v>377355.12265411566</v>
      </c>
      <c r="I13" s="136">
        <f t="shared" si="0"/>
        <v>72723.059077044425</v>
      </c>
      <c r="J13" s="137">
        <f t="shared" si="1"/>
        <v>0.22175632418835783</v>
      </c>
      <c r="K13" s="135">
        <f t="shared" si="3"/>
        <v>304632.06357707124</v>
      </c>
      <c r="L13" s="134"/>
    </row>
    <row r="14" spans="1:12" ht="15.75" customHeight="1" x14ac:dyDescent="0.15">
      <c r="A14" s="3">
        <v>2029</v>
      </c>
      <c r="B14" s="80">
        <v>63071.354000000007</v>
      </c>
      <c r="C14" s="134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5">
        <f t="shared" si="2"/>
        <v>390096.11884344823</v>
      </c>
      <c r="I14" s="136">
        <f t="shared" si="0"/>
        <v>74382.140272718447</v>
      </c>
      <c r="J14" s="137">
        <f t="shared" si="1"/>
        <v>0.22097315582270435</v>
      </c>
      <c r="K14" s="135">
        <f t="shared" si="3"/>
        <v>315713.97857072979</v>
      </c>
      <c r="L14" s="134"/>
    </row>
    <row r="15" spans="1:12" ht="15.75" customHeight="1" x14ac:dyDescent="0.15">
      <c r="A15" s="3">
        <v>2030</v>
      </c>
      <c r="B15" s="80">
        <v>64243.684000000001</v>
      </c>
      <c r="C15" s="134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5">
        <f t="shared" si="2"/>
        <v>403272.17101323674</v>
      </c>
      <c r="I15" s="136">
        <f t="shared" si="0"/>
        <v>75764.707935780127</v>
      </c>
      <c r="J15" s="137">
        <f t="shared" si="1"/>
        <v>0.22019009439408693</v>
      </c>
      <c r="K15" s="135">
        <f t="shared" si="3"/>
        <v>327507.46307745663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4.3400000000000001E-2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0.21767151162790699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0.21767151162790699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0.31832412790697673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0.62273691860465119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0.22259999999999999</v>
      </c>
    </row>
    <row r="17" spans="1:11" x14ac:dyDescent="0.15">
      <c r="B17" s="10" t="s">
        <v>9</v>
      </c>
      <c r="K17" s="97">
        <f>'Prevalence of anaemia'!F3</f>
        <v>0.22259999999999999</v>
      </c>
    </row>
    <row r="18" spans="1:11" x14ac:dyDescent="0.15">
      <c r="B18" s="10" t="s">
        <v>10</v>
      </c>
      <c r="K18" s="97">
        <f>'Prevalence of anaemia'!G3</f>
        <v>0.22259999999999999</v>
      </c>
    </row>
    <row r="19" spans="1:11" x14ac:dyDescent="0.15">
      <c r="B19" s="10" t="s">
        <v>111</v>
      </c>
      <c r="K19" s="97">
        <f>'Prevalence of anaemia'!H3</f>
        <v>0.18639600000000001</v>
      </c>
    </row>
    <row r="20" spans="1:11" x14ac:dyDescent="0.15">
      <c r="B20" s="10" t="s">
        <v>112</v>
      </c>
      <c r="K20" s="97">
        <f>'Prevalence of anaemia'!I3</f>
        <v>0.18639600000000001</v>
      </c>
    </row>
    <row r="21" spans="1:11" x14ac:dyDescent="0.15">
      <c r="B21" s="10" t="s">
        <v>113</v>
      </c>
      <c r="K21" s="97">
        <f>'Prevalence of anaemia'!J3</f>
        <v>0.18639600000000001</v>
      </c>
    </row>
    <row r="22" spans="1:11" x14ac:dyDescent="0.15">
      <c r="B22" s="10" t="s">
        <v>114</v>
      </c>
      <c r="K22" s="97">
        <f>'Prevalence of anaemia'!K3</f>
        <v>0.18639600000000001</v>
      </c>
    </row>
    <row r="23" spans="1:11" x14ac:dyDescent="0.15">
      <c r="B23" s="10" t="s">
        <v>107</v>
      </c>
      <c r="K23" s="97">
        <f>'Prevalence of anaemia'!L3</f>
        <v>0.13314000000000001</v>
      </c>
    </row>
    <row r="24" spans="1:11" x14ac:dyDescent="0.15">
      <c r="B24" s="10" t="s">
        <v>108</v>
      </c>
      <c r="K24" s="97">
        <f>'Prevalence of anaemia'!M3</f>
        <v>0.13314000000000001</v>
      </c>
    </row>
    <row r="25" spans="1:11" x14ac:dyDescent="0.15">
      <c r="B25" s="10" t="s">
        <v>109</v>
      </c>
      <c r="K25" s="97">
        <f>'Prevalence of anaemia'!N3</f>
        <v>0.13314000000000001</v>
      </c>
    </row>
    <row r="26" spans="1:11" x14ac:dyDescent="0.15">
      <c r="B26" s="10" t="s">
        <v>110</v>
      </c>
      <c r="K26" s="97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0.41296723578674299</v>
      </c>
      <c r="D2" s="81">
        <f t="shared" si="0"/>
        <v>0.41296723578674299</v>
      </c>
      <c r="E2" s="81">
        <f t="shared" si="0"/>
        <v>0.29888511541518481</v>
      </c>
      <c r="F2" s="81">
        <f t="shared" si="0"/>
        <v>9.4645925779808793E-2</v>
      </c>
      <c r="G2" s="81">
        <f t="shared" si="0"/>
        <v>8.5330190657026073E-2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0.36936125258535002</v>
      </c>
      <c r="D3" s="81">
        <f t="shared" si="1"/>
        <v>0.36936125258535002</v>
      </c>
      <c r="E3" s="81">
        <f t="shared" si="1"/>
        <v>0.38279075667783846</v>
      </c>
      <c r="F3" s="81">
        <f t="shared" si="1"/>
        <v>0.28261715561554002</v>
      </c>
      <c r="G3" s="81">
        <f t="shared" si="1"/>
        <v>0.27032940236622977</v>
      </c>
    </row>
    <row r="4" spans="1:7" ht="15.75" customHeight="1" x14ac:dyDescent="0.15">
      <c r="A4" s="11"/>
      <c r="B4" s="12" t="s">
        <v>25</v>
      </c>
      <c r="C4" s="81">
        <v>0.1248851868415822</v>
      </c>
      <c r="D4" s="81">
        <v>0.1248851868415822</v>
      </c>
      <c r="E4" s="81">
        <v>0.20234122192407075</v>
      </c>
      <c r="F4" s="81">
        <v>0.35446341433114692</v>
      </c>
      <c r="G4" s="81">
        <v>0.37344468048101759</v>
      </c>
    </row>
    <row r="5" spans="1:7" ht="15.75" customHeight="1" x14ac:dyDescent="0.15">
      <c r="A5" s="11"/>
      <c r="B5" s="12" t="s">
        <v>26</v>
      </c>
      <c r="C5" s="81">
        <v>9.2786324786324773E-2</v>
      </c>
      <c r="D5" s="81">
        <v>9.2786324786324773E-2</v>
      </c>
      <c r="E5" s="81">
        <v>0.11598290598290598</v>
      </c>
      <c r="F5" s="81">
        <v>0.26827350427350427</v>
      </c>
      <c r="G5" s="81">
        <v>0.27089572649572652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0.92784313725490197</v>
      </c>
      <c r="D14" s="84">
        <v>0.56289150326797399</v>
      </c>
      <c r="E14" s="83">
        <v>1.6568627450980391E-2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3.427450980392157E-2</v>
      </c>
      <c r="D15" s="84">
        <v>7.1082352941176472E-2</v>
      </c>
      <c r="E15" s="83">
        <v>1.2107843137254902E-2</v>
      </c>
      <c r="F15" s="86">
        <v>3.7254901960784319E-4</v>
      </c>
      <c r="G15" s="86">
        <v>0</v>
      </c>
    </row>
    <row r="16" spans="1:7" ht="15.75" customHeight="1" x14ac:dyDescent="0.15">
      <c r="B16" s="4" t="s">
        <v>39</v>
      </c>
      <c r="C16" s="83">
        <v>3.7613601236476051E-2</v>
      </c>
      <c r="D16" s="87">
        <v>0.28778979907264302</v>
      </c>
      <c r="E16" s="83">
        <v>0.9615262751159197</v>
      </c>
      <c r="F16" s="86">
        <v>0.74105873261205568</v>
      </c>
      <c r="G16" s="86">
        <v>0</v>
      </c>
    </row>
    <row r="17" spans="2:7" ht="15.75" customHeight="1" x14ac:dyDescent="0.15">
      <c r="B17" s="4" t="s">
        <v>40</v>
      </c>
      <c r="C17" s="83">
        <v>2.6875170470042065E-4</v>
      </c>
      <c r="D17" s="87">
        <v>7.8236344718206535E-2</v>
      </c>
      <c r="E17" s="83">
        <v>9.7972542958449753E-3</v>
      </c>
      <c r="F17" s="86">
        <v>0.25856871836833639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2.9577203389830506</v>
      </c>
      <c r="C2" s="88">
        <v>2.9577203389830506</v>
      </c>
      <c r="D2" s="88">
        <v>10.028618644067796</v>
      </c>
      <c r="E2" s="88">
        <v>9.6589449152542368</v>
      </c>
      <c r="F2" s="88">
        <v>3.373665254237288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0.77739999999999998</v>
      </c>
      <c r="F2" s="97">
        <f t="shared" si="0"/>
        <v>0.77739999999999998</v>
      </c>
      <c r="G2" s="97">
        <f t="shared" si="0"/>
        <v>0.77739999999999998</v>
      </c>
      <c r="H2" s="97">
        <f t="shared" si="0"/>
        <v>0.81360399999999999</v>
      </c>
      <c r="I2" s="97">
        <f t="shared" si="0"/>
        <v>0.81360399999999999</v>
      </c>
      <c r="J2" s="97">
        <f t="shared" si="0"/>
        <v>0.81360399999999999</v>
      </c>
      <c r="K2" s="97">
        <f t="shared" si="0"/>
        <v>0.81360399999999999</v>
      </c>
      <c r="L2" s="97">
        <f t="shared" si="0"/>
        <v>0.86685999999999996</v>
      </c>
      <c r="M2" s="97">
        <f t="shared" si="0"/>
        <v>0.86685999999999996</v>
      </c>
      <c r="N2" s="97">
        <f t="shared" si="0"/>
        <v>0.86685999999999996</v>
      </c>
      <c r="O2" s="97">
        <f t="shared" si="0"/>
        <v>0.86685999999999996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0.22259999999999999</v>
      </c>
      <c r="F3" s="97">
        <f t="shared" si="1"/>
        <v>0.22259999999999999</v>
      </c>
      <c r="G3" s="97">
        <f t="shared" si="1"/>
        <v>0.22259999999999999</v>
      </c>
      <c r="H3" s="97">
        <f t="shared" si="1"/>
        <v>0.18639600000000001</v>
      </c>
      <c r="I3" s="97">
        <f t="shared" si="1"/>
        <v>0.18639600000000001</v>
      </c>
      <c r="J3" s="97">
        <f t="shared" si="1"/>
        <v>0.18639600000000001</v>
      </c>
      <c r="K3" s="97">
        <f t="shared" si="1"/>
        <v>0.18639600000000001</v>
      </c>
      <c r="L3" s="97">
        <f t="shared" si="1"/>
        <v>0.13314000000000001</v>
      </c>
      <c r="M3" s="97">
        <f t="shared" si="1"/>
        <v>0.13314000000000001</v>
      </c>
      <c r="N3" s="97">
        <f t="shared" si="1"/>
        <v>0.13314000000000001</v>
      </c>
      <c r="O3" s="97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0.53</v>
      </c>
      <c r="F5" s="100">
        <v>0.53</v>
      </c>
      <c r="G5" s="101">
        <v>0.53</v>
      </c>
      <c r="H5" s="102">
        <v>0.44380000000000003</v>
      </c>
      <c r="I5" s="102">
        <v>0.44380000000000003</v>
      </c>
      <c r="J5" s="102">
        <v>0.44380000000000003</v>
      </c>
      <c r="K5" s="102">
        <v>0.44380000000000003</v>
      </c>
      <c r="L5" s="102">
        <v>0.317</v>
      </c>
      <c r="M5" s="102">
        <v>0.317</v>
      </c>
      <c r="N5" s="102">
        <v>0.317</v>
      </c>
      <c r="O5" s="102">
        <v>0.317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0.22259999999999999</v>
      </c>
      <c r="F6" s="141">
        <f t="shared" ref="F6:O6" si="2">0.42*F5</f>
        <v>0.22259999999999999</v>
      </c>
      <c r="G6" s="141">
        <f t="shared" si="2"/>
        <v>0.22259999999999999</v>
      </c>
      <c r="H6" s="141">
        <f t="shared" si="2"/>
        <v>0.18639600000000001</v>
      </c>
      <c r="I6" s="141">
        <f t="shared" si="2"/>
        <v>0.18639600000000001</v>
      </c>
      <c r="J6" s="141">
        <f t="shared" si="2"/>
        <v>0.18639600000000001</v>
      </c>
      <c r="K6" s="141">
        <f t="shared" si="2"/>
        <v>0.18639600000000001</v>
      </c>
      <c r="L6" s="141">
        <f t="shared" si="2"/>
        <v>0.13314000000000001</v>
      </c>
      <c r="M6" s="141">
        <f t="shared" si="2"/>
        <v>0.13314000000000001</v>
      </c>
      <c r="N6" s="141">
        <f t="shared" si="2"/>
        <v>0.13314000000000001</v>
      </c>
      <c r="O6" s="141">
        <f t="shared" si="2"/>
        <v>0.13314000000000001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2018-04-06T03:22:53Z</dcterms:modified>
</cp:coreProperties>
</file>