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8CC1E4F-9F95-4C78-A158-4E88C8F868F4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<sst xmlns="http://schemas.openxmlformats.org/spreadsheetml/2006/main" count="1109" uniqueCount="272">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</sst>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102624</v>
      </c>
    </row>
    <row r="8" spans="1:3" ht="15" customHeight="1">
      <c r="B8" s="7" t="s">
        <v>106</v>
      </c>
      <c r="C8" s="66">
        <v>0.17100000000000001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0.31655279159545896</v>
      </c>
    </row>
    <row r="11" spans="1:3" ht="15" customHeight="1">
      <c r="B11" s="7" t="s">
        <v>108</v>
      </c>
      <c r="C11" s="66">
        <v>0.25700000000000001</v>
      </c>
    </row>
    <row r="12" spans="1:3" ht="15" customHeight="1">
      <c r="B12" s="7" t="s">
        <v>109</v>
      </c>
      <c r="C12" s="66">
        <v>0.94400000000000006</v>
      </c>
    </row>
    <row r="13" spans="1:3" ht="15" customHeight="1">
      <c r="B13" s="7" t="s">
        <v>110</v>
      </c>
      <c r="C13" s="66">
        <v>0.36399999999999999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3.44E-2</v>
      </c>
    </row>
    <row r="24" spans="1:3" ht="15" customHeight="1">
      <c r="B24" s="20" t="s">
        <v>102</v>
      </c>
      <c r="C24" s="67">
        <v>0.33630000000000004</v>
      </c>
    </row>
    <row r="25" spans="1:3" ht="15" customHeight="1">
      <c r="B25" s="20" t="s">
        <v>103</v>
      </c>
      <c r="C25" s="67">
        <v>0.51450000000000007</v>
      </c>
    </row>
    <row r="26" spans="1:3" ht="15" customHeight="1">
      <c r="B26" s="20" t="s">
        <v>104</v>
      </c>
      <c r="C26" s="67">
        <v>0.1148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32.4</v>
      </c>
    </row>
    <row r="38" spans="1:5" ht="15" customHeight="1">
      <c r="B38" s="16" t="s">
        <v>91</v>
      </c>
      <c r="C38" s="68">
        <v>51.5</v>
      </c>
      <c r="D38" s="17"/>
      <c r="E38" s="18"/>
    </row>
    <row r="39" spans="1:5" ht="15" customHeight="1">
      <c r="B39" s="16" t="s">
        <v>90</v>
      </c>
      <c r="C39" s="68">
        <v>61.7</v>
      </c>
      <c r="D39" s="17"/>
      <c r="E39" s="17"/>
    </row>
    <row r="40" spans="1:5" ht="15" customHeight="1">
      <c r="B40" s="16" t="s">
        <v>171</v>
      </c>
      <c r="C40" s="68">
        <v>2.29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34.6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9.98E-2</v>
      </c>
      <c r="D46" s="17"/>
    </row>
    <row r="47" spans="1:5" ht="15.75" customHeight="1">
      <c r="B47" s="16" t="s">
        <v>12</v>
      </c>
      <c r="C47" s="67">
        <v>0.30380000000000001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0.57699999999999996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2.1288882769274977</v>
      </c>
      <c r="D51" s="17"/>
    </row>
    <row r="52" spans="1:4" ht="15" customHeight="1">
      <c r="B52" s="16" t="s">
        <v>125</v>
      </c>
      <c r="C52" s="65">
        <v>1.9772328019600001</v>
      </c>
    </row>
    <row r="53" spans="1:4" ht="15.75" customHeight="1">
      <c r="B53" s="16" t="s">
        <v>126</v>
      </c>
      <c r="C53" s="65">
        <v>1.9772328019600001</v>
      </c>
    </row>
    <row r="54" spans="1:4" ht="15.75" customHeight="1">
      <c r="B54" s="16" t="s">
        <v>127</v>
      </c>
      <c r="C54" s="65">
        <v>1.2974189810400001</v>
      </c>
    </row>
    <row r="55" spans="1:4" ht="15.75" customHeight="1">
      <c r="B55" s="16" t="s">
        <v>128</v>
      </c>
      <c r="C55" s="65">
        <v>1.2974189810400001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0.49810141646356992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0.28001999999999999</v>
      </c>
      <c r="E3" s="26">
        <f>frac_mam_12_23months * 2.6</f>
        <v>0.22490000000000002</v>
      </c>
      <c r="F3" s="26">
        <f>frac_mam_24_59months * 2.6</f>
        <v>0.24049999999999999</v>
      </c>
    </row>
    <row r="4" spans="1:6" ht="15.75" customHeight="1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0.48255999999999999</v>
      </c>
      <c r="E4" s="26">
        <f>frac_sam_12_23months * 2.6</f>
        <v>0.46410000000000007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19752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23517.141367166012</v>
      </c>
      <c r="I2" s="22">
        <f>G2-H2</f>
        <v>255482.85863283399</v>
      </c>
    </row>
    <row r="3" spans="1:9" ht="15.75" customHeight="1">
      <c r="A3" s="92">
        <f t="shared" ref="A3:A40" si="2">IF($A$2+ROW(A3)-2&lt;=end_year,A2+1,"")</f>
        <v>2021</v>
      </c>
      <c r="B3" s="74">
        <v>19722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23481.422744190368</v>
      </c>
      <c r="I3" s="22">
        <f t="shared" ref="I3:I15" si="3">G3-H3</f>
        <v>257518.57725580962</v>
      </c>
    </row>
    <row r="4" spans="1:9" ht="15.75" customHeight="1">
      <c r="A4" s="92">
        <f t="shared" si="2"/>
        <v>2022</v>
      </c>
      <c r="B4" s="74">
        <v>19675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>
        <f t="shared" si="1"/>
        <v>23425.463568195184</v>
      </c>
      <c r="I4" s="22">
        <f t="shared" si="3"/>
        <v>262574.53643180482</v>
      </c>
    </row>
    <row r="5" spans="1:9" ht="15.75" customHeight="1">
      <c r="A5" s="92" t="str">
        <f t="shared" si="2"/>
        <v/>
      </c>
      <c r="B5" s="74">
        <v>21576.694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25689.659934896856</v>
      </c>
      <c r="I5" s="22">
        <f t="shared" si="3"/>
        <v>264310.34006510314</v>
      </c>
    </row>
    <row r="6" spans="1:9" ht="15.75" customHeight="1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5.5505377250000001E-2</v>
      </c>
    </row>
    <row r="4" spans="1:8" ht="15.75" customHeight="1">
      <c r="B4" s="24" t="s">
        <v>7</v>
      </c>
      <c r="C4" s="76">
        <v>0.20634923999332661</v>
      </c>
    </row>
    <row r="5" spans="1:8" ht="15.75" customHeight="1">
      <c r="B5" s="24" t="s">
        <v>8</v>
      </c>
      <c r="C5" s="76">
        <v>0.10056181576368184</v>
      </c>
    </row>
    <row r="6" spans="1:8" ht="15.75" customHeight="1">
      <c r="B6" s="24" t="s">
        <v>10</v>
      </c>
      <c r="C6" s="76">
        <v>0.12121331023662144</v>
      </c>
    </row>
    <row r="7" spans="1:8" ht="15.75" customHeight="1">
      <c r="B7" s="24" t="s">
        <v>13</v>
      </c>
      <c r="C7" s="76">
        <v>0.13527349530914742</v>
      </c>
    </row>
    <row r="8" spans="1:8" ht="15.75" customHeight="1">
      <c r="B8" s="24" t="s">
        <v>14</v>
      </c>
      <c r="C8" s="76">
        <v>1.1361910030453821E-2</v>
      </c>
    </row>
    <row r="9" spans="1:8" ht="15.75" customHeight="1">
      <c r="B9" s="24" t="s">
        <v>27</v>
      </c>
      <c r="C9" s="76">
        <v>0.10429250740803746</v>
      </c>
    </row>
    <row r="10" spans="1:8" ht="15.75" customHeight="1">
      <c r="B10" s="24" t="s">
        <v>15</v>
      </c>
      <c r="C10" s="76">
        <v>0.26544234400873146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4.4699999999999997E-2</v>
      </c>
    </row>
    <row r="27" spans="1:8" ht="15.75" customHeight="1">
      <c r="B27" s="24" t="s">
        <v>39</v>
      </c>
      <c r="C27" s="76">
        <v>2.6000000000000002E-2</v>
      </c>
    </row>
    <row r="28" spans="1:8" ht="15.75" customHeight="1">
      <c r="B28" s="24" t="s">
        <v>40</v>
      </c>
      <c r="C28" s="76">
        <v>0.18960000000000002</v>
      </c>
    </row>
    <row r="29" spans="1:8" ht="15.75" customHeight="1">
      <c r="B29" s="24" t="s">
        <v>41</v>
      </c>
      <c r="C29" s="76">
        <v>0.14649999999999999</v>
      </c>
    </row>
    <row r="30" spans="1:8" ht="15.75" customHeight="1">
      <c r="B30" s="24" t="s">
        <v>42</v>
      </c>
      <c r="C30" s="76">
        <v>4.8300000000000003E-2</v>
      </c>
    </row>
    <row r="31" spans="1:8" ht="15.75" customHeight="1">
      <c r="B31" s="24" t="s">
        <v>43</v>
      </c>
      <c r="C31" s="76">
        <v>2.9700000000000001E-2</v>
      </c>
    </row>
    <row r="32" spans="1:8" ht="15.75" customHeight="1">
      <c r="B32" s="24" t="s">
        <v>44</v>
      </c>
      <c r="C32" s="76">
        <v>8.2100000000000006E-2</v>
      </c>
    </row>
    <row r="33" spans="2:3" ht="15.75" customHeight="1">
      <c r="B33" s="24" t="s">
        <v>45</v>
      </c>
      <c r="C33" s="76">
        <v>0.16250000000000001</v>
      </c>
    </row>
    <row r="34" spans="2:3" ht="15.75" customHeight="1">
      <c r="B34" s="24" t="s">
        <v>46</v>
      </c>
      <c r="C34" s="76">
        <v>0.27059999999776485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0.73408068661417325</v>
      </c>
      <c r="D2" s="77">
        <v>0.65989999999999993</v>
      </c>
      <c r="E2" s="77">
        <v>0.66010000000000002</v>
      </c>
      <c r="F2" s="77">
        <v>0.36530000000000001</v>
      </c>
      <c r="G2" s="77">
        <v>0.50460000000000005</v>
      </c>
    </row>
    <row r="3" spans="1:15" ht="15.75" customHeight="1">
      <c r="A3" s="5"/>
      <c r="B3" s="11" t="s">
        <v>118</v>
      </c>
      <c r="C3" s="77">
        <v>0.10199999999999999</v>
      </c>
      <c r="D3" s="77">
        <v>0.10199999999999999</v>
      </c>
      <c r="E3" s="77">
        <v>0.1421</v>
      </c>
      <c r="F3" s="77">
        <v>0.1603</v>
      </c>
      <c r="G3" s="77">
        <v>0.18049999999999999</v>
      </c>
    </row>
    <row r="4" spans="1:15" ht="15.75" customHeight="1">
      <c r="A4" s="5"/>
      <c r="B4" s="11" t="s">
        <v>116</v>
      </c>
      <c r="C4" s="78">
        <v>7.2700000000000001E-2</v>
      </c>
      <c r="D4" s="78">
        <v>7.2700000000000001E-2</v>
      </c>
      <c r="E4" s="78">
        <v>4.24E-2</v>
      </c>
      <c r="F4" s="78">
        <v>0.18920000000000001</v>
      </c>
      <c r="G4" s="78">
        <v>0.11990000000000001</v>
      </c>
    </row>
    <row r="5" spans="1:15" ht="15.75" customHeight="1">
      <c r="A5" s="5"/>
      <c r="B5" s="11" t="s">
        <v>119</v>
      </c>
      <c r="C5" s="78">
        <v>0.16539999999999999</v>
      </c>
      <c r="D5" s="78">
        <v>0.16539999999999999</v>
      </c>
      <c r="E5" s="78">
        <v>0.1555</v>
      </c>
      <c r="F5" s="78">
        <v>0.28510000000000002</v>
      </c>
      <c r="G5" s="78">
        <v>0.19500000000000001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0.59689999999999999</v>
      </c>
      <c r="F8" s="77">
        <v>0.62519999999999998</v>
      </c>
      <c r="G8" s="77">
        <v>0.58820000000000006</v>
      </c>
    </row>
    <row r="9" spans="1:15" ht="15.75" customHeight="1">
      <c r="B9" s="7" t="s">
        <v>121</v>
      </c>
      <c r="C9" s="77">
        <v>0.18809999999999999</v>
      </c>
      <c r="D9" s="77">
        <v>0.18809999999999999</v>
      </c>
      <c r="E9" s="77">
        <v>0.10980000000000001</v>
      </c>
      <c r="F9" s="77">
        <v>0.10980000000000001</v>
      </c>
      <c r="G9" s="77">
        <v>0.17739999999999997</v>
      </c>
    </row>
    <row r="10" spans="1:15" ht="15.75" customHeight="1">
      <c r="B10" s="7" t="s">
        <v>122</v>
      </c>
      <c r="C10" s="78">
        <v>0.2427</v>
      </c>
      <c r="D10" s="78">
        <v>0.2427</v>
      </c>
      <c r="E10" s="78">
        <v>0.10769999999999999</v>
      </c>
      <c r="F10" s="78">
        <v>8.6500000000000007E-2</v>
      </c>
      <c r="G10" s="78">
        <v>9.2499999999999999E-2</v>
      </c>
    </row>
    <row r="11" spans="1:15" ht="15.75" customHeight="1">
      <c r="B11" s="7" t="s">
        <v>123</v>
      </c>
      <c r="C11" s="78">
        <v>0.21690000000000001</v>
      </c>
      <c r="D11" s="78">
        <v>0.21690000000000001</v>
      </c>
      <c r="E11" s="78">
        <v>0.18559999999999999</v>
      </c>
      <c r="F11" s="78">
        <v>0.17850000000000002</v>
      </c>
      <c r="G11" s="78">
        <v>0.1419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0.32811000000000001</v>
      </c>
      <c r="M14" s="80">
        <v>0.32811000000000001</v>
      </c>
      <c r="N14" s="80">
        <v>0.32811000000000001</v>
      </c>
      <c r="O14" s="80">
        <v>0.32811000000000001</v>
      </c>
    </row>
    <row r="15" spans="1:15" ht="15.75" customHeight="1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0.16343205575586192</v>
      </c>
      <c r="M15" s="77">
        <f t="shared" si="0"/>
        <v>0.16343205575586192</v>
      </c>
      <c r="N15" s="77">
        <f t="shared" si="0"/>
        <v>0.16343205575586192</v>
      </c>
      <c r="O15" s="77">
        <f t="shared" si="0"/>
        <v>0.16343205575586192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3.7599999999999995E-2</v>
      </c>
      <c r="D2" s="78">
        <v>1.41E-2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0.72439999999999993</v>
      </c>
      <c r="D4" s="78">
        <v>0.73380000000000001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6.5500000000000114E-2</v>
      </c>
      <c r="D5" s="77">
        <f t="shared" ref="D5:G5" si="0">1-SUM(D2:D4)</f>
        <v>8.8700000000000001E-2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0.3266</v>
      </c>
      <c r="D2" s="28">
        <v>0.32700000000000001</v>
      </c>
      <c r="E2" s="28">
        <v>0.32630000000000003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0.26910000000000001</v>
      </c>
      <c r="D4" s="28">
        <v>0.26860000000000001</v>
      </c>
      <c r="E4" s="28">
        <v>0.26860000000000001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0.32811000000000001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39.359000000000002</v>
      </c>
      <c r="D13" s="28">
        <v>37.67</v>
      </c>
      <c r="E13" s="28">
        <v>36.122999999999998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43.538824130096216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39.555341049656015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187.22300000000001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0.45185356226210671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1.1548067641379081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1.1548067641379081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1.1548067641379081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1.1548067641379081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12.687640493451925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12.687640493451925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0.39440629334727345</v>
      </c>
      <c r="E17" s="86" t="s">
        <v>201</v>
      </c>
    </row>
    <row r="18" spans="1:5" ht="15.75" customHeight="1">
      <c r="A18" s="53" t="s">
        <v>175</v>
      </c>
      <c r="B18" s="85">
        <v>1.1000000000000001E-2</v>
      </c>
      <c r="C18" s="85">
        <v>0.95</v>
      </c>
      <c r="D18" s="86">
        <v>4.3845374540579991</v>
      </c>
      <c r="E18" s="86" t="s">
        <v>201</v>
      </c>
    </row>
    <row r="19" spans="1:5" ht="15.75" customHeight="1">
      <c r="A19" s="53" t="s">
        <v>174</v>
      </c>
      <c r="B19" s="85">
        <v>0.17800000000000002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4.3947620614430702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21.724653940727585</v>
      </c>
      <c r="E22" s="86" t="s">
        <v>201</v>
      </c>
    </row>
    <row r="23" spans="1:5" ht="15.75" customHeight="1">
      <c r="A23" s="53" t="s">
        <v>34</v>
      </c>
      <c r="B23" s="85">
        <v>0.30199999999999999</v>
      </c>
      <c r="C23" s="85">
        <v>0.95</v>
      </c>
      <c r="D23" s="86">
        <v>4.0765008182611915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18.207243489598095</v>
      </c>
      <c r="E24" s="86" t="s">
        <v>201</v>
      </c>
    </row>
    <row r="25" spans="1:5" ht="15.75" customHeight="1">
      <c r="A25" s="53" t="s">
        <v>87</v>
      </c>
      <c r="B25" s="85">
        <v>0.107</v>
      </c>
      <c r="C25" s="85">
        <v>0.95</v>
      </c>
      <c r="D25" s="86">
        <v>18.271062307150832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4.4887705650494958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5.1070140505093811</v>
      </c>
      <c r="E27" s="86" t="s">
        <v>201</v>
      </c>
    </row>
    <row r="28" spans="1:5" ht="15.75" customHeight="1">
      <c r="A28" s="53" t="s">
        <v>84</v>
      </c>
      <c r="B28" s="85">
        <v>0.61599999999999999</v>
      </c>
      <c r="C28" s="85">
        <v>0.95</v>
      </c>
      <c r="D28" s="86">
        <v>0.67423118058893206</v>
      </c>
      <c r="E28" s="86" t="s">
        <v>201</v>
      </c>
    </row>
    <row r="29" spans="1:5" ht="15.75" customHeight="1">
      <c r="A29" s="53" t="s">
        <v>58</v>
      </c>
      <c r="B29" s="85">
        <v>0.17800000000000002</v>
      </c>
      <c r="C29" s="85">
        <v>0.95</v>
      </c>
      <c r="D29" s="86">
        <v>80.575440792660984</v>
      </c>
      <c r="E29" s="86" t="s">
        <v>201</v>
      </c>
    </row>
    <row r="30" spans="1:5" ht="15.75" customHeight="1">
      <c r="A30" s="53" t="s">
        <v>67</v>
      </c>
      <c r="B30" s="85">
        <v>0.24299999999999999</v>
      </c>
      <c r="C30" s="85">
        <v>0.95</v>
      </c>
      <c r="D30" s="86">
        <v>213.54649486050329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213.54649486050329</v>
      </c>
      <c r="E31" s="86" t="s">
        <v>201</v>
      </c>
    </row>
    <row r="32" spans="1:5" ht="15.75" customHeight="1">
      <c r="A32" s="53" t="s">
        <v>28</v>
      </c>
      <c r="B32" s="85">
        <v>0.60199999999999998</v>
      </c>
      <c r="C32" s="85">
        <v>0.95</v>
      </c>
      <c r="D32" s="86">
        <v>0.81346282995132901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0.63600000000000001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0.75599999999999989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0.61799999999999999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1.7979948238197037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0.83459431015695884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2020-08-29T01:38:20Z</dcterms:modified>
</cp:coreProperties>
</file>