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F4A8281-EBBA-41C0-A9B9-E1863ECF4376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<sst xmlns="http://schemas.openxmlformats.org/spreadsheetml/2006/main" count="1109" uniqueCount="272">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</sst>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690610</v>
      </c>
    </row>
    <row r="8" spans="1:3" ht="15" customHeight="1">
      <c r="B8" s="7" t="s">
        <v>106</v>
      </c>
      <c r="C8" s="66">
        <v>4.0999999999999995E-2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0.89200000000000002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0.76500000000000001</v>
      </c>
    </row>
    <row r="13" spans="1:3" ht="15" customHeight="1">
      <c r="B13" s="7" t="s">
        <v>110</v>
      </c>
      <c r="C13" s="66">
        <v>0.1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8.3599999999999994E-2</v>
      </c>
    </row>
    <row r="24" spans="1:3" ht="15" customHeight="1">
      <c r="B24" s="20" t="s">
        <v>102</v>
      </c>
      <c r="C24" s="67">
        <v>0.50800000000000001</v>
      </c>
    </row>
    <row r="25" spans="1:3" ht="15" customHeight="1">
      <c r="B25" s="20" t="s">
        <v>103</v>
      </c>
      <c r="C25" s="67">
        <v>0.35120000000000007</v>
      </c>
    </row>
    <row r="26" spans="1:3" ht="15" customHeight="1">
      <c r="B26" s="20" t="s">
        <v>104</v>
      </c>
      <c r="C26" s="67">
        <v>5.7200000000000001E-2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0.20699999999999999</v>
      </c>
    </row>
    <row r="30" spans="1:3" ht="14.25" customHeight="1">
      <c r="B30" s="30" t="s">
        <v>76</v>
      </c>
      <c r="C30" s="69">
        <v>5.9000000000000004E-2</v>
      </c>
    </row>
    <row r="31" spans="1:3" ht="14.25" customHeight="1">
      <c r="B31" s="30" t="s">
        <v>77</v>
      </c>
      <c r="C31" s="69">
        <v>0.13300000000000001</v>
      </c>
    </row>
    <row r="32" spans="1:3" ht="14.25" customHeight="1">
      <c r="B32" s="30" t="s">
        <v>78</v>
      </c>
      <c r="C32" s="69">
        <v>0.60100000001490117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11.3</v>
      </c>
    </row>
    <row r="38" spans="1:5" ht="15" customHeight="1">
      <c r="B38" s="16" t="s">
        <v>91</v>
      </c>
      <c r="C38" s="68">
        <v>17.899999999999999</v>
      </c>
      <c r="D38" s="17"/>
      <c r="E38" s="18"/>
    </row>
    <row r="39" spans="1:5" ht="15" customHeight="1">
      <c r="B39" s="16" t="s">
        <v>90</v>
      </c>
      <c r="C39" s="68">
        <v>20.9</v>
      </c>
      <c r="D39" s="17"/>
      <c r="E39" s="17"/>
    </row>
    <row r="40" spans="1:5" ht="15" customHeight="1">
      <c r="B40" s="16" t="s">
        <v>171</v>
      </c>
      <c r="C40" s="68">
        <v>0.45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9.5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2.35E-2</v>
      </c>
      <c r="D45" s="17"/>
    </row>
    <row r="46" spans="1:5" ht="15.75" customHeight="1">
      <c r="B46" s="16" t="s">
        <v>11</v>
      </c>
      <c r="C46" s="67">
        <v>8.3100000000000007E-2</v>
      </c>
      <c r="D46" s="17"/>
    </row>
    <row r="47" spans="1:5" ht="15.75" customHeight="1">
      <c r="B47" s="16" t="s">
        <v>12</v>
      </c>
      <c r="C47" s="67">
        <v>0.16120000000000001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0.73220000000000007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2.0732897049000001</v>
      </c>
      <c r="D51" s="17"/>
    </row>
    <row r="52" spans="1:4" ht="15" customHeight="1">
      <c r="B52" s="16" t="s">
        <v>125</v>
      </c>
      <c r="C52" s="65">
        <v>2.4136328943300001</v>
      </c>
    </row>
    <row r="53" spans="1:4" ht="15.75" customHeight="1">
      <c r="B53" s="16" t="s">
        <v>126</v>
      </c>
      <c r="C53" s="65">
        <v>2.4136328943300001</v>
      </c>
    </row>
    <row r="54" spans="1:4" ht="15.75" customHeight="1">
      <c r="B54" s="16" t="s">
        <v>127</v>
      </c>
      <c r="C54" s="65">
        <v>1.85045126254</v>
      </c>
    </row>
    <row r="55" spans="1:4" ht="15.75" customHeight="1">
      <c r="B55" s="16" t="s">
        <v>128</v>
      </c>
      <c r="C55" s="65">
        <v>1.85045126254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0.54774383199706367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2.0732897049000001</v>
      </c>
      <c r="C2" s="26">
        <f>'Baseline year population inputs'!C52</f>
        <v>2.4136328943300001</v>
      </c>
      <c r="D2" s="26">
        <f>'Baseline year population inputs'!C53</f>
        <v>2.4136328943300001</v>
      </c>
      <c r="E2" s="26">
        <f>'Baseline year population inputs'!C54</f>
        <v>1.85045126254</v>
      </c>
      <c r="F2" s="26">
        <f>'Baseline year population inputs'!C55</f>
        <v>1.85045126254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4.0999999999999995E-2</v>
      </c>
      <c r="E2" s="93">
        <f>food_insecure</f>
        <v>4.0999999999999995E-2</v>
      </c>
      <c r="F2" s="93">
        <f>food_insecure</f>
        <v>4.0999999999999995E-2</v>
      </c>
      <c r="G2" s="93">
        <f>food_insecure</f>
        <v>4.0999999999999995E-2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4.0999999999999995E-2</v>
      </c>
      <c r="F5" s="93">
        <f>food_insecure</f>
        <v>4.0999999999999995E-2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2.0732897049000001</v>
      </c>
      <c r="D7" s="93">
        <f>diarrhoea_1_5mo</f>
        <v>2.4136328943300001</v>
      </c>
      <c r="E7" s="93">
        <f>diarrhoea_6_11mo</f>
        <v>2.4136328943300001</v>
      </c>
      <c r="F7" s="93">
        <f>diarrhoea_12_23mo</f>
        <v>1.85045126254</v>
      </c>
      <c r="G7" s="93">
        <f>diarrhoea_24_59mo</f>
        <v>1.85045126254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4.0999999999999995E-2</v>
      </c>
      <c r="F8" s="93">
        <f>food_insecure</f>
        <v>4.0999999999999995E-2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2.0732897049000001</v>
      </c>
      <c r="D12" s="93">
        <f>diarrhoea_1_5mo</f>
        <v>2.4136328943300001</v>
      </c>
      <c r="E12" s="93">
        <f>diarrhoea_6_11mo</f>
        <v>2.4136328943300001</v>
      </c>
      <c r="F12" s="93">
        <f>diarrhoea_12_23mo</f>
        <v>1.85045126254</v>
      </c>
      <c r="G12" s="93">
        <f>diarrhoea_24_59mo</f>
        <v>1.85045126254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4.0999999999999995E-2</v>
      </c>
      <c r="I15" s="93">
        <f>food_insecure</f>
        <v>4.0999999999999995E-2</v>
      </c>
      <c r="J15" s="93">
        <f>food_insecure</f>
        <v>4.0999999999999995E-2</v>
      </c>
      <c r="K15" s="93">
        <f>food_insecure</f>
        <v>4.0999999999999995E-2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</v>
      </c>
      <c r="M24" s="93">
        <f>famplan_unmet_need</f>
        <v>0.1</v>
      </c>
      <c r="N24" s="93">
        <f>famplan_unmet_need</f>
        <v>0.1</v>
      </c>
      <c r="O24" s="93">
        <f>famplan_unmet_need</f>
        <v>0.1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5.3849879999999996E-2</v>
      </c>
      <c r="M25" s="93">
        <f>(1-food_insecure)*(0.49)+food_insecure*(0.7)</f>
        <v>0.49861</v>
      </c>
      <c r="N25" s="93">
        <f>(1-food_insecure)*(0.49)+food_insecure*(0.7)</f>
        <v>0.49861</v>
      </c>
      <c r="O25" s="93">
        <f>(1-food_insecure)*(0.49)+food_insecure*(0.7)</f>
        <v>0.49861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2.3078519999999995E-2</v>
      </c>
      <c r="M26" s="93">
        <f>(1-food_insecure)*(0.21)+food_insecure*(0.3)</f>
        <v>0.21368999999999999</v>
      </c>
      <c r="N26" s="93">
        <f>(1-food_insecure)*(0.21)+food_insecure*(0.3)</f>
        <v>0.21368999999999999</v>
      </c>
      <c r="O26" s="93">
        <f>(1-food_insecure)*(0.21)+food_insecure*(0.3)</f>
        <v>0.21368999999999999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3.1071599999999991E-2</v>
      </c>
      <c r="M27" s="93">
        <f>(1-food_insecure)*(0.3)</f>
        <v>0.28769999999999996</v>
      </c>
      <c r="N27" s="93">
        <f>(1-food_insecure)*(0.3)</f>
        <v>0.28769999999999996</v>
      </c>
      <c r="O27" s="93">
        <f>(1-food_insecure)*(0.3)</f>
        <v>0.28769999999999996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0.8919999999999999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255000</v>
      </c>
      <c r="D2" s="75">
        <v>642000</v>
      </c>
      <c r="E2" s="75">
        <v>583000</v>
      </c>
      <c r="F2" s="75">
        <v>449000</v>
      </c>
      <c r="G2" s="22">
        <f t="shared" ref="G2:G40" si="0">C2+D2+E2+F2</f>
        <v>1929000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260000</v>
      </c>
      <c r="D3" s="75">
        <v>653000</v>
      </c>
      <c r="E3" s="75">
        <v>592000</v>
      </c>
      <c r="F3" s="75">
        <v>462000</v>
      </c>
      <c r="G3" s="22">
        <f t="shared" si="0"/>
        <v>1967000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265000</v>
      </c>
      <c r="D4" s="75">
        <v>662000</v>
      </c>
      <c r="E4" s="75">
        <v>602000</v>
      </c>
      <c r="F4" s="75">
        <v>475000</v>
      </c>
      <c r="G4" s="22">
        <f t="shared" si="0"/>
        <v>2004000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156931.32</v>
      </c>
      <c r="C5" s="75">
        <v>271000</v>
      </c>
      <c r="D5" s="75">
        <v>670000</v>
      </c>
      <c r="E5" s="75">
        <v>613000</v>
      </c>
      <c r="F5" s="75">
        <v>488000</v>
      </c>
      <c r="G5" s="22">
        <f t="shared" si="0"/>
        <v>2042000</v>
      </c>
      <c r="H5" s="22">
        <f t="shared" si="1"/>
        <v>182110.88095528207</v>
      </c>
      <c r="I5" s="22">
        <f t="shared" si="3"/>
        <v>1859889.1190447179</v>
      </c>
    </row>
    <row r="6" spans="1:9" ht="15.75" customHeight="1">
      <c r="A6" s="92" t="str">
        <f t="shared" si="2"/>
        <v/>
      </c>
      <c r="B6" s="74">
        <v>158136.48199999999</v>
      </c>
      <c r="C6" s="75">
        <v>278000</v>
      </c>
      <c r="D6" s="75">
        <v>678000</v>
      </c>
      <c r="E6" s="75">
        <v>625000</v>
      </c>
      <c r="F6" s="75">
        <v>501000</v>
      </c>
      <c r="G6" s="22">
        <f t="shared" si="0"/>
        <v>2082000</v>
      </c>
      <c r="H6" s="22">
        <f t="shared" si="1"/>
        <v>183509.41066569186</v>
      </c>
      <c r="I6" s="22">
        <f t="shared" si="3"/>
        <v>1898490.5893343082</v>
      </c>
    </row>
    <row r="7" spans="1:9" ht="15.75" customHeight="1">
      <c r="A7" s="92" t="str">
        <f t="shared" si="2"/>
        <v/>
      </c>
      <c r="B7" s="74">
        <v>159244.962</v>
      </c>
      <c r="C7" s="75">
        <v>284000</v>
      </c>
      <c r="D7" s="75">
        <v>688000</v>
      </c>
      <c r="E7" s="75">
        <v>639000</v>
      </c>
      <c r="F7" s="75">
        <v>512000</v>
      </c>
      <c r="G7" s="22">
        <f t="shared" si="0"/>
        <v>2123000</v>
      </c>
      <c r="H7" s="22">
        <f t="shared" si="1"/>
        <v>184795.74579191979</v>
      </c>
      <c r="I7" s="22">
        <f t="shared" si="3"/>
        <v>1938204.2542080802</v>
      </c>
    </row>
    <row r="8" spans="1:9" ht="15.75" customHeight="1">
      <c r="A8" s="92" t="str">
        <f t="shared" si="2"/>
        <v/>
      </c>
      <c r="B8" s="74">
        <v>160433.15299999999</v>
      </c>
      <c r="C8" s="75">
        <v>291000</v>
      </c>
      <c r="D8" s="75">
        <v>698000</v>
      </c>
      <c r="E8" s="75">
        <v>655000</v>
      </c>
      <c r="F8" s="75">
        <v>524000</v>
      </c>
      <c r="G8" s="22">
        <f t="shared" si="0"/>
        <v>2168000</v>
      </c>
      <c r="H8" s="22">
        <f t="shared" si="1"/>
        <v>186174.58151287807</v>
      </c>
      <c r="I8" s="22">
        <f t="shared" si="3"/>
        <v>1981825.4184871218</v>
      </c>
    </row>
    <row r="9" spans="1:9" ht="15.75" customHeight="1">
      <c r="A9" s="92" t="str">
        <f t="shared" si="2"/>
        <v/>
      </c>
      <c r="B9" s="74">
        <v>161532.24</v>
      </c>
      <c r="C9" s="75">
        <v>298000</v>
      </c>
      <c r="D9" s="75">
        <v>710000</v>
      </c>
      <c r="E9" s="75">
        <v>671000</v>
      </c>
      <c r="F9" s="75">
        <v>534000</v>
      </c>
      <c r="G9" s="22">
        <f t="shared" si="0"/>
        <v>2213000</v>
      </c>
      <c r="H9" s="22">
        <f t="shared" si="1"/>
        <v>187450.01653640621</v>
      </c>
      <c r="I9" s="22">
        <f t="shared" si="3"/>
        <v>2025549.9834635938</v>
      </c>
    </row>
    <row r="10" spans="1:9" ht="15.75" customHeight="1">
      <c r="A10" s="92" t="str">
        <f t="shared" si="2"/>
        <v/>
      </c>
      <c r="B10" s="74">
        <v>162540.924</v>
      </c>
      <c r="C10" s="75">
        <v>305000</v>
      </c>
      <c r="D10" s="75">
        <v>722000</v>
      </c>
      <c r="E10" s="75">
        <v>689000</v>
      </c>
      <c r="F10" s="75">
        <v>543000</v>
      </c>
      <c r="G10" s="22">
        <f t="shared" si="0"/>
        <v>2259000</v>
      </c>
      <c r="H10" s="22">
        <f t="shared" si="1"/>
        <v>188620.54343852811</v>
      </c>
      <c r="I10" s="22">
        <f t="shared" si="3"/>
        <v>2070379.4565614718</v>
      </c>
    </row>
    <row r="11" spans="1:9" ht="15.75" customHeight="1">
      <c r="A11" s="92" t="str">
        <f t="shared" si="2"/>
        <v/>
      </c>
      <c r="B11" s="74">
        <v>163431.83199999999</v>
      </c>
      <c r="C11" s="75">
        <v>312000</v>
      </c>
      <c r="D11" s="75">
        <v>735000</v>
      </c>
      <c r="E11" s="75">
        <v>707000</v>
      </c>
      <c r="F11" s="75">
        <v>554000</v>
      </c>
      <c r="G11" s="22">
        <f t="shared" si="0"/>
        <v>2308000</v>
      </c>
      <c r="H11" s="22">
        <f t="shared" si="1"/>
        <v>189654.39723348824</v>
      </c>
      <c r="I11" s="22">
        <f t="shared" si="3"/>
        <v>2118345.602766512</v>
      </c>
    </row>
    <row r="12" spans="1:9" ht="15.75" customHeight="1">
      <c r="A12" s="92" t="str">
        <f t="shared" si="2"/>
        <v/>
      </c>
      <c r="B12" s="74">
        <v>164230.60500000001</v>
      </c>
      <c r="C12" s="75">
        <v>318000</v>
      </c>
      <c r="D12" s="75">
        <v>746000</v>
      </c>
      <c r="E12" s="75">
        <v>726000</v>
      </c>
      <c r="F12" s="75">
        <v>563000</v>
      </c>
      <c r="G12" s="22">
        <f t="shared" si="0"/>
        <v>2353000</v>
      </c>
      <c r="H12" s="22">
        <f t="shared" si="1"/>
        <v>190581.33300840747</v>
      </c>
      <c r="I12" s="22">
        <f t="shared" si="3"/>
        <v>2162418.6669915924</v>
      </c>
    </row>
    <row r="13" spans="1:9" ht="15.75" customHeight="1">
      <c r="A13" s="92" t="str">
        <f t="shared" si="2"/>
        <v/>
      </c>
      <c r="B13" s="74">
        <v>253000</v>
      </c>
      <c r="C13" s="75">
        <v>631000</v>
      </c>
      <c r="D13" s="75">
        <v>572000</v>
      </c>
      <c r="E13" s="75">
        <v>436000</v>
      </c>
      <c r="F13" s="75">
        <v>3.8706202500000003E-3</v>
      </c>
      <c r="G13" s="22">
        <f t="shared" si="0"/>
        <v>1639000.0038706202</v>
      </c>
      <c r="H13" s="22">
        <f t="shared" si="1"/>
        <v>293593.73821418418</v>
      </c>
      <c r="I13" s="22">
        <f t="shared" si="3"/>
        <v>1345406.2656564359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3.8706202500000003E-3</v>
      </c>
    </row>
    <row r="4" spans="1:8" ht="15.75" customHeight="1">
      <c r="B4" s="24" t="s">
        <v>7</v>
      </c>
      <c r="C4" s="76">
        <v>0.13355909980751565</v>
      </c>
    </row>
    <row r="5" spans="1:8" ht="15.75" customHeight="1">
      <c r="B5" s="24" t="s">
        <v>8</v>
      </c>
      <c r="C5" s="76">
        <v>1.3114303788443764E-2</v>
      </c>
    </row>
    <row r="6" spans="1:8" ht="15.75" customHeight="1">
      <c r="B6" s="24" t="s">
        <v>10</v>
      </c>
      <c r="C6" s="76">
        <v>8.5238127760115467E-2</v>
      </c>
    </row>
    <row r="7" spans="1:8" ht="15.75" customHeight="1">
      <c r="B7" s="24" t="s">
        <v>13</v>
      </c>
      <c r="C7" s="76">
        <v>0.47570091490471922</v>
      </c>
    </row>
    <row r="8" spans="1:8" ht="15.75" customHeight="1">
      <c r="B8" s="24" t="s">
        <v>14</v>
      </c>
      <c r="C8" s="76">
        <v>1.7105483247066605E-6</v>
      </c>
    </row>
    <row r="9" spans="1:8" ht="15.75" customHeight="1">
      <c r="B9" s="24" t="s">
        <v>27</v>
      </c>
      <c r="C9" s="76">
        <v>0.17094907352386177</v>
      </c>
    </row>
    <row r="10" spans="1:8" ht="15.75" customHeight="1">
      <c r="B10" s="24" t="s">
        <v>15</v>
      </c>
      <c r="C10" s="76">
        <v>0.11756614941701948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1.54614619543481E-2</v>
      </c>
      <c r="D14" s="76">
        <v>1.54614619543481E-2</v>
      </c>
      <c r="E14" s="76">
        <v>1.29424399535965E-2</v>
      </c>
      <c r="F14" s="76">
        <v>1.29424399535965E-2</v>
      </c>
    </row>
    <row r="15" spans="1:8" ht="15.75" customHeight="1">
      <c r="B15" s="24" t="s">
        <v>16</v>
      </c>
      <c r="C15" s="76">
        <v>4.9228525833290494E-2</v>
      </c>
      <c r="D15" s="76">
        <v>4.9228525833290494E-2</v>
      </c>
      <c r="E15" s="76">
        <v>6.2283217994872297E-2</v>
      </c>
      <c r="F15" s="76">
        <v>6.2283217994872297E-2</v>
      </c>
    </row>
    <row r="16" spans="1:8" ht="15.75" customHeight="1">
      <c r="B16" s="24" t="s">
        <v>17</v>
      </c>
      <c r="C16" s="76">
        <v>2.04477734576906E-2</v>
      </c>
      <c r="D16" s="76">
        <v>2.04477734576906E-2</v>
      </c>
      <c r="E16" s="76">
        <v>2.9741591862090699E-2</v>
      </c>
      <c r="F16" s="76">
        <v>2.9741591862090699E-2</v>
      </c>
    </row>
    <row r="17" spans="1:8" ht="15.75" customHeight="1">
      <c r="B17" s="24" t="s">
        <v>18</v>
      </c>
      <c r="C17" s="76">
        <v>7.4287139976095991E-3</v>
      </c>
      <c r="D17" s="76">
        <v>7.4287139976095991E-3</v>
      </c>
      <c r="E17" s="76">
        <v>3.8384941559489703E-2</v>
      </c>
      <c r="F17" s="76">
        <v>3.8384941559489703E-2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1.51315881327656E-2</v>
      </c>
      <c r="D19" s="76">
        <v>1.51315881327656E-2</v>
      </c>
      <c r="E19" s="76">
        <v>3.2854050958608598E-2</v>
      </c>
      <c r="F19" s="76">
        <v>3.2854050958608598E-2</v>
      </c>
    </row>
    <row r="20" spans="1:8" ht="15.75" customHeight="1">
      <c r="B20" s="24" t="s">
        <v>21</v>
      </c>
      <c r="C20" s="76">
        <v>5.7996596524601104E-4</v>
      </c>
      <c r="D20" s="76">
        <v>5.7996596524601104E-4</v>
      </c>
      <c r="E20" s="76">
        <v>5.23234372465571E-3</v>
      </c>
      <c r="F20" s="76">
        <v>5.23234372465571E-3</v>
      </c>
    </row>
    <row r="21" spans="1:8" ht="15.75" customHeight="1">
      <c r="B21" s="24" t="s">
        <v>22</v>
      </c>
      <c r="C21" s="76">
        <v>4.4583541465060099E-2</v>
      </c>
      <c r="D21" s="76">
        <v>4.4583541465060099E-2</v>
      </c>
      <c r="E21" s="76">
        <v>0.28590966823486802</v>
      </c>
      <c r="F21" s="76">
        <v>0.28590966823486802</v>
      </c>
    </row>
    <row r="22" spans="1:8" ht="15.75" customHeight="1">
      <c r="B22" s="24" t="s">
        <v>23</v>
      </c>
      <c r="C22" s="76">
        <v>0.84713842919398952</v>
      </c>
      <c r="D22" s="76">
        <v>0.84713842919398952</v>
      </c>
      <c r="E22" s="76">
        <v>0.5326517457118185</v>
      </c>
      <c r="F22" s="76">
        <v>0.5326517457118185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4.6300000000000001E-2</v>
      </c>
    </row>
    <row r="27" spans="1:8" ht="15.75" customHeight="1">
      <c r="B27" s="24" t="s">
        <v>39</v>
      </c>
      <c r="C27" s="76">
        <v>2.76E-2</v>
      </c>
    </row>
    <row r="28" spans="1:8" ht="15.75" customHeight="1">
      <c r="B28" s="24" t="s">
        <v>40</v>
      </c>
      <c r="C28" s="76">
        <v>0.19370000000000001</v>
      </c>
    </row>
    <row r="29" spans="1:8" ht="15.75" customHeight="1">
      <c r="B29" s="24" t="s">
        <v>41</v>
      </c>
      <c r="C29" s="76">
        <v>0.1489</v>
      </c>
    </row>
    <row r="30" spans="1:8" ht="15.75" customHeight="1">
      <c r="B30" s="24" t="s">
        <v>42</v>
      </c>
      <c r="C30" s="76">
        <v>5.0300000000000004E-2</v>
      </c>
    </row>
    <row r="31" spans="1:8" ht="15.75" customHeight="1">
      <c r="B31" s="24" t="s">
        <v>43</v>
      </c>
      <c r="C31" s="76">
        <v>3.0800000000000001E-2</v>
      </c>
    </row>
    <row r="32" spans="1:8" ht="15.75" customHeight="1">
      <c r="B32" s="24" t="s">
        <v>44</v>
      </c>
      <c r="C32" s="76">
        <v>8.5900000000000004E-2</v>
      </c>
    </row>
    <row r="33" spans="2:3" ht="15.75" customHeight="1">
      <c r="B33" s="24" t="s">
        <v>45</v>
      </c>
      <c r="C33" s="76">
        <v>0.17050000000000001</v>
      </c>
    </row>
    <row r="34" spans="2:3" ht="15.75" customHeight="1">
      <c r="B34" s="24" t="s">
        <v>46</v>
      </c>
      <c r="C34" s="76">
        <v>0.24600000000000002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0.74614612071758246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0.38510173950000004</v>
      </c>
      <c r="D14" s="79">
        <v>0.38329127910899996</v>
      </c>
      <c r="E14" s="79">
        <v>0.38329127910899996</v>
      </c>
      <c r="F14" s="79">
        <v>0.26921571210599998</v>
      </c>
      <c r="G14" s="79">
        <v>0.26921571210599998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0.210937102502465</v>
      </c>
      <c r="D15" s="77">
        <f t="shared" si="0"/>
        <v>0.20994543399021973</v>
      </c>
      <c r="E15" s="77">
        <f t="shared" si="0"/>
        <v>0.20994543399021973</v>
      </c>
      <c r="F15" s="77">
        <f t="shared" si="0"/>
        <v>0.14746124578275871</v>
      </c>
      <c r="G15" s="77">
        <f t="shared" si="0"/>
        <v>0.14746124578275871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0.38329127910899996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13.135</v>
      </c>
      <c r="D13" s="28">
        <v>12.503</v>
      </c>
      <c r="E13" s="28">
        <v>12.18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50.371303540921957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39.708482859157805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294.34045337363011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1.2222293097752139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1.3079485736397041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1.3079485736397041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1.3079485736397041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1.3079485736397041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12.840782302953722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12.840782302953722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0.54754810284906963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6.8217383658846993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12.154411084293661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22.06922301210663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4.1722144491998137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18.399477267230782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18.40076189431684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4.833339636428537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6.1466212643820466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0.76994417512161473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96.169549000750962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275.74328894787311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275.74328894787311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1.1580402463781183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1.8937078183523866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1.1791633815360001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2020-08-29T01:39:33Z</dcterms:modified>
</cp:coreProperties>
</file>