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C357113-B99A-4A1B-A75C-9A20F55DFBE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<sst xmlns="http://schemas.openxmlformats.org/spreadsheetml/2006/main" count="1109" uniqueCount="272">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</sst>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155329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0.84200000000000008</v>
      </c>
    </row>
    <row r="12" spans="1:3" ht="15" customHeight="1">
      <c r="B12" s="7" t="s">
        <v>109</v>
      </c>
      <c r="C12" s="66">
        <v>0.87</v>
      </c>
    </row>
    <row r="13" spans="1:3" ht="15" customHeight="1">
      <c r="B13" s="7" t="s">
        <v>110</v>
      </c>
      <c r="C13" s="66">
        <v>0.78099999999999992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3.7400000000000003E-2</v>
      </c>
    </row>
    <row r="24" spans="1:3" ht="15" customHeight="1">
      <c r="B24" s="20" t="s">
        <v>102</v>
      </c>
      <c r="C24" s="67">
        <v>0.53110000000000002</v>
      </c>
    </row>
    <row r="25" spans="1:3" ht="15" customHeight="1">
      <c r="B25" s="20" t="s">
        <v>103</v>
      </c>
      <c r="C25" s="67">
        <v>0.41369999999999996</v>
      </c>
    </row>
    <row r="26" spans="1:3" ht="15" customHeight="1">
      <c r="B26" s="20" t="s">
        <v>104</v>
      </c>
      <c r="C26" s="67">
        <v>1.78E-2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</v>
      </c>
    </row>
    <row r="38" spans="1:5" ht="15" customHeight="1">
      <c r="B38" s="16" t="s">
        <v>91</v>
      </c>
      <c r="C38" s="68">
        <v>4.9000000000000004</v>
      </c>
      <c r="D38" s="17"/>
      <c r="E38" s="18"/>
    </row>
    <row r="39" spans="1:5" ht="15" customHeight="1">
      <c r="B39" s="16" t="s">
        <v>90</v>
      </c>
      <c r="C39" s="68">
        <v>5.7</v>
      </c>
      <c r="D39" s="17"/>
      <c r="E39" s="17"/>
    </row>
    <row r="40" spans="1:5" ht="15" customHeight="1">
      <c r="B40" s="16" t="s">
        <v>171</v>
      </c>
      <c r="C40" s="68">
        <v>0.11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1.6451898866500001</v>
      </c>
      <c r="D51" s="17"/>
    </row>
    <row r="52" spans="1:4" ht="15" customHeight="1">
      <c r="B52" s="16" t="s">
        <v>125</v>
      </c>
      <c r="C52" s="65">
        <v>1.6034161679199999</v>
      </c>
    </row>
    <row r="53" spans="1:4" ht="15.75" customHeight="1">
      <c r="B53" s="16" t="s">
        <v>126</v>
      </c>
      <c r="C53" s="65">
        <v>1.6034161679199999</v>
      </c>
    </row>
    <row r="54" spans="1:4" ht="15.75" customHeight="1">
      <c r="B54" s="16" t="s">
        <v>127</v>
      </c>
      <c r="C54" s="65">
        <v>1.2944778271799899</v>
      </c>
    </row>
    <row r="55" spans="1:4" ht="15.75" customHeight="1">
      <c r="B55" s="16" t="s">
        <v>128</v>
      </c>
      <c r="C55" s="65">
        <v>1.2944778271799899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0.55699511709464022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4.4460000000000006E-2</v>
      </c>
      <c r="E3" s="26">
        <f>frac_mam_12_23months * 2.6</f>
        <v>1.5907606000000001E-2</v>
      </c>
      <c r="F3" s="26">
        <f>frac_mam_24_59months * 2.6</f>
        <v>1.5226380000000001E-2</v>
      </c>
    </row>
    <row r="4" spans="1:6" ht="15.75" customHeight="1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1.6130634000000001E-2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25669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29664.787553940707</v>
      </c>
      <c r="I2" s="22">
        <f>G2-H2</f>
        <v>764335.21244605933</v>
      </c>
    </row>
    <row r="3" spans="1:9" ht="15.75" customHeight="1">
      <c r="A3" s="92">
        <f t="shared" ref="A3:A40" si="2">IF($A$2+ROW(A3)-2&lt;=end_year,A2+1,"")</f>
        <v>2021</v>
      </c>
      <c r="B3" s="74">
        <v>25211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29135.492579469366</v>
      </c>
      <c r="I3" s="22">
        <f t="shared" ref="I3:I15" si="3">G3-H3</f>
        <v>756864.50742053066</v>
      </c>
    </row>
    <row r="4" spans="1:9" ht="15.75" customHeight="1">
      <c r="A4" s="92">
        <f t="shared" si="2"/>
        <v>2022</v>
      </c>
      <c r="B4" s="74">
        <v>24788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28646.645910907406</v>
      </c>
      <c r="I4" s="22">
        <f t="shared" si="3"/>
        <v>749353.35408909258</v>
      </c>
    </row>
    <row r="5" spans="1:9" ht="15.75" customHeight="1">
      <c r="A5" s="92" t="str">
        <f t="shared" si="2"/>
        <v/>
      </c>
      <c r="B5" s="74">
        <v>32468.314999999988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37522.523928062095</v>
      </c>
      <c r="I5" s="22">
        <f t="shared" si="3"/>
        <v>731477.47607193794</v>
      </c>
    </row>
    <row r="6" spans="1:9" ht="15.75" customHeight="1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6.5810697499999989E-3</v>
      </c>
    </row>
    <row r="4" spans="1:8" ht="15.75" customHeight="1">
      <c r="B4" s="24" t="s">
        <v>7</v>
      </c>
      <c r="C4" s="76">
        <v>3.2989666453113277E-2</v>
      </c>
    </row>
    <row r="5" spans="1:8" ht="15.75" customHeight="1">
      <c r="B5" s="24" t="s">
        <v>8</v>
      </c>
      <c r="C5" s="76">
        <v>2.7585767124560779E-2</v>
      </c>
    </row>
    <row r="6" spans="1:8" ht="15.75" customHeight="1">
      <c r="B6" s="24" t="s">
        <v>10</v>
      </c>
      <c r="C6" s="76">
        <v>8.2511169869548706E-2</v>
      </c>
    </row>
    <row r="7" spans="1:8" ht="15.75" customHeight="1">
      <c r="B7" s="24" t="s">
        <v>13</v>
      </c>
      <c r="C7" s="76">
        <v>0.38330366221074397</v>
      </c>
    </row>
    <row r="8" spans="1:8" ht="15.75" customHeight="1">
      <c r="B8" s="24" t="s">
        <v>14</v>
      </c>
      <c r="C8" s="76">
        <v>1.9954759105698675E-6</v>
      </c>
    </row>
    <row r="9" spans="1:8" ht="15.75" customHeight="1">
      <c r="B9" s="24" t="s">
        <v>27</v>
      </c>
      <c r="C9" s="76">
        <v>0.33932490226458051</v>
      </c>
    </row>
    <row r="10" spans="1:8" ht="15.75" customHeight="1">
      <c r="B10" s="24" t="s">
        <v>15</v>
      </c>
      <c r="C10" s="76">
        <v>0.12770176685154211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5.5800000000000002E-2</v>
      </c>
    </row>
    <row r="27" spans="1:8" ht="15.75" customHeight="1">
      <c r="B27" s="24" t="s">
        <v>39</v>
      </c>
      <c r="C27" s="76">
        <v>5.7599999999999998E-2</v>
      </c>
    </row>
    <row r="28" spans="1:8" ht="15.75" customHeight="1">
      <c r="B28" s="24" t="s">
        <v>40</v>
      </c>
      <c r="C28" s="76">
        <v>0.12380000000000001</v>
      </c>
    </row>
    <row r="29" spans="1:8" ht="15.75" customHeight="1">
      <c r="B29" s="24" t="s">
        <v>41</v>
      </c>
      <c r="C29" s="76">
        <v>0.13619999999999999</v>
      </c>
    </row>
    <row r="30" spans="1:8" ht="15.75" customHeight="1">
      <c r="B30" s="24" t="s">
        <v>42</v>
      </c>
      <c r="C30" s="76">
        <v>8.3299999999999999E-2</v>
      </c>
    </row>
    <row r="31" spans="1:8" ht="15.75" customHeight="1">
      <c r="B31" s="24" t="s">
        <v>43</v>
      </c>
      <c r="C31" s="76">
        <v>6.6000000000000003E-2</v>
      </c>
    </row>
    <row r="32" spans="1:8" ht="15.75" customHeight="1">
      <c r="B32" s="24" t="s">
        <v>44</v>
      </c>
      <c r="C32" s="76">
        <v>0.13</v>
      </c>
    </row>
    <row r="33" spans="2:3" ht="15.75" customHeight="1">
      <c r="B33" s="24" t="s">
        <v>45</v>
      </c>
      <c r="C33" s="76">
        <v>0.1246</v>
      </c>
    </row>
    <row r="34" spans="2:3" ht="15.75" customHeight="1">
      <c r="B34" s="24" t="s">
        <v>46</v>
      </c>
      <c r="C34" s="76">
        <v>0.22269999999776485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0.79402258467933484</v>
      </c>
      <c r="D2" s="77">
        <v>0.79370000000000007</v>
      </c>
      <c r="E2" s="77">
        <v>0.78260000000000007</v>
      </c>
      <c r="F2" s="77">
        <v>0.753</v>
      </c>
      <c r="G2" s="77">
        <v>0.8367</v>
      </c>
    </row>
    <row r="3" spans="1:15" ht="15.75" customHeight="1">
      <c r="A3" s="5"/>
      <c r="B3" s="11" t="s">
        <v>118</v>
      </c>
      <c r="C3" s="77">
        <v>4.82E-2</v>
      </c>
      <c r="D3" s="77">
        <v>4.82E-2</v>
      </c>
      <c r="E3" s="77">
        <v>0.11749999999999999</v>
      </c>
      <c r="F3" s="77">
        <v>0.1061</v>
      </c>
      <c r="G3" s="77">
        <v>0.1024</v>
      </c>
    </row>
    <row r="4" spans="1:15" ht="15.75" customHeight="1">
      <c r="A4" s="5"/>
      <c r="B4" s="11" t="s">
        <v>116</v>
      </c>
      <c r="C4" s="78">
        <v>7.4200000000000002E-2</v>
      </c>
      <c r="D4" s="78">
        <v>7.4200000000000002E-2</v>
      </c>
      <c r="E4" s="78">
        <v>7.4900000000000008E-2</v>
      </c>
      <c r="F4" s="78">
        <v>7.85E-2</v>
      </c>
      <c r="G4" s="78">
        <v>3.5099999999999999E-2</v>
      </c>
    </row>
    <row r="5" spans="1:15" ht="15.75" customHeight="1">
      <c r="A5" s="5"/>
      <c r="B5" s="11" t="s">
        <v>119</v>
      </c>
      <c r="C5" s="78">
        <v>8.3800000000000013E-2</v>
      </c>
      <c r="D5" s="78">
        <v>8.3900000000000002E-2</v>
      </c>
      <c r="E5" s="78">
        <v>2.5000000000000001E-2</v>
      </c>
      <c r="F5" s="78">
        <v>6.2300000000000001E-2</v>
      </c>
      <c r="G5" s="78">
        <v>2.58E-2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0.96090000000000009</v>
      </c>
      <c r="F8" s="77">
        <v>0.9487000000000001</v>
      </c>
      <c r="G8" s="77">
        <v>0.93689999999999996</v>
      </c>
    </row>
    <row r="9" spans="1:15" ht="15.75" customHeight="1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3.8900000000000004E-2</v>
      </c>
      <c r="G9" s="77">
        <v>4.5599999999999995E-2</v>
      </c>
    </row>
    <row r="10" spans="1:15" ht="15.75" customHeight="1">
      <c r="B10" s="7" t="s">
        <v>122</v>
      </c>
      <c r="C10" s="78">
        <v>1.5300000000000001E-2</v>
      </c>
      <c r="D10" s="78">
        <v>1.5300000000000001E-2</v>
      </c>
      <c r="E10" s="78">
        <v>1.7100000000000001E-2</v>
      </c>
      <c r="F10" s="78">
        <v>6.1183100000000001E-3</v>
      </c>
      <c r="G10" s="78">
        <v>5.8563E-3</v>
      </c>
    </row>
    <row r="11" spans="1:15" ht="15.75" customHeight="1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6.2040899999999998E-3</v>
      </c>
      <c r="G11" s="78">
        <v>1.1699999999999999E-2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0.29260000000000003</v>
      </c>
      <c r="D2" s="78">
        <v>0.15509999999999999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0.28809999999999997</v>
      </c>
      <c r="D3" s="78">
        <v>0.27550000000000002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0.29420000000000002</v>
      </c>
      <c r="D4" s="78">
        <v>0.2848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0.12509999999999999</v>
      </c>
      <c r="D5" s="77">
        <f t="shared" ref="D5:G5" si="0">1-SUM(D2:D4)</f>
        <v>0.28459999999999996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8.9700000000000002E-2</v>
      </c>
      <c r="D2" s="28">
        <v>9.0200000000000002E-2</v>
      </c>
      <c r="E2" s="28">
        <v>9.0099999999999986E-2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2.331339E-2</v>
      </c>
      <c r="D4" s="28">
        <v>2.329343E-2</v>
      </c>
      <c r="E4" s="28">
        <v>2.329343E-2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0.15509999999999999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5.952</v>
      </c>
      <c r="D13" s="28">
        <v>5.7889999999999997</v>
      </c>
      <c r="E13" s="28">
        <v>5.6550000000000002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62.267198925302971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39.975115048626499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480.84054251477158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7.5977498652403259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1.5745807631083883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1.5745807631083883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1.5745807631083883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1.5745807631083883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13.107414492422405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13.107414492422405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0.81418029231775391</v>
      </c>
      <c r="E17" s="86" t="s">
        <v>201</v>
      </c>
    </row>
    <row r="18" spans="1:5" ht="15.75" customHeight="1">
      <c r="A18" s="53" t="s">
        <v>175</v>
      </c>
      <c r="B18" s="85">
        <v>0.125</v>
      </c>
      <c r="C18" s="85">
        <v>0.95</v>
      </c>
      <c r="D18" s="86">
        <v>11.065100889871365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79.90136660715082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22.669145438411167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4.3388595676177415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18.641484890005319</v>
      </c>
      <c r="E24" s="86" t="s">
        <v>201</v>
      </c>
    </row>
    <row r="25" spans="1:5" ht="15.75" customHeight="1">
      <c r="A25" s="53" t="s">
        <v>87</v>
      </c>
      <c r="B25" s="85">
        <v>0.4</v>
      </c>
      <c r="C25" s="85">
        <v>0.95</v>
      </c>
      <c r="D25" s="86">
        <v>18.673074583845779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5.4332620627330765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7.9566609166760616</v>
      </c>
      <c r="E27" s="86" t="s">
        <v>201</v>
      </c>
    </row>
    <row r="28" spans="1:5" ht="15.75" customHeight="1">
      <c r="A28" s="53" t="s">
        <v>84</v>
      </c>
      <c r="B28" s="85">
        <v>0.36299999999999999</v>
      </c>
      <c r="C28" s="85">
        <v>0.95</v>
      </c>
      <c r="D28" s="86">
        <v>0.93659454593280866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123.32014378516119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292.168427613039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292.168427613039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1.7579636017261002</v>
      </c>
      <c r="E32" s="86" t="s">
        <v>201</v>
      </c>
    </row>
    <row r="33" spans="1:6" ht="15.75" customHeight="1">
      <c r="A33" s="53" t="s">
        <v>83</v>
      </c>
      <c r="B33" s="85">
        <v>0.97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0.19600000000000001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0.95400000000000007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0.96099999999999997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0.91500000000000004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2.0603581891635803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1.77908580784054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2020-08-29T01:43:22Z</dcterms:modified>
</cp:coreProperties>
</file>