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2669EAF-0858-40B2-BD04-0DEA46A14F4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<sst xmlns="http://schemas.openxmlformats.org/spreadsheetml/2006/main" count="1109" uniqueCount="272">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</sst>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7098566</v>
      </c>
    </row>
    <row r="8" spans="1:3" ht="15" customHeight="1">
      <c r="B8" s="7" t="s">
        <v>106</v>
      </c>
      <c r="C8" s="66">
        <v>0.36799999999999999</v>
      </c>
    </row>
    <row r="9" spans="1:3" ht="15" customHeight="1">
      <c r="B9" s="9" t="s">
        <v>107</v>
      </c>
      <c r="C9" s="67">
        <v>0.21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0.57600000000000007</v>
      </c>
    </row>
    <row r="12" spans="1:3" ht="15" customHeight="1">
      <c r="B12" s="7" t="s">
        <v>109</v>
      </c>
      <c r="C12" s="66">
        <v>0.65700000000000003</v>
      </c>
    </row>
    <row r="13" spans="1:3" ht="15" customHeight="1">
      <c r="B13" s="7" t="s">
        <v>110</v>
      </c>
      <c r="C13" s="66">
        <v>0.22399999999999998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0.1066</v>
      </c>
    </row>
    <row r="24" spans="1:3" ht="15" customHeight="1">
      <c r="B24" s="20" t="s">
        <v>102</v>
      </c>
      <c r="C24" s="67">
        <v>0.50460000000000005</v>
      </c>
    </row>
    <row r="25" spans="1:3" ht="15" customHeight="1">
      <c r="B25" s="20" t="s">
        <v>103</v>
      </c>
      <c r="C25" s="67">
        <v>0.30659999999999998</v>
      </c>
    </row>
    <row r="26" spans="1:3" ht="15" customHeight="1">
      <c r="B26" s="20" t="s">
        <v>104</v>
      </c>
      <c r="C26" s="67">
        <v>8.2200000000000009E-2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0.22600000000000001</v>
      </c>
    </row>
    <row r="30" spans="1:3" ht="14.25" customHeight="1">
      <c r="B30" s="30" t="s">
        <v>76</v>
      </c>
      <c r="C30" s="69">
        <v>7.0999999999999994E-2</v>
      </c>
    </row>
    <row r="31" spans="1:3" ht="14.25" customHeight="1">
      <c r="B31" s="30" t="s">
        <v>77</v>
      </c>
      <c r="C31" s="69">
        <v>0.13400000000000001</v>
      </c>
    </row>
    <row r="32" spans="1:3" ht="14.25" customHeight="1">
      <c r="B32" s="30" t="s">
        <v>78</v>
      </c>
      <c r="C32" s="69">
        <v>0.56899999998509887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20.9</v>
      </c>
    </row>
    <row r="38" spans="1:5" ht="15" customHeight="1">
      <c r="B38" s="16" t="s">
        <v>91</v>
      </c>
      <c r="C38" s="68">
        <v>33.6</v>
      </c>
      <c r="D38" s="17"/>
      <c r="E38" s="18"/>
    </row>
    <row r="39" spans="1:5" ht="15" customHeight="1">
      <c r="B39" s="16" t="s">
        <v>90</v>
      </c>
      <c r="C39" s="68">
        <v>45.6</v>
      </c>
      <c r="D39" s="17"/>
      <c r="E39" s="17"/>
    </row>
    <row r="40" spans="1:5" ht="15" customHeight="1">
      <c r="B40" s="16" t="s">
        <v>171</v>
      </c>
      <c r="C40" s="68">
        <v>5.0999999999999996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22.5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1.9799999999999998E-2</v>
      </c>
      <c r="D45" s="17"/>
    </row>
    <row r="46" spans="1:5" ht="15.75" customHeight="1">
      <c r="B46" s="16" t="s">
        <v>11</v>
      </c>
      <c r="C46" s="67">
        <v>0.1032</v>
      </c>
      <c r="D46" s="17"/>
    </row>
    <row r="47" spans="1:5" ht="15.75" customHeight="1">
      <c r="B47" s="16" t="s">
        <v>12</v>
      </c>
      <c r="C47" s="67">
        <v>0.1351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0.7419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4.2227370051949995</v>
      </c>
      <c r="D51" s="17"/>
    </row>
    <row r="52" spans="1:4" ht="15" customHeight="1">
      <c r="B52" s="16" t="s">
        <v>125</v>
      </c>
      <c r="C52" s="65">
        <v>3.2851971968600004</v>
      </c>
    </row>
    <row r="53" spans="1:4" ht="15.75" customHeight="1">
      <c r="B53" s="16" t="s">
        <v>126</v>
      </c>
      <c r="C53" s="65">
        <v>3.2851971968600004</v>
      </c>
    </row>
    <row r="54" spans="1:4" ht="15.75" customHeight="1">
      <c r="B54" s="16" t="s">
        <v>127</v>
      </c>
      <c r="C54" s="65">
        <v>1.8690218132700001</v>
      </c>
    </row>
    <row r="55" spans="1:4" ht="15.75" customHeight="1">
      <c r="B55" s="16" t="s">
        <v>128</v>
      </c>
      <c r="C55" s="65">
        <v>1.8690218132700001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0.3053166542405179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0.12973999999999999</v>
      </c>
      <c r="E3" s="26">
        <f>frac_mam_12_23months * 2.6</f>
        <v>0.10296</v>
      </c>
      <c r="F3" s="26">
        <f>frac_mam_24_59months * 2.6</f>
        <v>7.2279999999999997E-2</v>
      </c>
    </row>
    <row r="4" spans="1:6" ht="15.75" customHeight="1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4.8620000000000003E-2</v>
      </c>
      <c r="E4" s="26">
        <f>frac_sam_12_23months * 2.6</f>
        <v>3.6659999999999998E-2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1505243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1769989.123085516</v>
      </c>
      <c r="I2" s="22">
        <f>G2-H2</f>
        <v>12042010.876914484</v>
      </c>
    </row>
    <row r="3" spans="1:9" ht="15.75" customHeight="1">
      <c r="A3" s="92">
        <f t="shared" ref="A3:A40" si="2">IF($A$2+ROW(A3)-2&lt;=end_year,A2+1,"")</f>
        <v>2021</v>
      </c>
      <c r="B3" s="74">
        <v>1528575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1797424.8170032632</v>
      </c>
      <c r="I3" s="22">
        <f t="shared" ref="I3:I15" si="3">G3-H3</f>
        <v>12410575.182996737</v>
      </c>
    </row>
    <row r="4" spans="1:9" ht="15.75" customHeight="1">
      <c r="A4" s="92">
        <f t="shared" si="2"/>
        <v>2022</v>
      </c>
      <c r="B4" s="74">
        <v>1551857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>
        <f t="shared" si="1"/>
        <v>1824801.7167886645</v>
      </c>
      <c r="I4" s="22">
        <f t="shared" si="3"/>
        <v>12791198.283211336</v>
      </c>
    </row>
    <row r="5" spans="1:9" ht="15.75" customHeight="1">
      <c r="A5" s="92" t="str">
        <f t="shared" si="2"/>
        <v/>
      </c>
      <c r="B5" s="74">
        <v>1640877.1339999998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1929478.9475850309</v>
      </c>
      <c r="I5" s="22">
        <f t="shared" si="3"/>
        <v>13099521.052414969</v>
      </c>
    </row>
    <row r="6" spans="1:9" ht="15.75" customHeight="1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0.14343270175</v>
      </c>
    </row>
    <row r="4" spans="1:8" ht="15.75" customHeight="1">
      <c r="B4" s="24" t="s">
        <v>7</v>
      </c>
      <c r="C4" s="76">
        <v>0.14371488856846343</v>
      </c>
    </row>
    <row r="5" spans="1:8" ht="15.75" customHeight="1">
      <c r="B5" s="24" t="s">
        <v>8</v>
      </c>
      <c r="C5" s="76">
        <v>0.16599973215676761</v>
      </c>
    </row>
    <row r="6" spans="1:8" ht="15.75" customHeight="1">
      <c r="B6" s="24" t="s">
        <v>10</v>
      </c>
      <c r="C6" s="76">
        <v>9.7650818010940554E-2</v>
      </c>
    </row>
    <row r="7" spans="1:8" ht="15.75" customHeight="1">
      <c r="B7" s="24" t="s">
        <v>13</v>
      </c>
      <c r="C7" s="76">
        <v>9.5367547825889257E-2</v>
      </c>
    </row>
    <row r="8" spans="1:8" ht="15.75" customHeight="1">
      <c r="B8" s="24" t="s">
        <v>14</v>
      </c>
      <c r="C8" s="76">
        <v>4.1847079715980048E-2</v>
      </c>
    </row>
    <row r="9" spans="1:8" ht="15.75" customHeight="1">
      <c r="B9" s="24" t="s">
        <v>27</v>
      </c>
      <c r="C9" s="76">
        <v>0.10454205084719076</v>
      </c>
    </row>
    <row r="10" spans="1:8" ht="15.75" customHeight="1">
      <c r="B10" s="24" t="s">
        <v>15</v>
      </c>
      <c r="C10" s="76">
        <v>0.2074451811247684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8.4499999999999992E-2</v>
      </c>
    </row>
    <row r="27" spans="1:8" ht="15.75" customHeight="1">
      <c r="B27" s="24" t="s">
        <v>39</v>
      </c>
      <c r="C27" s="76">
        <v>7.9000000000000008E-3</v>
      </c>
    </row>
    <row r="28" spans="1:8" ht="15.75" customHeight="1">
      <c r="B28" s="24" t="s">
        <v>40</v>
      </c>
      <c r="C28" s="76">
        <v>0.1474</v>
      </c>
    </row>
    <row r="29" spans="1:8" ht="15.75" customHeight="1">
      <c r="B29" s="24" t="s">
        <v>41</v>
      </c>
      <c r="C29" s="76">
        <v>0.1618</v>
      </c>
    </row>
    <row r="30" spans="1:8" ht="15.75" customHeight="1">
      <c r="B30" s="24" t="s">
        <v>42</v>
      </c>
      <c r="C30" s="76">
        <v>9.9499999999999991E-2</v>
      </c>
    </row>
    <row r="31" spans="1:8" ht="15.75" customHeight="1">
      <c r="B31" s="24" t="s">
        <v>43</v>
      </c>
      <c r="C31" s="76">
        <v>0.10539999999999999</v>
      </c>
    </row>
    <row r="32" spans="1:8" ht="15.75" customHeight="1">
      <c r="B32" s="24" t="s">
        <v>44</v>
      </c>
      <c r="C32" s="76">
        <v>1.8100000000000002E-2</v>
      </c>
    </row>
    <row r="33" spans="2:3" ht="15.75" customHeight="1">
      <c r="B33" s="24" t="s">
        <v>45</v>
      </c>
      <c r="C33" s="76">
        <v>8.1099999999999992E-2</v>
      </c>
    </row>
    <row r="34" spans="2:3" ht="15.75" customHeight="1">
      <c r="B34" s="24" t="s">
        <v>46</v>
      </c>
      <c r="C34" s="76">
        <v>0.29429999999776485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0.67988613248888885</v>
      </c>
      <c r="D2" s="77">
        <v>0.6764</v>
      </c>
      <c r="E2" s="77">
        <v>0.60809999999999997</v>
      </c>
      <c r="F2" s="77">
        <v>0.39829999999999999</v>
      </c>
      <c r="G2" s="77">
        <v>0.38939999999999997</v>
      </c>
    </row>
    <row r="3" spans="1:15" ht="15.75" customHeight="1">
      <c r="A3" s="5"/>
      <c r="B3" s="11" t="s">
        <v>118</v>
      </c>
      <c r="C3" s="77">
        <v>0.20350000000000001</v>
      </c>
      <c r="D3" s="77">
        <v>0.20350000000000001</v>
      </c>
      <c r="E3" s="77">
        <v>0.23879999999999998</v>
      </c>
      <c r="F3" s="77">
        <v>0.28239999999999998</v>
      </c>
      <c r="G3" s="77">
        <v>0.32420000000000004</v>
      </c>
    </row>
    <row r="4" spans="1:15" ht="15.75" customHeight="1">
      <c r="A4" s="5"/>
      <c r="B4" s="11" t="s">
        <v>116</v>
      </c>
      <c r="C4" s="78">
        <v>7.4400000000000008E-2</v>
      </c>
      <c r="D4" s="78">
        <v>7.46E-2</v>
      </c>
      <c r="E4" s="78">
        <v>0.10890000000000001</v>
      </c>
      <c r="F4" s="78">
        <v>0.21479999999999999</v>
      </c>
      <c r="G4" s="78">
        <v>0.19760000000000003</v>
      </c>
    </row>
    <row r="5" spans="1:15" ht="15.75" customHeight="1">
      <c r="A5" s="5"/>
      <c r="B5" s="11" t="s">
        <v>119</v>
      </c>
      <c r="C5" s="78">
        <v>4.5400000000000003E-2</v>
      </c>
      <c r="D5" s="78">
        <v>4.5499999999999999E-2</v>
      </c>
      <c r="E5" s="78">
        <v>4.4199999999999996E-2</v>
      </c>
      <c r="F5" s="78">
        <v>0.1045</v>
      </c>
      <c r="G5" s="78">
        <v>8.8900000000000007E-2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0.7883</v>
      </c>
      <c r="F8" s="77">
        <v>0.80299999999999994</v>
      </c>
      <c r="G8" s="77">
        <v>0.82569999999999988</v>
      </c>
    </row>
    <row r="9" spans="1:15" ht="15.75" customHeight="1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0.14330000000000001</v>
      </c>
      <c r="G9" s="77">
        <v>0.14029999999999998</v>
      </c>
    </row>
    <row r="10" spans="1:15" ht="15.75" customHeight="1">
      <c r="B10" s="7" t="s">
        <v>122</v>
      </c>
      <c r="C10" s="78">
        <v>2.4900000000000002E-2</v>
      </c>
      <c r="D10" s="78">
        <v>2.4900000000000002E-2</v>
      </c>
      <c r="E10" s="78">
        <v>4.99E-2</v>
      </c>
      <c r="F10" s="78">
        <v>3.9599999999999996E-2</v>
      </c>
      <c r="G10" s="78">
        <v>2.7799999999999998E-2</v>
      </c>
    </row>
    <row r="11" spans="1:15" ht="15.75" customHeight="1">
      <c r="B11" s="7" t="s">
        <v>123</v>
      </c>
      <c r="C11" s="78">
        <v>1.5800000000000002E-2</v>
      </c>
      <c r="D11" s="78">
        <v>1.5800000000000002E-2</v>
      </c>
      <c r="E11" s="78">
        <v>1.8700000000000001E-2</v>
      </c>
      <c r="F11" s="78">
        <v>1.41E-2</v>
      </c>
      <c r="G11" s="78">
        <v>6.2432E-3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0.38433999999999996</v>
      </c>
      <c r="I14" s="80">
        <v>0.38433999999999996</v>
      </c>
      <c r="J14" s="80">
        <v>0.38433999999999996</v>
      </c>
      <c r="K14" s="80">
        <v>0.38433999999999996</v>
      </c>
      <c r="L14" s="80">
        <v>0.27509</v>
      </c>
      <c r="M14" s="80">
        <v>0.27509</v>
      </c>
      <c r="N14" s="80">
        <v>0.27509</v>
      </c>
      <c r="O14" s="80">
        <v>0.27509</v>
      </c>
    </row>
    <row r="15" spans="1:15" ht="15.75" customHeight="1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0.11734540289080064</v>
      </c>
      <c r="I15" s="77">
        <f t="shared" si="0"/>
        <v>0.11734540289080064</v>
      </c>
      <c r="J15" s="77">
        <f t="shared" si="0"/>
        <v>0.11734540289080064</v>
      </c>
      <c r="K15" s="77">
        <f t="shared" si="0"/>
        <v>0.11734540289080064</v>
      </c>
      <c r="L15" s="77">
        <f t="shared" si="0"/>
        <v>8.3989558415024076E-2</v>
      </c>
      <c r="M15" s="77">
        <f t="shared" si="0"/>
        <v>8.3989558415024076E-2</v>
      </c>
      <c r="N15" s="77">
        <f t="shared" si="0"/>
        <v>8.3989558415024076E-2</v>
      </c>
      <c r="O15" s="77">
        <f t="shared" si="0"/>
        <v>8.3989558415024076E-2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0.82819999999999994</v>
      </c>
      <c r="D2" s="78">
        <v>0.55120000000000002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9.849999999999999E-2</v>
      </c>
      <c r="D3" s="78">
        <v>0.1573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6.88E-2</v>
      </c>
      <c r="D4" s="78">
        <v>0.28649999999999998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4.5000000000000595E-3</v>
      </c>
      <c r="D5" s="77">
        <f t="shared" ref="D5:G5" si="0">1-SUM(D2:D4)</f>
        <v>5.0000000000000044E-3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0.26139999999999997</v>
      </c>
      <c r="D2" s="28">
        <v>0.26329999999999998</v>
      </c>
      <c r="E2" s="28">
        <v>0.26329999999999998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4.24E-2</v>
      </c>
      <c r="D4" s="28">
        <v>4.2199999999999994E-2</v>
      </c>
      <c r="E4" s="28">
        <v>4.2199999999999994E-2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0.38433999999999996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0.27509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0.55120000000000002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39.511000000000003</v>
      </c>
      <c r="D13" s="28">
        <v>38.198999999999998</v>
      </c>
      <c r="E13" s="28">
        <v>36.982999999999997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40.879820199899122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42.587828233476408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145.53597653646884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0.73760406945451973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1.16502967548697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1.16502967548697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1.16502967548697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1.16502967548697</v>
      </c>
      <c r="E13" s="86" t="s">
        <v>201</v>
      </c>
    </row>
    <row r="14" spans="1:5" ht="15.75" customHeight="1">
      <c r="A14" s="11" t="s">
        <v>189</v>
      </c>
      <c r="B14" s="85">
        <v>5.5E-2</v>
      </c>
      <c r="C14" s="85">
        <v>0.95</v>
      </c>
      <c r="D14" s="86">
        <v>13.605540133496996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13.605540133496996</v>
      </c>
      <c r="E15" s="86" t="s">
        <v>201</v>
      </c>
    </row>
    <row r="16" spans="1:5" ht="15.75" customHeight="1">
      <c r="A16" s="53" t="s">
        <v>57</v>
      </c>
      <c r="B16" s="85">
        <v>0.34700000000000003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0.34477724433097362</v>
      </c>
      <c r="E17" s="86" t="s">
        <v>201</v>
      </c>
    </row>
    <row r="18" spans="1:5" ht="15.75" customHeight="1">
      <c r="A18" s="53" t="s">
        <v>175</v>
      </c>
      <c r="B18" s="85">
        <v>0.45299999999999996</v>
      </c>
      <c r="C18" s="85">
        <v>0.95</v>
      </c>
      <c r="D18" s="86">
        <v>3.4360491508281288</v>
      </c>
      <c r="E18" s="86" t="s">
        <v>201</v>
      </c>
    </row>
    <row r="19" spans="1:5" ht="15.75" customHeight="1">
      <c r="A19" s="53" t="s">
        <v>174</v>
      </c>
      <c r="B19" s="85">
        <v>0.316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6.5000333405857589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23.252969186930077</v>
      </c>
      <c r="E22" s="86" t="s">
        <v>201</v>
      </c>
    </row>
    <row r="23" spans="1:5" ht="15.75" customHeight="1">
      <c r="A23" s="53" t="s">
        <v>34</v>
      </c>
      <c r="B23" s="85">
        <v>0.625</v>
      </c>
      <c r="C23" s="85">
        <v>0.95</v>
      </c>
      <c r="D23" s="86">
        <v>4.5021845672301692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19.604300185096708</v>
      </c>
      <c r="E24" s="86" t="s">
        <v>201</v>
      </c>
    </row>
    <row r="25" spans="1:5" ht="15.75" customHeight="1">
      <c r="A25" s="53" t="s">
        <v>87</v>
      </c>
      <c r="B25" s="85">
        <v>0.24600000000000002</v>
      </c>
      <c r="C25" s="85">
        <v>0.95</v>
      </c>
      <c r="D25" s="86">
        <v>19.604967809244489</v>
      </c>
      <c r="E25" s="86" t="s">
        <v>201</v>
      </c>
    </row>
    <row r="26" spans="1:5" ht="15.75" customHeight="1">
      <c r="A26" s="53" t="s">
        <v>137</v>
      </c>
      <c r="B26" s="85">
        <v>7.4999999999999997E-2</v>
      </c>
      <c r="C26" s="85">
        <v>0.95</v>
      </c>
      <c r="D26" s="86">
        <v>4.6605579529810264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4.7024289063275004</v>
      </c>
      <c r="E27" s="86" t="s">
        <v>201</v>
      </c>
    </row>
    <row r="28" spans="1:5" ht="15.75" customHeight="1">
      <c r="A28" s="53" t="s">
        <v>84</v>
      </c>
      <c r="B28" s="85">
        <v>0.53799999999999992</v>
      </c>
      <c r="C28" s="85">
        <v>0.95</v>
      </c>
      <c r="D28" s="86">
        <v>0.67687764163804065</v>
      </c>
      <c r="E28" s="86" t="s">
        <v>201</v>
      </c>
    </row>
    <row r="29" spans="1:5" ht="15.75" customHeight="1">
      <c r="A29" s="53" t="s">
        <v>58</v>
      </c>
      <c r="B29" s="85">
        <v>0.316</v>
      </c>
      <c r="C29" s="85">
        <v>0.95</v>
      </c>
      <c r="D29" s="86">
        <v>74.50666362993276</v>
      </c>
      <c r="E29" s="86" t="s">
        <v>201</v>
      </c>
    </row>
    <row r="30" spans="1:5" ht="15.75" customHeight="1">
      <c r="A30" s="53" t="s">
        <v>67</v>
      </c>
      <c r="B30" s="85">
        <v>5.4000000000000006E-2</v>
      </c>
      <c r="C30" s="85">
        <v>0.95</v>
      </c>
      <c r="D30" s="86">
        <v>190.49407924898159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190.49407924898159</v>
      </c>
      <c r="E31" s="86" t="s">
        <v>201</v>
      </c>
    </row>
    <row r="32" spans="1:5" ht="15.75" customHeight="1">
      <c r="A32" s="53" t="s">
        <v>28</v>
      </c>
      <c r="B32" s="85">
        <v>0.34</v>
      </c>
      <c r="C32" s="85">
        <v>0.95</v>
      </c>
      <c r="D32" s="86">
        <v>0.69599993724824682</v>
      </c>
      <c r="E32" s="86" t="s">
        <v>201</v>
      </c>
    </row>
    <row r="33" spans="1:6" ht="15.75" customHeight="1">
      <c r="A33" s="53" t="s">
        <v>83</v>
      </c>
      <c r="B33" s="85">
        <v>0.252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0.70200000000000007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0.29100000000000004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0.58899999999999997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0.18899999999999997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8.1000000000000003E-2</v>
      </c>
      <c r="C38" s="85">
        <v>0.95</v>
      </c>
      <c r="D38" s="86">
        <v>1.8890303640475914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0.71878449284231782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2020-08-29T01:44:22Z</dcterms:modified>
</cp:coreProperties>
</file>