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84ACBAD-10FA-4565-8BDF-AA0AEE444BCE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<sst xmlns="http://schemas.openxmlformats.org/spreadsheetml/2006/main" count="1109" uniqueCount="272">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</sst>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6715660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0.85338409423828099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0.314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7.8600000000000003E-2</v>
      </c>
    </row>
    <row r="24" spans="1:3" ht="15" customHeight="1">
      <c r="B24" s="20" t="s">
        <v>102</v>
      </c>
      <c r="C24" s="67">
        <v>0.51929999999999998</v>
      </c>
    </row>
    <row r="25" spans="1:3" ht="15" customHeight="1">
      <c r="B25" s="20" t="s">
        <v>103</v>
      </c>
      <c r="C25" s="67">
        <v>0.37880000000000003</v>
      </c>
    </row>
    <row r="26" spans="1:3" ht="15" customHeight="1">
      <c r="B26" s="20" t="s">
        <v>104</v>
      </c>
      <c r="C26" s="67">
        <v>2.3300000000000001E-2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9.1</v>
      </c>
    </row>
    <row r="38" spans="1:5" ht="15" customHeight="1">
      <c r="B38" s="16" t="s">
        <v>91</v>
      </c>
      <c r="C38" s="68">
        <v>12.8</v>
      </c>
      <c r="D38" s="17"/>
      <c r="E38" s="18"/>
    </row>
    <row r="39" spans="1:5" ht="15" customHeight="1">
      <c r="B39" s="16" t="s">
        <v>90</v>
      </c>
      <c r="C39" s="68">
        <v>14.9</v>
      </c>
      <c r="D39" s="17"/>
      <c r="E39" s="17"/>
    </row>
    <row r="40" spans="1:5" ht="15" customHeight="1">
      <c r="B40" s="16" t="s">
        <v>171</v>
      </c>
      <c r="C40" s="68">
        <v>0.25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6.4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2.8900000000000002E-2</v>
      </c>
      <c r="D45" s="17"/>
    </row>
    <row r="46" spans="1:5" ht="15.75" customHeight="1">
      <c r="B46" s="16" t="s">
        <v>11</v>
      </c>
      <c r="C46" s="67">
        <v>0.10060000000000001</v>
      </c>
      <c r="D46" s="17"/>
    </row>
    <row r="47" spans="1:5" ht="15.75" customHeight="1">
      <c r="B47" s="16" t="s">
        <v>12</v>
      </c>
      <c r="C47" s="67">
        <v>0.14029999999999998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0.73019999999999996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1.6970569019324999</v>
      </c>
      <c r="D51" s="17"/>
    </row>
    <row r="52" spans="1:4" ht="15" customHeight="1">
      <c r="B52" s="16" t="s">
        <v>125</v>
      </c>
      <c r="C52" s="65">
        <v>1.5012975770200001</v>
      </c>
    </row>
    <row r="53" spans="1:4" ht="15.75" customHeight="1">
      <c r="B53" s="16" t="s">
        <v>126</v>
      </c>
      <c r="C53" s="65">
        <v>1.5012975770200001</v>
      </c>
    </row>
    <row r="54" spans="1:4" ht="15.75" customHeight="1">
      <c r="B54" s="16" t="s">
        <v>127</v>
      </c>
      <c r="C54" s="65">
        <v>1.4827842849699999</v>
      </c>
    </row>
    <row r="55" spans="1:4" ht="15.75" customHeight="1">
      <c r="B55" s="16" t="s">
        <v>128</v>
      </c>
      <c r="C55" s="65">
        <v>1.4827842849699999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0.53985473202935796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1.6970569019324999</v>
      </c>
      <c r="C2" s="26">
        <f>'Baseline year population inputs'!C52</f>
        <v>1.5012975770200001</v>
      </c>
      <c r="D2" s="26">
        <f>'Baseline year population inputs'!C53</f>
        <v>1.5012975770200001</v>
      </c>
      <c r="E2" s="26">
        <f>'Baseline year population inputs'!C54</f>
        <v>1.4827842849699999</v>
      </c>
      <c r="F2" s="26">
        <f>'Baseline year population inputs'!C55</f>
        <v>1.4827842849699999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1.6970569019324999</v>
      </c>
      <c r="D7" s="93">
        <f>diarrhoea_1_5mo</f>
        <v>1.5012975770200001</v>
      </c>
      <c r="E7" s="93">
        <f>diarrhoea_6_11mo</f>
        <v>1.5012975770200001</v>
      </c>
      <c r="F7" s="93">
        <f>diarrhoea_12_23mo</f>
        <v>1.4827842849699999</v>
      </c>
      <c r="G7" s="93">
        <f>diarrhoea_24_59mo</f>
        <v>1.4827842849699999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1.6970569019324999</v>
      </c>
      <c r="D12" s="93">
        <f>diarrhoea_1_5mo</f>
        <v>1.5012975770200001</v>
      </c>
      <c r="E12" s="93">
        <f>diarrhoea_6_11mo</f>
        <v>1.5012975770200001</v>
      </c>
      <c r="F12" s="93">
        <f>diarrhoea_12_23mo</f>
        <v>1.4827842849699999</v>
      </c>
      <c r="G12" s="93">
        <f>diarrhoea_24_59mo</f>
        <v>1.4827842849699999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0.314</v>
      </c>
      <c r="M24" s="93">
        <f>famplan_unmet_need</f>
        <v>0.314</v>
      </c>
      <c r="N24" s="93">
        <f>famplan_unmet_need</f>
        <v>0.314</v>
      </c>
      <c r="O24" s="93">
        <f>famplan_unmet_need</f>
        <v>0.314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7.1995740524292126E-2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3.0855317367553765E-2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4.3764847869873121E-2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0.85338409423828099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2600000</v>
      </c>
      <c r="D2" s="75">
        <v>6055000</v>
      </c>
      <c r="E2" s="75">
        <v>9505000</v>
      </c>
      <c r="F2" s="75">
        <v>5798000</v>
      </c>
      <c r="G2" s="22">
        <f t="shared" ref="G2:G40" si="0">C2+D2+E2+F2</f>
        <v>23958000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2691000</v>
      </c>
      <c r="D3" s="75">
        <v>5736000</v>
      </c>
      <c r="E3" s="75">
        <v>9436000</v>
      </c>
      <c r="F3" s="75">
        <v>6236000</v>
      </c>
      <c r="G3" s="22">
        <f t="shared" si="0"/>
        <v>24099000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2805000</v>
      </c>
      <c r="D4" s="75">
        <v>5480000</v>
      </c>
      <c r="E4" s="75">
        <v>9239000</v>
      </c>
      <c r="F4" s="75">
        <v>6723000</v>
      </c>
      <c r="G4" s="22">
        <f t="shared" si="0"/>
        <v>24247000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1052973.5782000001</v>
      </c>
      <c r="C5" s="75">
        <v>2929000</v>
      </c>
      <c r="D5" s="75">
        <v>5294000</v>
      </c>
      <c r="E5" s="75">
        <v>8941000</v>
      </c>
      <c r="F5" s="75">
        <v>7232000</v>
      </c>
      <c r="G5" s="22">
        <f t="shared" si="0"/>
        <v>24396000</v>
      </c>
      <c r="H5" s="22">
        <f t="shared" si="1"/>
        <v>1218110.3640309477</v>
      </c>
      <c r="I5" s="22">
        <f t="shared" si="3"/>
        <v>23177889.635969054</v>
      </c>
    </row>
    <row r="6" spans="1:9" ht="15.75" customHeight="1">
      <c r="A6" s="92" t="str">
        <f t="shared" si="2"/>
        <v/>
      </c>
      <c r="B6" s="74">
        <v>1012347.7714000002</v>
      </c>
      <c r="C6" s="75">
        <v>3049000</v>
      </c>
      <c r="D6" s="75">
        <v>5176000</v>
      </c>
      <c r="E6" s="75">
        <v>8576000</v>
      </c>
      <c r="F6" s="75">
        <v>7725000</v>
      </c>
      <c r="G6" s="22">
        <f t="shared" si="0"/>
        <v>24526000</v>
      </c>
      <c r="H6" s="22">
        <f t="shared" si="1"/>
        <v>1171113.2528643089</v>
      </c>
      <c r="I6" s="22">
        <f t="shared" si="3"/>
        <v>23354886.747135691</v>
      </c>
    </row>
    <row r="7" spans="1:9" ht="15.75" customHeight="1">
      <c r="A7" s="92" t="str">
        <f t="shared" si="2"/>
        <v/>
      </c>
      <c r="B7" s="74">
        <v>970595.43000000017</v>
      </c>
      <c r="C7" s="75">
        <v>3153000</v>
      </c>
      <c r="D7" s="75">
        <v>5124000</v>
      </c>
      <c r="E7" s="75">
        <v>8173000</v>
      </c>
      <c r="F7" s="75">
        <v>8170000</v>
      </c>
      <c r="G7" s="22">
        <f t="shared" si="0"/>
        <v>24620000</v>
      </c>
      <c r="H7" s="22">
        <f t="shared" si="1"/>
        <v>1122812.9338108725</v>
      </c>
      <c r="I7" s="22">
        <f t="shared" si="3"/>
        <v>23497187.066189129</v>
      </c>
    </row>
    <row r="8" spans="1:9" ht="15.75" customHeight="1">
      <c r="A8" s="92" t="str">
        <f t="shared" si="2"/>
        <v/>
      </c>
      <c r="B8" s="74">
        <v>952507.92</v>
      </c>
      <c r="C8" s="75">
        <v>3239000</v>
      </c>
      <c r="D8" s="75">
        <v>5141000</v>
      </c>
      <c r="E8" s="75">
        <v>7737000</v>
      </c>
      <c r="F8" s="75">
        <v>8568000</v>
      </c>
      <c r="G8" s="22">
        <f t="shared" si="0"/>
        <v>24685000</v>
      </c>
      <c r="H8" s="22">
        <f t="shared" si="1"/>
        <v>1101888.7778333055</v>
      </c>
      <c r="I8" s="22">
        <f t="shared" si="3"/>
        <v>23583111.222166695</v>
      </c>
    </row>
    <row r="9" spans="1:9" ht="15.75" customHeight="1">
      <c r="A9" s="92" t="str">
        <f t="shared" si="2"/>
        <v/>
      </c>
      <c r="B9" s="74">
        <v>933714.96899999992</v>
      </c>
      <c r="C9" s="75">
        <v>3304000</v>
      </c>
      <c r="D9" s="75">
        <v>5224000</v>
      </c>
      <c r="E9" s="75">
        <v>7269000</v>
      </c>
      <c r="F9" s="75">
        <v>8915000</v>
      </c>
      <c r="G9" s="22">
        <f t="shared" si="0"/>
        <v>24712000</v>
      </c>
      <c r="H9" s="22">
        <f t="shared" si="1"/>
        <v>1080148.5472541505</v>
      </c>
      <c r="I9" s="22">
        <f t="shared" si="3"/>
        <v>23631851.452745851</v>
      </c>
    </row>
    <row r="10" spans="1:9" ht="15.75" customHeight="1">
      <c r="A10" s="92" t="str">
        <f t="shared" si="2"/>
        <v/>
      </c>
      <c r="B10" s="74">
        <v>914312.17799999984</v>
      </c>
      <c r="C10" s="75">
        <v>3347000</v>
      </c>
      <c r="D10" s="75">
        <v>5358000</v>
      </c>
      <c r="E10" s="75">
        <v>6795000</v>
      </c>
      <c r="F10" s="75">
        <v>9189000</v>
      </c>
      <c r="G10" s="22">
        <f t="shared" si="0"/>
        <v>24689000</v>
      </c>
      <c r="H10" s="22">
        <f t="shared" si="1"/>
        <v>1057702.8360819588</v>
      </c>
      <c r="I10" s="22">
        <f t="shared" si="3"/>
        <v>23631297.163918041</v>
      </c>
    </row>
    <row r="11" spans="1:9" ht="15.75" customHeight="1">
      <c r="A11" s="92" t="str">
        <f t="shared" si="2"/>
        <v/>
      </c>
      <c r="B11" s="74">
        <v>894398.75099999981</v>
      </c>
      <c r="C11" s="75">
        <v>3367000</v>
      </c>
      <c r="D11" s="75">
        <v>5519000</v>
      </c>
      <c r="E11" s="75">
        <v>6353000</v>
      </c>
      <c r="F11" s="75">
        <v>9359000</v>
      </c>
      <c r="G11" s="22">
        <f t="shared" si="0"/>
        <v>24598000</v>
      </c>
      <c r="H11" s="22">
        <f t="shared" si="1"/>
        <v>1034666.4063801431</v>
      </c>
      <c r="I11" s="22">
        <f t="shared" si="3"/>
        <v>23563333.593619857</v>
      </c>
    </row>
    <row r="12" spans="1:9" ht="15.75" customHeight="1">
      <c r="A12" s="92" t="str">
        <f t="shared" si="2"/>
        <v/>
      </c>
      <c r="B12" s="74">
        <v>874056.46799999999</v>
      </c>
      <c r="C12" s="75">
        <v>3363000</v>
      </c>
      <c r="D12" s="75">
        <v>5687000</v>
      </c>
      <c r="E12" s="75">
        <v>5968000</v>
      </c>
      <c r="F12" s="75">
        <v>9404000</v>
      </c>
      <c r="G12" s="22">
        <f t="shared" si="0"/>
        <v>24422000</v>
      </c>
      <c r="H12" s="22">
        <f t="shared" si="1"/>
        <v>1011133.8636237436</v>
      </c>
      <c r="I12" s="22">
        <f t="shared" si="3"/>
        <v>23410866.136376258</v>
      </c>
    </row>
    <row r="13" spans="1:9" ht="15.75" customHeight="1">
      <c r="A13" s="92" t="str">
        <f t="shared" si="2"/>
        <v/>
      </c>
      <c r="B13" s="74">
        <v>2534000</v>
      </c>
      <c r="C13" s="75">
        <v>6444000</v>
      </c>
      <c r="D13" s="75">
        <v>9463000</v>
      </c>
      <c r="E13" s="75">
        <v>5420000</v>
      </c>
      <c r="F13" s="75">
        <v>3.6216287500000005E-3</v>
      </c>
      <c r="G13" s="22">
        <f t="shared" si="0"/>
        <v>21327000.00362163</v>
      </c>
      <c r="H13" s="22">
        <f t="shared" si="1"/>
        <v>2931404.6680363524</v>
      </c>
      <c r="I13" s="22">
        <f t="shared" si="3"/>
        <v>18395595.335585278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3.6216287500000005E-3</v>
      </c>
    </row>
    <row r="4" spans="1:8" ht="15.75" customHeight="1">
      <c r="B4" s="24" t="s">
        <v>7</v>
      </c>
      <c r="C4" s="76">
        <v>3.939362512685033E-2</v>
      </c>
    </row>
    <row r="5" spans="1:8" ht="15.75" customHeight="1">
      <c r="B5" s="24" t="s">
        <v>8</v>
      </c>
      <c r="C5" s="76">
        <v>4.0961704283613717E-2</v>
      </c>
    </row>
    <row r="6" spans="1:8" ht="15.75" customHeight="1">
      <c r="B6" s="24" t="s">
        <v>10</v>
      </c>
      <c r="C6" s="76">
        <v>5.3315311980731292E-2</v>
      </c>
    </row>
    <row r="7" spans="1:8" ht="15.75" customHeight="1">
      <c r="B7" s="24" t="s">
        <v>13</v>
      </c>
      <c r="C7" s="76">
        <v>0.37129116271306273</v>
      </c>
    </row>
    <row r="8" spans="1:8" ht="15.75" customHeight="1">
      <c r="B8" s="24" t="s">
        <v>14</v>
      </c>
      <c r="C8" s="76">
        <v>9.4067321906700344E-5</v>
      </c>
    </row>
    <row r="9" spans="1:8" ht="15.75" customHeight="1">
      <c r="B9" s="24" t="s">
        <v>27</v>
      </c>
      <c r="C9" s="76">
        <v>0.27876097399151301</v>
      </c>
    </row>
    <row r="10" spans="1:8" ht="15.75" customHeight="1">
      <c r="B10" s="24" t="s">
        <v>15</v>
      </c>
      <c r="C10" s="76">
        <v>0.21256152583232224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2.08871603585058E-2</v>
      </c>
      <c r="D14" s="76">
        <v>2.08871603585058E-2</v>
      </c>
      <c r="E14" s="76">
        <v>1.4120189494314201E-2</v>
      </c>
      <c r="F14" s="76">
        <v>1.4120189494314201E-2</v>
      </c>
    </row>
    <row r="15" spans="1:8" ht="15.75" customHeight="1">
      <c r="B15" s="24" t="s">
        <v>16</v>
      </c>
      <c r="C15" s="76">
        <v>0.108147405377164</v>
      </c>
      <c r="D15" s="76">
        <v>0.108147405377164</v>
      </c>
      <c r="E15" s="76">
        <v>5.9827773472064208E-2</v>
      </c>
      <c r="F15" s="76">
        <v>5.9827773472064208E-2</v>
      </c>
    </row>
    <row r="16" spans="1:8" ht="15.75" customHeight="1">
      <c r="B16" s="24" t="s">
        <v>17</v>
      </c>
      <c r="C16" s="76">
        <v>1.06836179977178E-2</v>
      </c>
      <c r="D16" s="76">
        <v>1.06836179977178E-2</v>
      </c>
      <c r="E16" s="76">
        <v>1.1519326817497601E-2</v>
      </c>
      <c r="F16" s="76">
        <v>1.1519326817497601E-2</v>
      </c>
    </row>
    <row r="17" spans="1:8" ht="15.75" customHeight="1">
      <c r="B17" s="24" t="s">
        <v>18</v>
      </c>
      <c r="C17" s="76">
        <v>3.76726867615341E-3</v>
      </c>
      <c r="D17" s="76">
        <v>3.76726867615341E-3</v>
      </c>
      <c r="E17" s="76">
        <v>1.24458724018579E-2</v>
      </c>
      <c r="F17" s="76">
        <v>1.24458724018579E-2</v>
      </c>
    </row>
    <row r="18" spans="1:8" ht="15.75" customHeight="1">
      <c r="B18" s="24" t="s">
        <v>19</v>
      </c>
      <c r="C18" s="76">
        <v>1.1811199888997299E-5</v>
      </c>
      <c r="D18" s="76">
        <v>1.1811199888997299E-5</v>
      </c>
      <c r="E18" s="76">
        <v>5.8704744075082899E-5</v>
      </c>
      <c r="F18" s="76">
        <v>5.8704744075082899E-5</v>
      </c>
    </row>
    <row r="19" spans="1:8" ht="15.75" customHeight="1">
      <c r="B19" s="24" t="s">
        <v>20</v>
      </c>
      <c r="C19" s="76">
        <v>2.5018778742699806E-3</v>
      </c>
      <c r="D19" s="76">
        <v>2.5018778742699806E-3</v>
      </c>
      <c r="E19" s="76">
        <v>3.4943105777452198E-3</v>
      </c>
      <c r="F19" s="76">
        <v>3.4943105777452198E-3</v>
      </c>
    </row>
    <row r="20" spans="1:8" ht="15.75" customHeight="1">
      <c r="B20" s="24" t="s">
        <v>21</v>
      </c>
      <c r="C20" s="76">
        <v>3.14094300448782E-3</v>
      </c>
      <c r="D20" s="76">
        <v>3.14094300448782E-3</v>
      </c>
      <c r="E20" s="76">
        <v>2.7537438080288502E-2</v>
      </c>
      <c r="F20" s="76">
        <v>2.7537438080288502E-2</v>
      </c>
    </row>
    <row r="21" spans="1:8" ht="15.75" customHeight="1">
      <c r="B21" s="24" t="s">
        <v>22</v>
      </c>
      <c r="C21" s="76">
        <v>0.10356466606114</v>
      </c>
      <c r="D21" s="76">
        <v>0.10356466606114</v>
      </c>
      <c r="E21" s="76">
        <v>0.39937106182176402</v>
      </c>
      <c r="F21" s="76">
        <v>0.39937106182176402</v>
      </c>
    </row>
    <row r="22" spans="1:8" ht="15.75" customHeight="1">
      <c r="B22" s="24" t="s">
        <v>23</v>
      </c>
      <c r="C22" s="76">
        <v>0.74729524945067216</v>
      </c>
      <c r="D22" s="76">
        <v>0.74729524945067216</v>
      </c>
      <c r="E22" s="76">
        <v>0.47162532259039325</v>
      </c>
      <c r="F22" s="76">
        <v>0.47162532259039325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2.4E-2</v>
      </c>
    </row>
    <row r="27" spans="1:8" ht="15.75" customHeight="1">
      <c r="B27" s="24" t="s">
        <v>39</v>
      </c>
      <c r="C27" s="76">
        <v>0.30329999999999996</v>
      </c>
    </row>
    <row r="28" spans="1:8" ht="15.75" customHeight="1">
      <c r="B28" s="24" t="s">
        <v>40</v>
      </c>
      <c r="C28" s="76">
        <v>3.9300000000000002E-2</v>
      </c>
    </row>
    <row r="29" spans="1:8" ht="15.75" customHeight="1">
      <c r="B29" s="24" t="s">
        <v>41</v>
      </c>
      <c r="C29" s="76">
        <v>0.1048</v>
      </c>
    </row>
    <row r="30" spans="1:8" ht="15.75" customHeight="1">
      <c r="B30" s="24" t="s">
        <v>42</v>
      </c>
      <c r="C30" s="76">
        <v>2.6000000000000002E-2</v>
      </c>
    </row>
    <row r="31" spans="1:8" ht="15.75" customHeight="1">
      <c r="B31" s="24" t="s">
        <v>43</v>
      </c>
      <c r="C31" s="76">
        <v>1.7600000000000001E-2</v>
      </c>
    </row>
    <row r="32" spans="1:8" ht="15.75" customHeight="1">
      <c r="B32" s="24" t="s">
        <v>44</v>
      </c>
      <c r="C32" s="76">
        <v>8.539999999999999E-2</v>
      </c>
    </row>
    <row r="33" spans="2:3" ht="15.75" customHeight="1">
      <c r="B33" s="24" t="s">
        <v>45</v>
      </c>
      <c r="C33" s="76">
        <v>0.12670000000000001</v>
      </c>
    </row>
    <row r="34" spans="2:3" ht="15.75" customHeight="1">
      <c r="B34" s="24" t="s">
        <v>46</v>
      </c>
      <c r="C34" s="76">
        <v>0.27290000000223519</v>
      </c>
    </row>
    <row r="35" spans="2:3" ht="15.75" customHeight="1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0.6839218544542125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0.29280085350000001</v>
      </c>
      <c r="D14" s="79">
        <v>0.28374893770699999</v>
      </c>
      <c r="E14" s="79">
        <v>0.28374893770699999</v>
      </c>
      <c r="F14" s="79">
        <v>0.220751489922</v>
      </c>
      <c r="G14" s="79">
        <v>0.220751489922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0.1580699263042098</v>
      </c>
      <c r="D15" s="77">
        <f t="shared" si="0"/>
        <v>0.15318320672942748</v>
      </c>
      <c r="E15" s="77">
        <f t="shared" si="0"/>
        <v>0.15318320672942748</v>
      </c>
      <c r="F15" s="77">
        <f t="shared" si="0"/>
        <v>0.11917373643692282</v>
      </c>
      <c r="G15" s="77">
        <f t="shared" si="0"/>
        <v>0.11917373643692282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0.28374893770699999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12.923999999999999</v>
      </c>
      <c r="D13" s="28">
        <v>12.486000000000001</v>
      </c>
      <c r="E13" s="28">
        <v>12.087999999999999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64.886871461123533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40.033831858193757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521.91094080463984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1.6025652110690618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1.633297572675654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1.633297572675654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1.633297572675654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1.633297572675654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13.166131301989671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13.166131301989671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0.87289710188501968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11.999559365205078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14.370053319946011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22.801258259937516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4.3755575735972823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18.728188384897141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18.725347421117405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5.5653748842594251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8.3552615274452648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0.97328557970314034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129.29915294669925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225.5087650739469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225.5087650739469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1.8900764232524481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2.0970492229339119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1.9111986293668879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2020-08-29T01:41:34Z</dcterms:modified>
</cp:coreProperties>
</file>