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5832C65-F41D-4CE9-A6F9-82C6230E422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<sst xmlns="http://schemas.openxmlformats.org/spreadsheetml/2006/main" count="1109" uniqueCount="272">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</sst>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3678586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0.1173</v>
      </c>
    </row>
    <row r="10" spans="1:3" ht="15" customHeight="1">
      <c r="B10" s="9" t="s">
        <v>105</v>
      </c>
      <c r="C10" s="67">
        <v>0.77493057250976605</v>
      </c>
    </row>
    <row r="11" spans="1:3" ht="15" customHeight="1">
      <c r="B11" s="7" t="s">
        <v>108</v>
      </c>
      <c r="C11" s="66">
        <v>0.90799999999999992</v>
      </c>
    </row>
    <row r="12" spans="1:3" ht="15" customHeight="1">
      <c r="B12" s="7" t="s">
        <v>109</v>
      </c>
      <c r="C12" s="66">
        <v>0.79500000000000004</v>
      </c>
    </row>
    <row r="13" spans="1:3" ht="15" customHeight="1">
      <c r="B13" s="7" t="s">
        <v>110</v>
      </c>
      <c r="C13" s="66">
        <v>0.10800000000000001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0.17739999999999997</v>
      </c>
    </row>
    <row r="24" spans="1:3" ht="15" customHeight="1">
      <c r="B24" s="20" t="s">
        <v>102</v>
      </c>
      <c r="C24" s="67">
        <v>0.45539999999999997</v>
      </c>
    </row>
    <row r="25" spans="1:3" ht="15" customHeight="1">
      <c r="B25" s="20" t="s">
        <v>103</v>
      </c>
      <c r="C25" s="67">
        <v>0.34060000000000001</v>
      </c>
    </row>
    <row r="26" spans="1:3" ht="15" customHeight="1">
      <c r="B26" s="20" t="s">
        <v>104</v>
      </c>
      <c r="C26" s="67">
        <v>2.6600000000000002E-2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5.3</v>
      </c>
    </row>
    <row r="38" spans="1:5" ht="15" customHeight="1">
      <c r="B38" s="16" t="s">
        <v>91</v>
      </c>
      <c r="C38" s="68">
        <v>8.1999999999999993</v>
      </c>
      <c r="D38" s="17"/>
      <c r="E38" s="18"/>
    </row>
    <row r="39" spans="1:5" ht="15" customHeight="1">
      <c r="B39" s="16" t="s">
        <v>90</v>
      </c>
      <c r="C39" s="68">
        <v>9.5</v>
      </c>
      <c r="D39" s="17"/>
      <c r="E39" s="17"/>
    </row>
    <row r="40" spans="1:5" ht="15" customHeight="1">
      <c r="B40" s="16" t="s">
        <v>171</v>
      </c>
      <c r="C40" s="68">
        <v>2.15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2.6800000000000001E-2</v>
      </c>
      <c r="D45" s="17"/>
    </row>
    <row r="46" spans="1:5" ht="15.75" customHeight="1">
      <c r="B46" s="16" t="s">
        <v>11</v>
      </c>
      <c r="C46" s="67">
        <v>9.3399999999999997E-2</v>
      </c>
      <c r="D46" s="17"/>
    </row>
    <row r="47" spans="1:5" ht="15.75" customHeight="1">
      <c r="B47" s="16" t="s">
        <v>12</v>
      </c>
      <c r="C47" s="67">
        <v>0.1613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0.71849999999999992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1.6292768169425003</v>
      </c>
      <c r="D51" s="17"/>
    </row>
    <row r="52" spans="1:4" ht="15" customHeight="1">
      <c r="B52" s="16" t="s">
        <v>125</v>
      </c>
      <c r="C52" s="65">
        <v>1.4938345119699998</v>
      </c>
    </row>
    <row r="53" spans="1:4" ht="15.75" customHeight="1">
      <c r="B53" s="16" t="s">
        <v>126</v>
      </c>
      <c r="C53" s="65">
        <v>1.4938345119699998</v>
      </c>
    </row>
    <row r="54" spans="1:4" ht="15.75" customHeight="1">
      <c r="B54" s="16" t="s">
        <v>127</v>
      </c>
      <c r="C54" s="65">
        <v>1.0224597184499999</v>
      </c>
    </row>
    <row r="55" spans="1:4" ht="15.75" customHeight="1">
      <c r="B55" s="16" t="s">
        <v>128</v>
      </c>
      <c r="C55" s="65">
        <v>1.0224597184499999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0.55480721637247754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6.7860000000000004E-2</v>
      </c>
      <c r="E3" s="26">
        <f>frac_mam_12_23months * 2.6</f>
        <v>8.2680000000000003E-2</v>
      </c>
      <c r="F3" s="26">
        <f>frac_mam_24_59months * 2.6</f>
        <v>9.4120000000000009E-2</v>
      </c>
    </row>
    <row r="4" spans="1:6" ht="15.75" customHeight="1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4.0300000000000002E-2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720245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832027.95587131067</v>
      </c>
      <c r="I2" s="22">
        <f>G2-H2</f>
        <v>6167972.044128689</v>
      </c>
    </row>
    <row r="3" spans="1:9" ht="15.75" customHeight="1">
      <c r="A3" s="92">
        <f t="shared" ref="A3:A40" si="2">IF($A$2+ROW(A3)-2&lt;=end_year,A2+1,"")</f>
        <v>2021</v>
      </c>
      <c r="B3" s="74">
        <v>708114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818014.20897591405</v>
      </c>
      <c r="I3" s="22">
        <f t="shared" ref="I3:I15" si="3">G3-H3</f>
        <v>6132985.7910240861</v>
      </c>
    </row>
    <row r="4" spans="1:9" ht="15.75" customHeight="1">
      <c r="A4" s="92">
        <f t="shared" si="2"/>
        <v>2022</v>
      </c>
      <c r="B4" s="74">
        <v>700170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>
        <f t="shared" si="1"/>
        <v>808837.28989776468</v>
      </c>
      <c r="I4" s="22">
        <f t="shared" si="3"/>
        <v>6073162.710102235</v>
      </c>
    </row>
    <row r="5" spans="1:9" ht="15.75" customHeight="1">
      <c r="A5" s="92" t="str">
        <f t="shared" si="2"/>
        <v/>
      </c>
      <c r="B5" s="74">
        <v>647155.04340000008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747594.3434413448</v>
      </c>
      <c r="I5" s="22">
        <f t="shared" si="3"/>
        <v>6049405.6565586552</v>
      </c>
    </row>
    <row r="6" spans="1:9" ht="15.75" customHeight="1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1.15292685E-2</v>
      </c>
    </row>
    <row r="4" spans="1:8" ht="15.75" customHeight="1">
      <c r="B4" s="24" t="s">
        <v>7</v>
      </c>
      <c r="C4" s="76">
        <v>0.24954989414487228</v>
      </c>
    </row>
    <row r="5" spans="1:8" ht="15.75" customHeight="1">
      <c r="B5" s="24" t="s">
        <v>8</v>
      </c>
      <c r="C5" s="76">
        <v>5.9061655061709149E-2</v>
      </c>
    </row>
    <row r="6" spans="1:8" ht="15.75" customHeight="1">
      <c r="B6" s="24" t="s">
        <v>10</v>
      </c>
      <c r="C6" s="76">
        <v>7.8442138033413225E-2</v>
      </c>
    </row>
    <row r="7" spans="1:8" ht="15.75" customHeight="1">
      <c r="B7" s="24" t="s">
        <v>13</v>
      </c>
      <c r="C7" s="76">
        <v>0.22250219996567527</v>
      </c>
    </row>
    <row r="8" spans="1:8" ht="15.75" customHeight="1">
      <c r="B8" s="24" t="s">
        <v>14</v>
      </c>
      <c r="C8" s="76">
        <v>3.0782525243826378E-4</v>
      </c>
    </row>
    <row r="9" spans="1:8" ht="15.75" customHeight="1">
      <c r="B9" s="24" t="s">
        <v>27</v>
      </c>
      <c r="C9" s="76">
        <v>0.21163079020471801</v>
      </c>
    </row>
    <row r="10" spans="1:8" ht="15.75" customHeight="1">
      <c r="B10" s="24" t="s">
        <v>15</v>
      </c>
      <c r="C10" s="76">
        <v>0.16697622883717389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2.3700000000000002E-2</v>
      </c>
    </row>
    <row r="27" spans="1:8" ht="15.75" customHeight="1">
      <c r="B27" s="24" t="s">
        <v>39</v>
      </c>
      <c r="C27" s="76">
        <v>2.06E-2</v>
      </c>
    </row>
    <row r="28" spans="1:8" ht="15.75" customHeight="1">
      <c r="B28" s="24" t="s">
        <v>40</v>
      </c>
      <c r="C28" s="76">
        <v>0.32409999999999994</v>
      </c>
    </row>
    <row r="29" spans="1:8" ht="15.75" customHeight="1">
      <c r="B29" s="24" t="s">
        <v>41</v>
      </c>
      <c r="C29" s="76">
        <v>0.1346</v>
      </c>
    </row>
    <row r="30" spans="1:8" ht="15.75" customHeight="1">
      <c r="B30" s="24" t="s">
        <v>42</v>
      </c>
      <c r="C30" s="76">
        <v>2.7900000000000001E-2</v>
      </c>
    </row>
    <row r="31" spans="1:8" ht="15.75" customHeight="1">
      <c r="B31" s="24" t="s">
        <v>43</v>
      </c>
      <c r="C31" s="76">
        <v>0.1225</v>
      </c>
    </row>
    <row r="32" spans="1:8" ht="15.75" customHeight="1">
      <c r="B32" s="24" t="s">
        <v>44</v>
      </c>
      <c r="C32" s="76">
        <v>0.15629999999999999</v>
      </c>
    </row>
    <row r="33" spans="2:3" ht="15.75" customHeight="1">
      <c r="B33" s="24" t="s">
        <v>45</v>
      </c>
      <c r="C33" s="76">
        <v>0.1075</v>
      </c>
    </row>
    <row r="34" spans="2:3" ht="15.75" customHeight="1">
      <c r="B34" s="24" t="s">
        <v>46</v>
      </c>
      <c r="C34" s="76">
        <v>8.2799999997764828E-2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0.7184526172839506</v>
      </c>
      <c r="D2" s="77">
        <v>0.73599999999999999</v>
      </c>
      <c r="E2" s="77">
        <v>0.71620000000000006</v>
      </c>
      <c r="F2" s="77">
        <v>0.65620000000000001</v>
      </c>
      <c r="G2" s="77">
        <v>0.66269999999999996</v>
      </c>
    </row>
    <row r="3" spans="1:15" ht="15.75" customHeight="1">
      <c r="A3" s="5"/>
      <c r="B3" s="11" t="s">
        <v>118</v>
      </c>
      <c r="C3" s="77">
        <v>0.14980000000000002</v>
      </c>
      <c r="D3" s="77">
        <v>0.14980000000000002</v>
      </c>
      <c r="E3" s="77">
        <v>0.19170000000000001</v>
      </c>
      <c r="F3" s="77">
        <v>0.2198</v>
      </c>
      <c r="G3" s="77">
        <v>0.23399999999999999</v>
      </c>
    </row>
    <row r="4" spans="1:15" ht="15.75" customHeight="1">
      <c r="A4" s="5"/>
      <c r="B4" s="11" t="s">
        <v>116</v>
      </c>
      <c r="C4" s="78">
        <v>5.8200000000000002E-2</v>
      </c>
      <c r="D4" s="78">
        <v>5.8200000000000002E-2</v>
      </c>
      <c r="E4" s="78">
        <v>7.2099999999999997E-2</v>
      </c>
      <c r="F4" s="78">
        <v>9.9399999999999988E-2</v>
      </c>
      <c r="G4" s="78">
        <v>7.9899999999999999E-2</v>
      </c>
    </row>
    <row r="5" spans="1:15" ht="15.75" customHeight="1">
      <c r="A5" s="5"/>
      <c r="B5" s="11" t="s">
        <v>119</v>
      </c>
      <c r="C5" s="78">
        <v>5.5999999999999994E-2</v>
      </c>
      <c r="D5" s="78">
        <v>5.5999999999999994E-2</v>
      </c>
      <c r="E5" s="78">
        <v>2.0099999999999996E-2</v>
      </c>
      <c r="F5" s="78">
        <v>2.46E-2</v>
      </c>
      <c r="G5" s="78">
        <v>2.3399999999999997E-2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0.75219999999999998</v>
      </c>
      <c r="F8" s="77">
        <v>0.80870000000000009</v>
      </c>
      <c r="G8" s="77">
        <v>0.79870000000000008</v>
      </c>
    </row>
    <row r="9" spans="1:15" ht="15.75" customHeight="1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>
      <c r="B10" s="7" t="s">
        <v>122</v>
      </c>
      <c r="C10" s="78">
        <v>9.9000000000000005E-2</v>
      </c>
      <c r="D10" s="78">
        <v>9.9000000000000005E-2</v>
      </c>
      <c r="E10" s="78">
        <v>2.6099999999999998E-2</v>
      </c>
      <c r="F10" s="78">
        <v>3.1800000000000002E-2</v>
      </c>
      <c r="G10" s="78">
        <v>3.6200000000000003E-2</v>
      </c>
    </row>
    <row r="11" spans="1:15" ht="15.75" customHeight="1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1.55E-2</v>
      </c>
      <c r="G11" s="78">
        <v>1.26E-2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0.31958999999999999</v>
      </c>
      <c r="M14" s="80">
        <v>0.31958999999999999</v>
      </c>
      <c r="N14" s="80">
        <v>0.31958999999999999</v>
      </c>
      <c r="O14" s="80">
        <v>0.31958999999999999</v>
      </c>
    </row>
    <row r="15" spans="1:15" ht="15.75" customHeight="1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0.17731083828048008</v>
      </c>
      <c r="M15" s="77">
        <f t="shared" si="0"/>
        <v>0.17731083828048008</v>
      </c>
      <c r="N15" s="77">
        <f t="shared" si="0"/>
        <v>0.17731083828048008</v>
      </c>
      <c r="O15" s="77">
        <f t="shared" si="0"/>
        <v>0.17731083828048008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0.32729999999999998</v>
      </c>
      <c r="D2" s="78">
        <v>0.20170000000000002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0.27479999999999999</v>
      </c>
      <c r="D3" s="78">
        <v>0.18710000000000002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0.2651</v>
      </c>
      <c r="D4" s="78">
        <v>0.35609999999999997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0.13280000000000003</v>
      </c>
      <c r="D5" s="77">
        <f t="shared" ref="D5:G5" si="0">1-SUM(D2:D4)</f>
        <v>0.25509999999999999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0.1074</v>
      </c>
      <c r="D2" s="28">
        <v>0.1081</v>
      </c>
      <c r="E2" s="28">
        <v>0.1079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5.4900000000000004E-2</v>
      </c>
      <c r="D4" s="28">
        <v>5.4800000000000001E-2</v>
      </c>
      <c r="E4" s="28">
        <v>5.4800000000000001E-2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0.31958999999999999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0.20170000000000002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7.5839999999999996</v>
      </c>
      <c r="D13" s="28">
        <v>7</v>
      </c>
      <c r="E13" s="28">
        <v>6.702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69.29767297109683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40.13269466976994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591.06209321591393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3.2006003828390144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1.7321603842518303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1.7321603842518303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1.7321603842518303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1.7321603842518303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13.264994113565848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13.264994113565848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0.97175991346119572</v>
      </c>
      <c r="E17" s="86" t="s">
        <v>201</v>
      </c>
    </row>
    <row r="18" spans="1:5" ht="15.75" customHeight="1">
      <c r="A18" s="53" t="s">
        <v>175</v>
      </c>
      <c r="B18" s="85">
        <v>0.16399999999999998</v>
      </c>
      <c r="C18" s="85">
        <v>0.95</v>
      </c>
      <c r="D18" s="86">
        <v>13.572928096468384</v>
      </c>
      <c r="E18" s="86" t="s">
        <v>201</v>
      </c>
    </row>
    <row r="19" spans="1:5" ht="15.75" customHeight="1">
      <c r="A19" s="53" t="s">
        <v>174</v>
      </c>
      <c r="B19" s="85">
        <v>0.57899999999999996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28.571116697776187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23.023699585983909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4.4373468308323929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18.827044212767436</v>
      </c>
      <c r="E24" s="86" t="s">
        <v>201</v>
      </c>
    </row>
    <row r="25" spans="1:5" ht="15.75" customHeight="1">
      <c r="A25" s="53" t="s">
        <v>87</v>
      </c>
      <c r="B25" s="85">
        <v>0.43200000000000005</v>
      </c>
      <c r="C25" s="85">
        <v>0.95</v>
      </c>
      <c r="D25" s="86">
        <v>18.82661809416356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5.7878162103058211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9.0263943319529787</v>
      </c>
      <c r="E27" s="86" t="s">
        <v>201</v>
      </c>
    </row>
    <row r="28" spans="1:5" ht="15.75" customHeight="1">
      <c r="A28" s="53" t="s">
        <v>84</v>
      </c>
      <c r="B28" s="85">
        <v>0.72499999999999998</v>
      </c>
      <c r="C28" s="85">
        <v>0.95</v>
      </c>
      <c r="D28" s="86">
        <v>1.0350749289171821</v>
      </c>
      <c r="E28" s="86" t="s">
        <v>201</v>
      </c>
    </row>
    <row r="29" spans="1:5" ht="15.75" customHeight="1">
      <c r="A29" s="53" t="s">
        <v>58</v>
      </c>
      <c r="B29" s="85">
        <v>0.57899999999999996</v>
      </c>
      <c r="C29" s="85">
        <v>0.95</v>
      </c>
      <c r="D29" s="86">
        <v>139.36614501431498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297.02126662751397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297.02126662751397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2.1125177492988443</v>
      </c>
      <c r="E32" s="86" t="s">
        <v>201</v>
      </c>
    </row>
    <row r="33" spans="1:6" ht="15.75" customHeight="1">
      <c r="A33" s="53" t="s">
        <v>83</v>
      </c>
      <c r="B33" s="85">
        <v>0.81200000000000006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0.98799999999999999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0.69599999999999995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2.1588385721479533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2.1336399554132837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2020-08-29T01:42:48Z</dcterms:modified>
</cp:coreProperties>
</file>