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240" yWindow="460" windowWidth="24580" windowHeight="14480" activeTab="4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4" l="1"/>
  <c r="A7" i="4"/>
  <c r="C7" i="4"/>
  <c r="C6" i="4"/>
  <c r="C43" i="8"/>
  <c r="A43" i="8"/>
  <c r="C42" i="8"/>
  <c r="A42" i="8"/>
  <c r="C39" i="8"/>
  <c r="A39" i="8"/>
  <c r="C38" i="8"/>
  <c r="A38" i="8"/>
  <c r="A35" i="8"/>
  <c r="A34" i="8"/>
  <c r="C31" i="8"/>
  <c r="A31" i="8"/>
  <c r="C30" i="8"/>
  <c r="A30" i="8"/>
  <c r="C27" i="8"/>
  <c r="A27" i="8"/>
  <c r="C26" i="8"/>
  <c r="A26" i="8"/>
  <c r="C23" i="8"/>
  <c r="A23" i="8"/>
  <c r="C22" i="8"/>
  <c r="A22" i="8"/>
  <c r="C19" i="8"/>
  <c r="A19" i="8"/>
  <c r="C18" i="8"/>
  <c r="A18" i="8"/>
  <c r="A15" i="8"/>
  <c r="C14" i="8"/>
  <c r="A14" i="8"/>
  <c r="A11" i="8"/>
  <c r="A10" i="8"/>
  <c r="C7" i="8"/>
  <c r="A7" i="8"/>
  <c r="C6" i="8"/>
  <c r="A6" i="8"/>
  <c r="C3" i="8"/>
  <c r="A3" i="8"/>
  <c r="C2" i="8"/>
  <c r="A2" i="8"/>
  <c r="C3" i="7"/>
  <c r="A3" i="7"/>
  <c r="C2" i="7"/>
  <c r="A2" i="7"/>
  <c r="C7" i="6"/>
  <c r="A7" i="6"/>
  <c r="C6" i="6"/>
  <c r="A6" i="6"/>
  <c r="C3" i="6"/>
  <c r="A3" i="6"/>
  <c r="C2" i="6"/>
  <c r="A2" i="6"/>
  <c r="C23" i="5"/>
  <c r="A23" i="5"/>
  <c r="C22" i="5"/>
  <c r="A22" i="5"/>
  <c r="C19" i="5"/>
  <c r="A19" i="5"/>
  <c r="C18" i="5"/>
  <c r="A18" i="5"/>
  <c r="C15" i="5"/>
  <c r="A15" i="5"/>
  <c r="C14" i="5"/>
  <c r="A14" i="5"/>
  <c r="C11" i="5"/>
  <c r="A11" i="5"/>
  <c r="C10" i="5"/>
  <c r="A10" i="5"/>
  <c r="C7" i="5"/>
  <c r="A7" i="5"/>
  <c r="C6" i="5"/>
  <c r="A6" i="5"/>
  <c r="C3" i="5"/>
  <c r="A3" i="5"/>
  <c r="C2" i="5"/>
  <c r="A2" i="5"/>
  <c r="C3" i="4"/>
  <c r="A3" i="4"/>
  <c r="C2" i="4"/>
  <c r="A2" i="4"/>
  <c r="A7" i="3"/>
  <c r="F7" i="3"/>
  <c r="C7" i="3"/>
  <c r="B7" i="3"/>
  <c r="A6" i="3"/>
  <c r="F6" i="3"/>
  <c r="C6" i="3"/>
  <c r="B6" i="3"/>
  <c r="A5" i="3"/>
  <c r="A3" i="3"/>
  <c r="F3" i="3"/>
  <c r="D3" i="3"/>
  <c r="C3" i="3"/>
  <c r="B3" i="3"/>
  <c r="A2" i="3"/>
  <c r="F2" i="3"/>
  <c r="D2" i="3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<sst xmlns="http://schemas.openxmlformats.org/spreadsheetml/2006/main" count="177" uniqueCount="38">
  <si>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</si>
  <si>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</si>
  <si>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</si>
  <si>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</si>
  <si>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</si>
  <si>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</si>
  <si>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</si>
  <si>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</si>
  <si>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</si>
  <si>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</si>
  <si>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</si>
  <si>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</si>
  <si>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</si>
  <si>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</si>
  <si>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</si>
  <si>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</si>
  <si>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</si>
  <si>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</si>
  <si>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</si>
  <si>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</si>
  <si>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</si>
  <si>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</si>
  <si>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</si>
  <si>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Latent treatment rate</t>
  </si>
  <si>
    <t>Latent progression rate (untreated latent)</t>
  </si>
  <si>
    <t>Population Size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</si>
  <si>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</si>
  <si>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</si>
  <si>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</si>
  <si>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</si>
  <si>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</si>
  <si>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</si>
  <si>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</si>
  <si>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</si>
  <si>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Recovered individuals</t>
  </si>
  <si>
    <t>SAC</t>
  </si>
  <si>
    <t>Adults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</si>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</sst>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37</v>
      </c>
      <c r="B2" t="s">
        <v>35</v>
      </c>
      <c r="C2">
        <v>0</v>
      </c>
      <c r="D2">
        <v>14</v>
      </c>
    </row>
    <row r="3" spans="1:4" x14ac:dyDescent="0.2">
      <c r="A3" t="s">
        <v>36</v>
      </c>
      <c r="B3" t="s">
        <v>36</v>
      </c>
      <c r="C3">
        <v>15</v>
      </c>
      <c r="D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5.6640625" customWidth="1"/>
  </cols>
  <sheetData>
    <row r="1" spans="1:3" x14ac:dyDescent="0.2">
      <c r="A1" t="s">
        <v>4</v>
      </c>
      <c r="B1" t="str">
        <f>'Population Definitions'!B2</f>
        <v>SAC</v>
      </c>
      <c r="C1" t="str">
        <f>'Population Definitions'!B3</f>
        <v>Adults</v>
      </c>
    </row>
    <row r="2" spans="1:3" x14ac:dyDescent="0.2">
      <c r="A2" t="str">
        <f>'Population Definitions'!B2</f>
        <v>SAC</v>
      </c>
      <c r="C2" t="s">
        <v>5</v>
      </c>
    </row>
    <row r="3" spans="1:3" x14ac:dyDescent="0.2">
      <c r="A3" t="str">
        <f>'Population Definitions'!B3</f>
        <v>Adults</v>
      </c>
      <c r="B3" t="s">
        <v>5</v>
      </c>
    </row>
    <row r="5" spans="1:3" x14ac:dyDescent="0.2">
      <c r="A5" t="s">
        <v>6</v>
      </c>
      <c r="B5" t="str">
        <f>'Population Definitions'!B2</f>
        <v>SAC</v>
      </c>
      <c r="C5" t="str">
        <f>'Population Definitions'!B3</f>
        <v>Adults</v>
      </c>
    </row>
    <row r="6" spans="1:3" x14ac:dyDescent="0.2">
      <c r="A6" t="str">
        <f>'Population Definitions'!B2</f>
        <v>SAC</v>
      </c>
      <c r="C6" t="s">
        <v>5</v>
      </c>
    </row>
    <row r="7" spans="1:3" x14ac:dyDescent="0.2">
      <c r="A7" t="str">
        <f>'Population Definitions'!B3</f>
        <v>Adults</v>
      </c>
      <c r="B7" t="s">
        <v>5</v>
      </c>
    </row>
    <row r="9" spans="1:3" x14ac:dyDescent="0.2">
      <c r="A9" t="s">
        <v>7</v>
      </c>
      <c r="B9" t="str">
        <f>'Population Definitions'!B2</f>
        <v>SAC</v>
      </c>
      <c r="C9" t="str">
        <f>'Population Definitions'!B3</f>
        <v>Adults</v>
      </c>
    </row>
    <row r="10" spans="1:3" x14ac:dyDescent="0.2">
      <c r="A10" t="str">
        <f>'Population Definitions'!B2</f>
        <v>SAC</v>
      </c>
      <c r="C10" t="s">
        <v>5</v>
      </c>
    </row>
    <row r="11" spans="1:3" x14ac:dyDescent="0.2">
      <c r="A11" t="str">
        <f>'Population Definitions'!B3</f>
        <v>Adults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Definitions'!A2,"...")</f>
        <v>...</v>
      </c>
      <c r="B2" t="str">
        <f>IF('Transfer Definitions'!C6="y","---&gt;","")</f>
        <v/>
      </c>
      <c r="C2" t="str">
        <f>IF('Transfer Definitions'!C6="y",'Population Definitions'!A3,"")</f>
        <v/>
      </c>
      <c r="D2" t="str">
        <f>IF(A2&lt;&gt;"...","Fraction","")</f>
        <v/>
      </c>
      <c r="E2">
        <v>0.09</v>
      </c>
      <c r="F2" t="str">
        <f>IF(A2&lt;&gt;"...","OR","")</f>
        <v/>
      </c>
    </row>
    <row r="3" spans="1:22" x14ac:dyDescent="0.2">
      <c r="A3" t="str">
        <f>IF('Transfer Definitions'!B7="y",'Population Definitions'!A3,"...")</f>
        <v>...</v>
      </c>
      <c r="B3" t="str">
        <f>IF('Transfer Definitions'!B7="y","---&gt;","")</f>
        <v/>
      </c>
      <c r="C3" t="str">
        <f>IF('Transfer Definitions'!B7="y",'Population Definitions'!A2,"")</f>
        <v/>
      </c>
      <c r="D3" t="str">
        <f>IF(A3&lt;&gt;"...","Fraction","")</f>
        <v/>
      </c>
      <c r="E3">
        <v>0.11</v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Definitions'!A2,"...")</f>
        <v>...</v>
      </c>
      <c r="B6" t="str">
        <f>IF('Transfer Definitions'!C10="y","---&gt;","")</f>
        <v/>
      </c>
      <c r="C6" t="str">
        <f>IF('Transfer Definitions'!C10="y",'Population Definitions'!A3,"")</f>
        <v/>
      </c>
      <c r="D6" t="s">
        <v>11</v>
      </c>
      <c r="E6">
        <v>1200</v>
      </c>
      <c r="F6" t="str">
        <f>IF(A6&lt;&gt;"...","OR","")</f>
        <v/>
      </c>
    </row>
    <row r="7" spans="1:22" x14ac:dyDescent="0.2">
      <c r="A7" t="str">
        <f>IF('Transfer Definitions'!B11="y",'Population Definitions'!A3,"...")</f>
        <v>...</v>
      </c>
      <c r="B7" t="str">
        <f>IF('Transfer Definitions'!B11="y","---&gt;","")</f>
        <v/>
      </c>
      <c r="C7" t="str">
        <f>IF('Transfer Definitions'!B11="y",'Population Definitions'!A2,"")</f>
        <v/>
      </c>
      <c r="D7" t="s">
        <v>11</v>
      </c>
      <c r="E7">
        <v>1200</v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Definitions'!A2</f>
        <v>Children</v>
      </c>
      <c r="B2" t="s">
        <v>11</v>
      </c>
      <c r="C2" t="str">
        <f>IF(SUMPRODUCT(--(E2:T2&lt;&gt;""))=0,200000,"N.A.")</f>
        <v>N.A.</v>
      </c>
      <c r="D2" t="s">
        <v>12</v>
      </c>
      <c r="E2" s="1">
        <v>1000000</v>
      </c>
      <c r="G2" s="1">
        <v>1050000</v>
      </c>
    </row>
    <row r="3" spans="1:20" x14ac:dyDescent="0.2">
      <c r="A3" t="str">
        <f>'Population Definitions'!A3</f>
        <v>Adults</v>
      </c>
      <c r="B3" t="s">
        <v>11</v>
      </c>
      <c r="C3" t="str">
        <f>IF(SUMPRODUCT(--(E3:T3&lt;&gt;""))=0,200000,"N.A.")</f>
        <v>N.A.</v>
      </c>
      <c r="D3" t="s">
        <v>12</v>
      </c>
      <c r="E3" s="1">
        <v>2000000</v>
      </c>
      <c r="G3" s="1">
        <v>2100000</v>
      </c>
    </row>
    <row r="5" spans="1:20" x14ac:dyDescent="0.2">
      <c r="A5" t="s">
        <v>34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 t="str">
        <f>IF(SUMPRODUCT(--(E6:T6&lt;&gt;""))=0,200000,"N.A.")</f>
        <v>N.A.</v>
      </c>
      <c r="D6" t="s">
        <v>12</v>
      </c>
      <c r="E6">
        <v>2500</v>
      </c>
    </row>
    <row r="7" spans="1:20" x14ac:dyDescent="0.2">
      <c r="A7" t="str">
        <f>'Population Definitions'!$A$3</f>
        <v>Adults</v>
      </c>
      <c r="B7" t="s">
        <v>11</v>
      </c>
      <c r="C7" t="str">
        <f>IF(SUMPRODUCT(--(E7:T7&lt;&gt;""))=0,200000,"N.A.")</f>
        <v>N.A.</v>
      </c>
      <c r="D7" t="s">
        <v>12</v>
      </c>
      <c r="E7">
        <v>1500</v>
      </c>
    </row>
  </sheetData>
  <dataValidations count="2">
    <dataValidation type="list" showInputMessage="1" showErrorMessage="1" sqref="B2 B6">
      <formula1>"Number"</formula1>
    </dataValidation>
    <dataValidation type="list" showInputMessage="1" showErrorMessage="1" sqref="B3 B7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Definitions'!A2</f>
        <v>Children</v>
      </c>
      <c r="B2" t="s">
        <v>11</v>
      </c>
      <c r="C2" t="str">
        <f>IF(SUMPRODUCT(--(E2:T2&lt;&gt;""))=0,0,"N.A.")</f>
        <v>N.A.</v>
      </c>
      <c r="D2" t="s">
        <v>12</v>
      </c>
      <c r="E2">
        <v>1200</v>
      </c>
    </row>
    <row r="3" spans="1:20" x14ac:dyDescent="0.2">
      <c r="A3" t="str">
        <f>'Population Definitions'!A3</f>
        <v>Adults</v>
      </c>
      <c r="B3" t="s">
        <v>11</v>
      </c>
      <c r="C3" t="str">
        <f>IF(SUMPRODUCT(--(E3:T3&lt;&gt;""))=0,0,"N.A.")</f>
        <v>N.A.</v>
      </c>
      <c r="D3" t="s">
        <v>12</v>
      </c>
      <c r="E3">
        <v>1200</v>
      </c>
    </row>
    <row r="5" spans="1:20" x14ac:dyDescent="0.2">
      <c r="A5" t="s">
        <v>15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Definitions'!A2</f>
        <v>Children</v>
      </c>
      <c r="B6" t="s">
        <v>11</v>
      </c>
      <c r="C6" t="str">
        <f>IF(SUMPRODUCT(--(E6:T6&lt;&gt;""))=0,10000,"N.A.")</f>
        <v>N.A.</v>
      </c>
      <c r="D6" t="s">
        <v>12</v>
      </c>
      <c r="E6" s="1">
        <v>400000</v>
      </c>
    </row>
    <row r="7" spans="1:20" x14ac:dyDescent="0.2">
      <c r="A7" t="str">
        <f>'Population Definitions'!A3</f>
        <v>Adults</v>
      </c>
      <c r="B7" t="s">
        <v>11</v>
      </c>
      <c r="C7" t="str">
        <f>IF(SUMPRODUCT(--(E7:T7&lt;&gt;""))=0,10000,"N.A.")</f>
        <v>N.A.</v>
      </c>
      <c r="D7" t="s">
        <v>12</v>
      </c>
      <c r="E7" s="1">
        <v>600000</v>
      </c>
    </row>
    <row r="9" spans="1:20" x14ac:dyDescent="0.2">
      <c r="A9" t="s">
        <v>16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Definitions'!A2</f>
        <v>Children</v>
      </c>
      <c r="B10" t="s">
        <v>11</v>
      </c>
      <c r="C10" t="str">
        <f>IF(SUMPRODUCT(--(E10:T10&lt;&gt;""))=0,0,"N.A.")</f>
        <v>N.A.</v>
      </c>
      <c r="D10" t="s">
        <v>12</v>
      </c>
      <c r="E10" s="1">
        <v>40000</v>
      </c>
    </row>
    <row r="11" spans="1:20" x14ac:dyDescent="0.2">
      <c r="A11" t="str">
        <f>'Population Definitions'!A3</f>
        <v>Adults</v>
      </c>
      <c r="B11" t="s">
        <v>11</v>
      </c>
      <c r="C11" t="str">
        <f>IF(SUMPRODUCT(--(E11:T11&lt;&gt;""))=0,0,"N.A.")</f>
        <v>N.A.</v>
      </c>
      <c r="D11" t="s">
        <v>12</v>
      </c>
      <c r="E11" s="1">
        <v>31000</v>
      </c>
    </row>
    <row r="13" spans="1:20" x14ac:dyDescent="0.2">
      <c r="A13" t="s">
        <v>19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Definitions'!A2</f>
        <v>Children</v>
      </c>
      <c r="B14" t="s">
        <v>11</v>
      </c>
      <c r="C14" t="str">
        <f>IF(SUMPRODUCT(--(E14:T14&lt;&gt;""))=0,0,"N.A.")</f>
        <v>N.A.</v>
      </c>
      <c r="D14" t="s">
        <v>12</v>
      </c>
      <c r="E14">
        <v>1200</v>
      </c>
    </row>
    <row r="15" spans="1:20" x14ac:dyDescent="0.2">
      <c r="A15" t="str">
        <f>'Population Definitions'!A3</f>
        <v>Adults</v>
      </c>
      <c r="B15" t="s">
        <v>11</v>
      </c>
      <c r="C15" t="str">
        <f>IF(SUMPRODUCT(--(E15:T15&lt;&gt;""))=0,0,"N.A.")</f>
        <v>N.A.</v>
      </c>
      <c r="D15" t="s">
        <v>12</v>
      </c>
      <c r="E15">
        <v>1200</v>
      </c>
    </row>
    <row r="17" spans="1:20" x14ac:dyDescent="0.2">
      <c r="A17" t="s">
        <v>20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Definitions'!A2</f>
        <v>Children</v>
      </c>
      <c r="B18" t="s">
        <v>11</v>
      </c>
      <c r="C18" t="str">
        <f>IF(SUMPRODUCT(--(E18:T18&lt;&gt;""))=0,0,"N.A.")</f>
        <v>N.A.</v>
      </c>
      <c r="D18" t="s">
        <v>12</v>
      </c>
      <c r="E18">
        <v>1200</v>
      </c>
    </row>
    <row r="19" spans="1:20" x14ac:dyDescent="0.2">
      <c r="A19" t="str">
        <f>'Population Definitions'!A3</f>
        <v>Adults</v>
      </c>
      <c r="B19" t="s">
        <v>11</v>
      </c>
      <c r="C19" t="str">
        <f>IF(SUMPRODUCT(--(E19:T19&lt;&gt;""))=0,0,"N.A.")</f>
        <v>N.A.</v>
      </c>
      <c r="D19" t="s">
        <v>12</v>
      </c>
      <c r="E19">
        <v>1200</v>
      </c>
    </row>
    <row r="21" spans="1:20" x14ac:dyDescent="0.2">
      <c r="A21" t="s">
        <v>27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Definitions'!A2</f>
        <v>Children</v>
      </c>
      <c r="B22" t="s">
        <v>11</v>
      </c>
      <c r="C22" t="str">
        <f>IF(SUMPRODUCT(--(E22:T22&lt;&gt;""))=0,0.01,"N.A.")</f>
        <v>N.A.</v>
      </c>
      <c r="D22" t="s">
        <v>12</v>
      </c>
      <c r="E22">
        <v>1200</v>
      </c>
    </row>
    <row r="23" spans="1:20" x14ac:dyDescent="0.2">
      <c r="A23" t="str">
        <f>'Population Definitions'!A3</f>
        <v>Adults</v>
      </c>
      <c r="B23" t="s">
        <v>11</v>
      </c>
      <c r="C23" t="str">
        <f>IF(SUMPRODUCT(--(E23:T23&lt;&gt;""))=0,0.01,"N.A.")</f>
        <v>N.A.</v>
      </c>
      <c r="D23" t="s">
        <v>12</v>
      </c>
      <c r="E23">
        <v>1200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Definitions'!A2</f>
        <v>Children</v>
      </c>
      <c r="B2" t="s">
        <v>11</v>
      </c>
      <c r="C2" t="str">
        <f>IF(SUMPRODUCT(--(E2:T2&lt;&gt;""))=0,0.01,"N.A.")</f>
        <v>N.A.</v>
      </c>
      <c r="D2" t="s">
        <v>12</v>
      </c>
      <c r="E2">
        <v>800</v>
      </c>
    </row>
    <row r="3" spans="1:20" x14ac:dyDescent="0.2">
      <c r="A3" t="str">
        <f>'Population Definitions'!A3</f>
        <v>Adults</v>
      </c>
      <c r="B3" t="s">
        <v>11</v>
      </c>
      <c r="C3" t="str">
        <f>IF(SUMPRODUCT(--(E3:T3&lt;&gt;""))=0,0.01,"N.A.")</f>
        <v>N.A.</v>
      </c>
      <c r="D3" t="s">
        <v>12</v>
      </c>
      <c r="E3">
        <v>900</v>
      </c>
    </row>
    <row r="5" spans="1:20" x14ac:dyDescent="0.2">
      <c r="A5" t="s">
        <v>32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Definitions'!A2</f>
        <v>Children</v>
      </c>
      <c r="B6" t="s">
        <v>11</v>
      </c>
      <c r="C6" t="str">
        <f>IF(SUMPRODUCT(--(E6:T6&lt;&gt;""))=0,0.01,"N.A.")</f>
        <v>N.A.</v>
      </c>
      <c r="D6" t="s">
        <v>12</v>
      </c>
      <c r="E6">
        <v>1100</v>
      </c>
    </row>
    <row r="7" spans="1:20" x14ac:dyDescent="0.2">
      <c r="A7" t="str">
        <f>'Population Definitions'!A3</f>
        <v>Adults</v>
      </c>
      <c r="B7" t="s">
        <v>11</v>
      </c>
      <c r="C7" t="str">
        <f>IF(SUMPRODUCT(--(E7:T7&lt;&gt;""))=0,0.01,"N.A.")</f>
        <v>N.A.</v>
      </c>
      <c r="D7" t="s">
        <v>12</v>
      </c>
      <c r="E7">
        <v>1200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26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Definitions'!A2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Definitions'!A3</f>
        <v>Adults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6" workbookViewId="0">
      <selection activeCell="C36" sqref="C3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Definitions'!A2</f>
        <v>Children</v>
      </c>
      <c r="B2" t="s">
        <v>11</v>
      </c>
      <c r="C2" t="str">
        <f>IF(SUMPRODUCT(--(E2:T2&lt;&gt;""))=0,0.01,"N.A.")</f>
        <v>N.A.</v>
      </c>
      <c r="D2" t="s">
        <v>12</v>
      </c>
      <c r="E2">
        <v>1200</v>
      </c>
    </row>
    <row r="3" spans="1:20" x14ac:dyDescent="0.2">
      <c r="A3" t="str">
        <f>'Population Definitions'!A3</f>
        <v>Adults</v>
      </c>
      <c r="B3" t="s">
        <v>11</v>
      </c>
      <c r="C3" t="str">
        <f>IF(SUMPRODUCT(--(E3:T3&lt;&gt;""))=0,0.01,"N.A.")</f>
        <v>N.A.</v>
      </c>
      <c r="D3" t="s">
        <v>12</v>
      </c>
      <c r="E3">
        <v>1200</v>
      </c>
    </row>
    <row r="5" spans="1:20" x14ac:dyDescent="0.2">
      <c r="A5" t="s">
        <v>17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Definitions'!A2</f>
        <v>Children</v>
      </c>
      <c r="B6" t="s">
        <v>10</v>
      </c>
      <c r="C6">
        <f>IF(SUMPRODUCT(--(E6:T6&lt;&gt;""))=0,0.02,"N.A.")</f>
        <v>0.02</v>
      </c>
      <c r="D6" t="s">
        <v>12</v>
      </c>
    </row>
    <row r="7" spans="1:20" x14ac:dyDescent="0.2">
      <c r="A7" t="str">
        <f>'Population Definitions'!A3</f>
        <v>Adults</v>
      </c>
      <c r="B7" t="s">
        <v>10</v>
      </c>
      <c r="C7">
        <f>IF(SUMPRODUCT(--(E7:T7&lt;&gt;""))=0,0.02,"N.A.")</f>
        <v>0.02</v>
      </c>
      <c r="D7" t="s">
        <v>12</v>
      </c>
    </row>
    <row r="9" spans="1:20" x14ac:dyDescent="0.2">
      <c r="A9" t="s">
        <v>18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Definitions'!A2</f>
        <v>Children</v>
      </c>
      <c r="B10" t="s">
        <v>10</v>
      </c>
      <c r="C10">
        <v>0.05</v>
      </c>
      <c r="D10" t="s">
        <v>12</v>
      </c>
    </row>
    <row r="11" spans="1:20" x14ac:dyDescent="0.2">
      <c r="A11" t="str">
        <f>'Population Definitions'!A3</f>
        <v>Adults</v>
      </c>
      <c r="B11" t="s">
        <v>10</v>
      </c>
      <c r="C11">
        <v>0.03</v>
      </c>
      <c r="D11" t="s">
        <v>12</v>
      </c>
    </row>
    <row r="13" spans="1:20" x14ac:dyDescent="0.2">
      <c r="A13" t="s">
        <v>21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Definitions'!A2</f>
        <v>Children</v>
      </c>
      <c r="B14" t="s">
        <v>10</v>
      </c>
      <c r="C14">
        <f>IF(SUMPRODUCT(--(E14:T14&lt;&gt;""))=0,0.01,"N.A.")</f>
        <v>0.01</v>
      </c>
      <c r="D14" t="s">
        <v>12</v>
      </c>
    </row>
    <row r="15" spans="1:20" x14ac:dyDescent="0.2">
      <c r="A15" t="str">
        <f>'Population Definitions'!A3</f>
        <v>Adults</v>
      </c>
      <c r="B15" t="s">
        <v>10</v>
      </c>
      <c r="C15">
        <v>0.2</v>
      </c>
      <c r="D15" t="s">
        <v>12</v>
      </c>
    </row>
    <row r="17" spans="1:20" x14ac:dyDescent="0.2">
      <c r="A17" t="s">
        <v>22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Definitions'!A2</f>
        <v>Children</v>
      </c>
      <c r="B18" t="s">
        <v>10</v>
      </c>
      <c r="C18">
        <f>IF(SUMPRODUCT(--(E18:T18&lt;&gt;""))=0,0.01,"N.A.")</f>
        <v>0.01</v>
      </c>
      <c r="D18" t="s">
        <v>12</v>
      </c>
    </row>
    <row r="19" spans="1:20" x14ac:dyDescent="0.2">
      <c r="A19" t="str">
        <f>'Population Definitions'!A3</f>
        <v>Adults</v>
      </c>
      <c r="B19" t="s">
        <v>10</v>
      </c>
      <c r="C19">
        <f>IF(SUMPRODUCT(--(E19:T19&lt;&gt;""))=0,0.01,"N.A.")</f>
        <v>0.01</v>
      </c>
      <c r="D19" t="s">
        <v>12</v>
      </c>
    </row>
    <row r="21" spans="1:20" x14ac:dyDescent="0.2">
      <c r="A21" t="s">
        <v>23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Definitions'!A2</f>
        <v>Children</v>
      </c>
      <c r="B22" t="s">
        <v>10</v>
      </c>
      <c r="C22">
        <f>IF(SUMPRODUCT(--(E22:T22&lt;&gt;""))=0,0.01,"N.A.")</f>
        <v>0.01</v>
      </c>
      <c r="D22" t="s">
        <v>12</v>
      </c>
    </row>
    <row r="23" spans="1:20" x14ac:dyDescent="0.2">
      <c r="A23" t="str">
        <f>'Population Definitions'!A3</f>
        <v>Adults</v>
      </c>
      <c r="B23" t="s">
        <v>10</v>
      </c>
      <c r="C23">
        <f>IF(SUMPRODUCT(--(E23:T23&lt;&gt;""))=0,0.01,"N.A.")</f>
        <v>0.01</v>
      </c>
      <c r="D23" t="s">
        <v>12</v>
      </c>
    </row>
    <row r="25" spans="1:20" x14ac:dyDescent="0.2">
      <c r="A25" t="s">
        <v>24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Definitions'!A2</f>
        <v>Children</v>
      </c>
      <c r="B26" t="s">
        <v>10</v>
      </c>
      <c r="C26">
        <f>IF(SUMPRODUCT(--(E26:T26&lt;&gt;""))=0,0.01,"N.A.")</f>
        <v>0.01</v>
      </c>
      <c r="D26" t="s">
        <v>12</v>
      </c>
    </row>
    <row r="27" spans="1:20" x14ac:dyDescent="0.2">
      <c r="A27" t="str">
        <f>'Population Definitions'!A3</f>
        <v>Adults</v>
      </c>
      <c r="B27" t="s">
        <v>10</v>
      </c>
      <c r="C27">
        <f>IF(SUMPRODUCT(--(E27:T27&lt;&gt;""))=0,0.01,"N.A.")</f>
        <v>0.01</v>
      </c>
      <c r="D27" t="s">
        <v>12</v>
      </c>
    </row>
    <row r="29" spans="1:20" x14ac:dyDescent="0.2">
      <c r="A29" t="s">
        <v>28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Definitions'!A2</f>
        <v>Children</v>
      </c>
      <c r="B30" t="s">
        <v>10</v>
      </c>
      <c r="C30">
        <f>IF(SUMPRODUCT(--(E30:T30&lt;&gt;""))=0,0.01,"N.A.")</f>
        <v>0.01</v>
      </c>
      <c r="D30" t="s">
        <v>12</v>
      </c>
    </row>
    <row r="31" spans="1:20" x14ac:dyDescent="0.2">
      <c r="A31" t="str">
        <f>'Population Definitions'!A3</f>
        <v>Adults</v>
      </c>
      <c r="B31" t="s">
        <v>10</v>
      </c>
      <c r="C31">
        <f>IF(SUMPRODUCT(--(E31:T31&lt;&gt;""))=0,0.01,"N.A.")</f>
        <v>0.01</v>
      </c>
      <c r="D31" t="s">
        <v>12</v>
      </c>
    </row>
    <row r="33" spans="1:20" x14ac:dyDescent="0.2">
      <c r="A33" t="s">
        <v>30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Definitions'!A2</f>
        <v>Children</v>
      </c>
      <c r="B34" t="s">
        <v>10</v>
      </c>
      <c r="C34">
        <v>0.02</v>
      </c>
      <c r="D34" t="s">
        <v>12</v>
      </c>
    </row>
    <row r="35" spans="1:20" x14ac:dyDescent="0.2">
      <c r="A35" t="str">
        <f>'Population Definitions'!A3</f>
        <v>Adults</v>
      </c>
      <c r="B35" t="s">
        <v>10</v>
      </c>
      <c r="C35">
        <v>0.5</v>
      </c>
      <c r="D35" t="s">
        <v>12</v>
      </c>
    </row>
    <row r="37" spans="1:20" x14ac:dyDescent="0.2">
      <c r="A37" t="s">
        <v>31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Definitions'!A2</f>
        <v>Children</v>
      </c>
      <c r="B38" t="s">
        <v>10</v>
      </c>
      <c r="C38">
        <f>IF(SUMPRODUCT(--(E38:T38&lt;&gt;""))=0,0.01,"N.A.")</f>
        <v>0.01</v>
      </c>
      <c r="D38" t="s">
        <v>12</v>
      </c>
    </row>
    <row r="39" spans="1:20" x14ac:dyDescent="0.2">
      <c r="A39" t="str">
        <f>'Population Definitions'!A3</f>
        <v>Adults</v>
      </c>
      <c r="B39" t="s">
        <v>10</v>
      </c>
      <c r="C39">
        <f>IF(SUMPRODUCT(--(E39:T39&lt;&gt;""))=0,0.01,"N.A.")</f>
        <v>0.01</v>
      </c>
      <c r="D39" t="s">
        <v>12</v>
      </c>
    </row>
    <row r="41" spans="1:20" x14ac:dyDescent="0.2">
      <c r="A41" t="s">
        <v>33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">
      <c r="A42" t="str">
        <f>'Population Definitions'!A2</f>
        <v>Children</v>
      </c>
      <c r="B42" t="s">
        <v>11</v>
      </c>
      <c r="C42" t="str">
        <f>IF(SUMPRODUCT(--(E42:T42&lt;&gt;""))=0,0.01,"N.A.")</f>
        <v>N.A.</v>
      </c>
      <c r="D42" t="s">
        <v>12</v>
      </c>
      <c r="E42">
        <v>1200</v>
      </c>
    </row>
    <row r="43" spans="1:20" x14ac:dyDescent="0.2">
      <c r="A43" t="str">
        <f>'Population Definitions'!A3</f>
        <v>Adults</v>
      </c>
      <c r="B43" t="s">
        <v>11</v>
      </c>
      <c r="C43" t="str">
        <f>IF(SUMPRODUCT(--(E43:T43&lt;&gt;""))=0,0.01,"N.A.")</f>
        <v>N.A.</v>
      </c>
      <c r="D43" t="s">
        <v>12</v>
      </c>
      <c r="E43">
        <v>1200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2016-11-15T18:54:08Z</dcterms:created>
  <dcterms:modified xsi:type="dcterms:W3CDTF">2016-11-18T05:02:11Z</dcterms:modified>
</cp:coreProperties>
</file>