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project/"/>
    </mc:Choice>
  </mc:AlternateContent>
  <bookViews>
    <workbookView xWindow="0" yWindow="460" windowWidth="23260" windowHeight="13180" activeTab="7"/>
  </bookViews>
  <sheets>
    <sheet name="Population Definitions" sheetId="1" r:id="rId1"/>
    <sheet name="Transfer Definitions" sheetId="2" r:id="rId2"/>
    <sheet name="Transfer Details" sheetId="3" r:id="rId3"/>
    <sheet name="Population Size" sheetId="4" r:id="rId4"/>
    <sheet name="Notified Cases" sheetId="5" r:id="rId5"/>
    <sheet name="Incidence" sheetId="6" r:id="rId6"/>
    <sheet name="Prevalence" sheetId="7" r:id="rId7"/>
    <sheet name="Other epidemiology" sheetId="8" r:id="rId8"/>
    <sheet name="TB disaggregation" sheetId="9" r:id="rId9"/>
    <sheet name="Latent Testing and Treatment" sheetId="10" r:id="rId10"/>
    <sheet name="Active TB Testing and Treatment" sheetId="11" r:id="rId11"/>
    <sheet name="Constants" sheetId="12" r:id="rId12"/>
    <sheet name="Epidemic Characteristics" sheetId="13" r:id="rId13"/>
    <sheet name="Cascade Parameters" sheetId="14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E2" i="3"/>
  <c r="C98" i="14"/>
  <c r="A98" i="14"/>
  <c r="C97" i="14"/>
  <c r="A97" i="14"/>
  <c r="C96" i="14"/>
  <c r="A96" i="14"/>
  <c r="C95" i="14"/>
  <c r="A95" i="14"/>
  <c r="C94" i="14"/>
  <c r="A94" i="14"/>
  <c r="C93" i="14"/>
  <c r="A93" i="14"/>
  <c r="C92" i="14"/>
  <c r="A92" i="14"/>
  <c r="C89" i="14"/>
  <c r="A89" i="14"/>
  <c r="C88" i="14"/>
  <c r="A88" i="14"/>
  <c r="C87" i="14"/>
  <c r="A87" i="14"/>
  <c r="C86" i="14"/>
  <c r="A86" i="14"/>
  <c r="C85" i="14"/>
  <c r="A85" i="14"/>
  <c r="C84" i="14"/>
  <c r="A84" i="14"/>
  <c r="C83" i="14"/>
  <c r="A83" i="14"/>
  <c r="C80" i="14"/>
  <c r="A80" i="14"/>
  <c r="C79" i="14"/>
  <c r="A79" i="14"/>
  <c r="C78" i="14"/>
  <c r="A78" i="14"/>
  <c r="C77" i="14"/>
  <c r="A77" i="14"/>
  <c r="C76" i="14"/>
  <c r="A76" i="14"/>
  <c r="C75" i="14"/>
  <c r="A75" i="14"/>
  <c r="C74" i="14"/>
  <c r="A74" i="14"/>
  <c r="C71" i="14"/>
  <c r="A71" i="14"/>
  <c r="C70" i="14"/>
  <c r="A70" i="14"/>
  <c r="C69" i="14"/>
  <c r="A69" i="14"/>
  <c r="C68" i="14"/>
  <c r="A68" i="14"/>
  <c r="C67" i="14"/>
  <c r="A67" i="14"/>
  <c r="C66" i="14"/>
  <c r="A66" i="14"/>
  <c r="C65" i="14"/>
  <c r="A65" i="14"/>
  <c r="C62" i="14"/>
  <c r="A62" i="14"/>
  <c r="C61" i="14"/>
  <c r="A61" i="14"/>
  <c r="C60" i="14"/>
  <c r="A60" i="14"/>
  <c r="C59" i="14"/>
  <c r="A59" i="14"/>
  <c r="C58" i="14"/>
  <c r="A58" i="14"/>
  <c r="C57" i="14"/>
  <c r="A57" i="14"/>
  <c r="C56" i="14"/>
  <c r="A56" i="14"/>
  <c r="C53" i="14"/>
  <c r="A53" i="14"/>
  <c r="C52" i="14"/>
  <c r="A52" i="14"/>
  <c r="C51" i="14"/>
  <c r="A51" i="14"/>
  <c r="C50" i="14"/>
  <c r="A50" i="14"/>
  <c r="C49" i="14"/>
  <c r="A49" i="14"/>
  <c r="C48" i="14"/>
  <c r="A48" i="14"/>
  <c r="C47" i="14"/>
  <c r="A47" i="14"/>
  <c r="C44" i="14"/>
  <c r="A44" i="14"/>
  <c r="C43" i="14"/>
  <c r="A43" i="14"/>
  <c r="C42" i="14"/>
  <c r="A42" i="14"/>
  <c r="C41" i="14"/>
  <c r="A41" i="14"/>
  <c r="C40" i="14"/>
  <c r="A40" i="14"/>
  <c r="C39" i="14"/>
  <c r="A39" i="14"/>
  <c r="C38" i="14"/>
  <c r="A38" i="14"/>
  <c r="A35" i="14"/>
  <c r="A34" i="14"/>
  <c r="A33" i="14"/>
  <c r="A32" i="14"/>
  <c r="A31" i="14"/>
  <c r="A30" i="14"/>
  <c r="A29" i="14"/>
  <c r="C26" i="14"/>
  <c r="A26" i="14"/>
  <c r="C25" i="14"/>
  <c r="A25" i="14"/>
  <c r="C24" i="14"/>
  <c r="A24" i="14"/>
  <c r="C23" i="14"/>
  <c r="A23" i="14"/>
  <c r="C22" i="14"/>
  <c r="A22" i="14"/>
  <c r="C21" i="14"/>
  <c r="A21" i="14"/>
  <c r="C20" i="14"/>
  <c r="A20" i="14"/>
  <c r="C17" i="14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53" i="13"/>
  <c r="A53" i="13"/>
  <c r="C52" i="13"/>
  <c r="A52" i="13"/>
  <c r="C51" i="13"/>
  <c r="A51" i="13"/>
  <c r="C50" i="13"/>
  <c r="A50" i="13"/>
  <c r="C49" i="13"/>
  <c r="A49" i="13"/>
  <c r="C48" i="13"/>
  <c r="A48" i="13"/>
  <c r="C47" i="13"/>
  <c r="A47" i="13"/>
  <c r="C44" i="13"/>
  <c r="A44" i="13"/>
  <c r="C43" i="13"/>
  <c r="A43" i="13"/>
  <c r="C42" i="13"/>
  <c r="A42" i="13"/>
  <c r="C41" i="13"/>
  <c r="A41" i="13"/>
  <c r="C40" i="13"/>
  <c r="A40" i="13"/>
  <c r="C39" i="13"/>
  <c r="A39" i="13"/>
  <c r="C38" i="13"/>
  <c r="A38" i="13"/>
  <c r="C35" i="13"/>
  <c r="A35" i="13"/>
  <c r="C34" i="13"/>
  <c r="A34" i="13"/>
  <c r="C33" i="13"/>
  <c r="A33" i="13"/>
  <c r="C32" i="13"/>
  <c r="A32" i="13"/>
  <c r="C31" i="13"/>
  <c r="A31" i="13"/>
  <c r="C30" i="13"/>
  <c r="A30" i="13"/>
  <c r="C29" i="13"/>
  <c r="A29" i="13"/>
  <c r="C26" i="13"/>
  <c r="A26" i="13"/>
  <c r="C25" i="13"/>
  <c r="A25" i="13"/>
  <c r="C24" i="13"/>
  <c r="A24" i="13"/>
  <c r="C23" i="13"/>
  <c r="A23" i="13"/>
  <c r="C22" i="13"/>
  <c r="A22" i="13"/>
  <c r="C21" i="13"/>
  <c r="A21" i="13"/>
  <c r="C20" i="13"/>
  <c r="A20" i="13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8" i="13"/>
  <c r="A8" i="13"/>
  <c r="C7" i="13"/>
  <c r="A7" i="13"/>
  <c r="C6" i="13"/>
  <c r="A6" i="13"/>
  <c r="C5" i="13"/>
  <c r="A5" i="13"/>
  <c r="C4" i="13"/>
  <c r="A4" i="13"/>
  <c r="C3" i="13"/>
  <c r="A3" i="13"/>
  <c r="A2" i="13"/>
  <c r="C224" i="12"/>
  <c r="A224" i="12"/>
  <c r="C223" i="12"/>
  <c r="A223" i="12"/>
  <c r="C222" i="12"/>
  <c r="A222" i="12"/>
  <c r="C221" i="12"/>
  <c r="A221" i="12"/>
  <c r="C220" i="12"/>
  <c r="A220" i="12"/>
  <c r="C219" i="12"/>
  <c r="A219" i="12"/>
  <c r="C218" i="12"/>
  <c r="A218" i="12"/>
  <c r="C215" i="12"/>
  <c r="A215" i="12"/>
  <c r="C214" i="12"/>
  <c r="A214" i="12"/>
  <c r="C213" i="12"/>
  <c r="A213" i="12"/>
  <c r="C212" i="12"/>
  <c r="A212" i="12"/>
  <c r="C211" i="12"/>
  <c r="A211" i="12"/>
  <c r="C210" i="12"/>
  <c r="A210" i="12"/>
  <c r="C209" i="12"/>
  <c r="A209" i="12"/>
  <c r="C206" i="12"/>
  <c r="A206" i="12"/>
  <c r="C205" i="12"/>
  <c r="A205" i="12"/>
  <c r="C204" i="12"/>
  <c r="A204" i="12"/>
  <c r="C203" i="12"/>
  <c r="A203" i="12"/>
  <c r="C202" i="12"/>
  <c r="A202" i="12"/>
  <c r="C201" i="12"/>
  <c r="A201" i="12"/>
  <c r="C200" i="12"/>
  <c r="A200" i="12"/>
  <c r="C197" i="12"/>
  <c r="A197" i="12"/>
  <c r="C196" i="12"/>
  <c r="A196" i="12"/>
  <c r="C195" i="12"/>
  <c r="A195" i="12"/>
  <c r="C194" i="12"/>
  <c r="A194" i="12"/>
  <c r="C193" i="12"/>
  <c r="A193" i="12"/>
  <c r="C192" i="12"/>
  <c r="A192" i="12"/>
  <c r="C191" i="12"/>
  <c r="A191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2" i="12"/>
  <c r="A182" i="12"/>
  <c r="A179" i="12"/>
  <c r="A178" i="12"/>
  <c r="A177" i="12"/>
  <c r="A176" i="12"/>
  <c r="A175" i="12"/>
  <c r="A174" i="12"/>
  <c r="A173" i="12"/>
  <c r="C170" i="12"/>
  <c r="A170" i="12"/>
  <c r="C169" i="12"/>
  <c r="A169" i="12"/>
  <c r="C168" i="12"/>
  <c r="A168" i="12"/>
  <c r="C167" i="12"/>
  <c r="A167" i="12"/>
  <c r="C166" i="12"/>
  <c r="A166" i="12"/>
  <c r="C165" i="12"/>
  <c r="A165" i="12"/>
  <c r="C164" i="12"/>
  <c r="A164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C155" i="12"/>
  <c r="A155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4" i="12"/>
  <c r="A134" i="12"/>
  <c r="C133" i="12"/>
  <c r="A133" i="12"/>
  <c r="C132" i="12"/>
  <c r="A132" i="12"/>
  <c r="C131" i="12"/>
  <c r="A131" i="12"/>
  <c r="C130" i="12"/>
  <c r="A130" i="12"/>
  <c r="C129" i="12"/>
  <c r="A129" i="12"/>
  <c r="C128" i="12"/>
  <c r="A128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6" i="12"/>
  <c r="A116" i="12"/>
  <c r="C115" i="12"/>
  <c r="A115" i="12"/>
  <c r="C114" i="12"/>
  <c r="A114" i="12"/>
  <c r="C113" i="12"/>
  <c r="A113" i="12"/>
  <c r="C112" i="12"/>
  <c r="A112" i="12"/>
  <c r="C111" i="12"/>
  <c r="A111" i="12"/>
  <c r="C110" i="12"/>
  <c r="A110" i="12"/>
  <c r="C107" i="12"/>
  <c r="A107" i="12"/>
  <c r="C106" i="12"/>
  <c r="A106" i="12"/>
  <c r="C105" i="12"/>
  <c r="A105" i="12"/>
  <c r="C104" i="12"/>
  <c r="A104" i="12"/>
  <c r="C103" i="12"/>
  <c r="A103" i="12"/>
  <c r="C102" i="12"/>
  <c r="A102" i="12"/>
  <c r="C101" i="12"/>
  <c r="A101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A89" i="12"/>
  <c r="A88" i="12"/>
  <c r="A87" i="12"/>
  <c r="A86" i="12"/>
  <c r="A85" i="12"/>
  <c r="A84" i="12"/>
  <c r="A83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5" i="12"/>
  <c r="A65" i="12"/>
  <c r="C62" i="12"/>
  <c r="A62" i="12"/>
  <c r="C61" i="12"/>
  <c r="A61" i="12"/>
  <c r="C60" i="12"/>
  <c r="A60" i="12"/>
  <c r="C59" i="12"/>
  <c r="A59" i="12"/>
  <c r="C58" i="12"/>
  <c r="A58" i="12"/>
  <c r="C57" i="12"/>
  <c r="A57" i="12"/>
  <c r="C56" i="12"/>
  <c r="A56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A29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215" i="11"/>
  <c r="A215" i="11"/>
  <c r="C214" i="11"/>
  <c r="A214" i="11"/>
  <c r="C213" i="11"/>
  <c r="A213" i="11"/>
  <c r="C212" i="11"/>
  <c r="A212" i="11"/>
  <c r="C211" i="11"/>
  <c r="A211" i="11"/>
  <c r="C210" i="11"/>
  <c r="A210" i="11"/>
  <c r="C209" i="11"/>
  <c r="A209" i="11"/>
  <c r="C206" i="11"/>
  <c r="A206" i="11"/>
  <c r="C205" i="11"/>
  <c r="A205" i="11"/>
  <c r="C204" i="11"/>
  <c r="A204" i="11"/>
  <c r="C203" i="11"/>
  <c r="A203" i="11"/>
  <c r="C202" i="11"/>
  <c r="A202" i="11"/>
  <c r="C201" i="11"/>
  <c r="A201" i="11"/>
  <c r="C200" i="11"/>
  <c r="A200" i="11"/>
  <c r="C197" i="11"/>
  <c r="A197" i="11"/>
  <c r="C196" i="11"/>
  <c r="A196" i="11"/>
  <c r="C195" i="11"/>
  <c r="A195" i="11"/>
  <c r="C194" i="11"/>
  <c r="A194" i="11"/>
  <c r="C193" i="11"/>
  <c r="A193" i="11"/>
  <c r="C192" i="11"/>
  <c r="A192" i="11"/>
  <c r="C191" i="11"/>
  <c r="A191" i="11"/>
  <c r="C188" i="11"/>
  <c r="A188" i="11"/>
  <c r="C187" i="11"/>
  <c r="A187" i="11"/>
  <c r="C186" i="11"/>
  <c r="A186" i="11"/>
  <c r="C185" i="11"/>
  <c r="A185" i="11"/>
  <c r="C184" i="11"/>
  <c r="A184" i="11"/>
  <c r="C183" i="11"/>
  <c r="A183" i="11"/>
  <c r="C182" i="11"/>
  <c r="A182" i="11"/>
  <c r="C179" i="11"/>
  <c r="A179" i="11"/>
  <c r="C178" i="11"/>
  <c r="A178" i="11"/>
  <c r="C177" i="11"/>
  <c r="A177" i="11"/>
  <c r="C176" i="11"/>
  <c r="A176" i="11"/>
  <c r="C175" i="11"/>
  <c r="A175" i="11"/>
  <c r="C174" i="11"/>
  <c r="A174" i="11"/>
  <c r="C173" i="11"/>
  <c r="A173" i="11"/>
  <c r="C170" i="11"/>
  <c r="A170" i="11"/>
  <c r="C169" i="11"/>
  <c r="A169" i="11"/>
  <c r="C168" i="11"/>
  <c r="A168" i="11"/>
  <c r="C167" i="11"/>
  <c r="A167" i="11"/>
  <c r="C166" i="11"/>
  <c r="A166" i="11"/>
  <c r="C165" i="11"/>
  <c r="A165" i="11"/>
  <c r="C164" i="11"/>
  <c r="A164" i="11"/>
  <c r="C161" i="11"/>
  <c r="A161" i="11"/>
  <c r="C160" i="11"/>
  <c r="A160" i="11"/>
  <c r="C159" i="11"/>
  <c r="A159" i="11"/>
  <c r="C158" i="11"/>
  <c r="A158" i="11"/>
  <c r="C157" i="11"/>
  <c r="A157" i="11"/>
  <c r="C156" i="11"/>
  <c r="A156" i="11"/>
  <c r="C155" i="11"/>
  <c r="A155" i="11"/>
  <c r="C152" i="11"/>
  <c r="A152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7" i="11"/>
  <c r="A137" i="11"/>
  <c r="C134" i="11"/>
  <c r="A134" i="11"/>
  <c r="C133" i="11"/>
  <c r="A133" i="11"/>
  <c r="C132" i="11"/>
  <c r="A132" i="11"/>
  <c r="C131" i="11"/>
  <c r="A131" i="11"/>
  <c r="C130" i="11"/>
  <c r="A130" i="11"/>
  <c r="C129" i="11"/>
  <c r="A129" i="11"/>
  <c r="C128" i="11"/>
  <c r="A128" i="11"/>
  <c r="C125" i="11"/>
  <c r="A125" i="11"/>
  <c r="C124" i="11"/>
  <c r="A124" i="11"/>
  <c r="C123" i="11"/>
  <c r="A123" i="11"/>
  <c r="C122" i="11"/>
  <c r="A122" i="11"/>
  <c r="C121" i="11"/>
  <c r="A121" i="11"/>
  <c r="C120" i="11"/>
  <c r="A120" i="11"/>
  <c r="C119" i="11"/>
  <c r="A119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C110" i="11"/>
  <c r="A110" i="11"/>
  <c r="C107" i="11"/>
  <c r="A107" i="11"/>
  <c r="C106" i="11"/>
  <c r="A106" i="11"/>
  <c r="C105" i="11"/>
  <c r="A105" i="11"/>
  <c r="C104" i="11"/>
  <c r="A104" i="11"/>
  <c r="C103" i="11"/>
  <c r="A103" i="11"/>
  <c r="C102" i="11"/>
  <c r="A102" i="11"/>
  <c r="C101" i="11"/>
  <c r="A101" i="11"/>
  <c r="C98" i="11"/>
  <c r="A98" i="11"/>
  <c r="C97" i="11"/>
  <c r="A97" i="11"/>
  <c r="C96" i="11"/>
  <c r="A96" i="11"/>
  <c r="C95" i="11"/>
  <c r="A95" i="11"/>
  <c r="C94" i="11"/>
  <c r="A94" i="11"/>
  <c r="C93" i="11"/>
  <c r="A93" i="11"/>
  <c r="C92" i="11"/>
  <c r="A92" i="11"/>
  <c r="C89" i="11"/>
  <c r="A89" i="11"/>
  <c r="C88" i="11"/>
  <c r="A88" i="11"/>
  <c r="C87" i="11"/>
  <c r="A87" i="11"/>
  <c r="C86" i="11"/>
  <c r="A86" i="11"/>
  <c r="C85" i="11"/>
  <c r="A85" i="11"/>
  <c r="C84" i="11"/>
  <c r="A84" i="11"/>
  <c r="C83" i="11"/>
  <c r="A83" i="11"/>
  <c r="C80" i="11"/>
  <c r="A80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5" i="11"/>
  <c r="A65" i="11"/>
  <c r="C62" i="11"/>
  <c r="A62" i="11"/>
  <c r="C61" i="11"/>
  <c r="A61" i="11"/>
  <c r="C60" i="11"/>
  <c r="A60" i="11"/>
  <c r="C59" i="11"/>
  <c r="A59" i="11"/>
  <c r="C58" i="11"/>
  <c r="A58" i="11"/>
  <c r="C57" i="11"/>
  <c r="A57" i="11"/>
  <c r="C56" i="11"/>
  <c r="A56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5" i="11"/>
  <c r="A35" i="11"/>
  <c r="C34" i="11"/>
  <c r="A34" i="11"/>
  <c r="C33" i="11"/>
  <c r="A33" i="11"/>
  <c r="C32" i="11"/>
  <c r="A32" i="11"/>
  <c r="C31" i="11"/>
  <c r="A31" i="11"/>
  <c r="C30" i="11"/>
  <c r="A30" i="11"/>
  <c r="C29" i="11"/>
  <c r="A29" i="11"/>
  <c r="C26" i="11"/>
  <c r="A26" i="11"/>
  <c r="C25" i="11"/>
  <c r="A25" i="11"/>
  <c r="C24" i="11"/>
  <c r="A24" i="11"/>
  <c r="C23" i="11"/>
  <c r="A23" i="11"/>
  <c r="C22" i="11"/>
  <c r="A22" i="11"/>
  <c r="C21" i="11"/>
  <c r="A21" i="11"/>
  <c r="C20" i="11"/>
  <c r="A20" i="11"/>
  <c r="A17" i="11"/>
  <c r="A16" i="11"/>
  <c r="A15" i="11"/>
  <c r="A14" i="11"/>
  <c r="A13" i="11"/>
  <c r="A12" i="11"/>
  <c r="A11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62" i="10"/>
  <c r="A62" i="10"/>
  <c r="C61" i="10"/>
  <c r="A61" i="10"/>
  <c r="C60" i="10"/>
  <c r="A60" i="10"/>
  <c r="C59" i="10"/>
  <c r="A59" i="10"/>
  <c r="C58" i="10"/>
  <c r="A58" i="10"/>
  <c r="C57" i="10"/>
  <c r="A57" i="10"/>
  <c r="C56" i="10"/>
  <c r="A56" i="10"/>
  <c r="C53" i="10"/>
  <c r="A53" i="10"/>
  <c r="C52" i="10"/>
  <c r="A52" i="10"/>
  <c r="C51" i="10"/>
  <c r="A51" i="10"/>
  <c r="C50" i="10"/>
  <c r="A50" i="10"/>
  <c r="C49" i="10"/>
  <c r="A49" i="10"/>
  <c r="C48" i="10"/>
  <c r="A48" i="10"/>
  <c r="C47" i="10"/>
  <c r="A47" i="10"/>
  <c r="C44" i="10"/>
  <c r="A44" i="10"/>
  <c r="C43" i="10"/>
  <c r="A43" i="10"/>
  <c r="C42" i="10"/>
  <c r="A42" i="10"/>
  <c r="C41" i="10"/>
  <c r="A41" i="10"/>
  <c r="C40" i="10"/>
  <c r="A40" i="10"/>
  <c r="C39" i="10"/>
  <c r="A39" i="10"/>
  <c r="C38" i="10"/>
  <c r="A38" i="10"/>
  <c r="C35" i="10"/>
  <c r="A35" i="10"/>
  <c r="C34" i="10"/>
  <c r="A34" i="10"/>
  <c r="C33" i="10"/>
  <c r="A33" i="10"/>
  <c r="C32" i="10"/>
  <c r="A32" i="10"/>
  <c r="C31" i="10"/>
  <c r="A31" i="10"/>
  <c r="C30" i="10"/>
  <c r="A30" i="10"/>
  <c r="C29" i="10"/>
  <c r="A29" i="10"/>
  <c r="C26" i="10"/>
  <c r="A26" i="10"/>
  <c r="C25" i="10"/>
  <c r="A25" i="10"/>
  <c r="C24" i="10"/>
  <c r="A24" i="10"/>
  <c r="C23" i="10"/>
  <c r="A23" i="10"/>
  <c r="C22" i="10"/>
  <c r="A22" i="10"/>
  <c r="C21" i="10"/>
  <c r="A21" i="10"/>
  <c r="C20" i="10"/>
  <c r="A20" i="10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8" i="10"/>
  <c r="A8" i="10"/>
  <c r="C7" i="10"/>
  <c r="A7" i="10"/>
  <c r="C6" i="10"/>
  <c r="A6" i="10"/>
  <c r="C5" i="10"/>
  <c r="A5" i="10"/>
  <c r="C4" i="10"/>
  <c r="A4" i="10"/>
  <c r="C3" i="10"/>
  <c r="A3" i="10"/>
  <c r="A2" i="10"/>
  <c r="A44" i="9"/>
  <c r="A43" i="9"/>
  <c r="A42" i="9"/>
  <c r="A41" i="9"/>
  <c r="A40" i="9"/>
  <c r="A39" i="9"/>
  <c r="A38" i="9"/>
  <c r="A35" i="9"/>
  <c r="A34" i="9"/>
  <c r="A33" i="9"/>
  <c r="A32" i="9"/>
  <c r="A31" i="9"/>
  <c r="A30" i="9"/>
  <c r="A29" i="9"/>
  <c r="C26" i="9"/>
  <c r="A26" i="9"/>
  <c r="C25" i="9"/>
  <c r="A25" i="9"/>
  <c r="C24" i="9"/>
  <c r="A24" i="9"/>
  <c r="C23" i="9"/>
  <c r="A23" i="9"/>
  <c r="C22" i="9"/>
  <c r="A22" i="9"/>
  <c r="C21" i="9"/>
  <c r="A21" i="9"/>
  <c r="C20" i="9"/>
  <c r="A20" i="9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A116" i="8"/>
  <c r="A115" i="8"/>
  <c r="A114" i="8"/>
  <c r="A113" i="8"/>
  <c r="A112" i="8"/>
  <c r="A111" i="8"/>
  <c r="A110" i="8"/>
  <c r="C107" i="8"/>
  <c r="A107" i="8"/>
  <c r="C106" i="8"/>
  <c r="A106" i="8"/>
  <c r="C105" i="8"/>
  <c r="A105" i="8"/>
  <c r="C104" i="8"/>
  <c r="A104" i="8"/>
  <c r="C103" i="8"/>
  <c r="A103" i="8"/>
  <c r="C102" i="8"/>
  <c r="A102" i="8"/>
  <c r="C101" i="8"/>
  <c r="A101" i="8"/>
  <c r="C98" i="8"/>
  <c r="A98" i="8"/>
  <c r="C97" i="8"/>
  <c r="A97" i="8"/>
  <c r="C96" i="8"/>
  <c r="A96" i="8"/>
  <c r="C95" i="8"/>
  <c r="A95" i="8"/>
  <c r="C94" i="8"/>
  <c r="A94" i="8"/>
  <c r="C93" i="8"/>
  <c r="A93" i="8"/>
  <c r="C92" i="8"/>
  <c r="A92" i="8"/>
  <c r="C89" i="8"/>
  <c r="A89" i="8"/>
  <c r="C88" i="8"/>
  <c r="A88" i="8"/>
  <c r="C87" i="8"/>
  <c r="A87" i="8"/>
  <c r="C86" i="8"/>
  <c r="A86" i="8"/>
  <c r="C85" i="8"/>
  <c r="A85" i="8"/>
  <c r="C84" i="8"/>
  <c r="A84" i="8"/>
  <c r="C83" i="8"/>
  <c r="A83" i="8"/>
  <c r="C80" i="8"/>
  <c r="A80" i="8"/>
  <c r="C79" i="8"/>
  <c r="A79" i="8"/>
  <c r="C78" i="8"/>
  <c r="A78" i="8"/>
  <c r="C77" i="8"/>
  <c r="A77" i="8"/>
  <c r="C76" i="8"/>
  <c r="A76" i="8"/>
  <c r="C75" i="8"/>
  <c r="A75" i="8"/>
  <c r="C74" i="8"/>
  <c r="A74" i="8"/>
  <c r="C71" i="8"/>
  <c r="A71" i="8"/>
  <c r="C70" i="8"/>
  <c r="A70" i="8"/>
  <c r="C69" i="8"/>
  <c r="A69" i="8"/>
  <c r="C68" i="8"/>
  <c r="A68" i="8"/>
  <c r="C67" i="8"/>
  <c r="A67" i="8"/>
  <c r="C66" i="8"/>
  <c r="A66" i="8"/>
  <c r="C65" i="8"/>
  <c r="A65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C44" i="8"/>
  <c r="A44" i="8"/>
  <c r="C43" i="8"/>
  <c r="A43" i="8"/>
  <c r="C42" i="8"/>
  <c r="A42" i="8"/>
  <c r="C41" i="8"/>
  <c r="A41" i="8"/>
  <c r="C40" i="8"/>
  <c r="A40" i="8"/>
  <c r="C39" i="8"/>
  <c r="A39" i="8"/>
  <c r="C38" i="8"/>
  <c r="A38" i="8"/>
  <c r="C35" i="8"/>
  <c r="A35" i="8"/>
  <c r="C34" i="8"/>
  <c r="A34" i="8"/>
  <c r="C33" i="8"/>
  <c r="A33" i="8"/>
  <c r="C32" i="8"/>
  <c r="A32" i="8"/>
  <c r="C31" i="8"/>
  <c r="A31" i="8"/>
  <c r="C30" i="8"/>
  <c r="A30" i="8"/>
  <c r="C29" i="8"/>
  <c r="A29" i="8"/>
  <c r="C26" i="8"/>
  <c r="A26" i="8"/>
  <c r="C25" i="8"/>
  <c r="A25" i="8"/>
  <c r="C24" i="8"/>
  <c r="A24" i="8"/>
  <c r="C23" i="8"/>
  <c r="A23" i="8"/>
  <c r="C22" i="8"/>
  <c r="A22" i="8"/>
  <c r="C21" i="8"/>
  <c r="A21" i="8"/>
  <c r="C20" i="8"/>
  <c r="A20" i="8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C80" i="7"/>
  <c r="A80" i="7"/>
  <c r="C79" i="7"/>
  <c r="A79" i="7"/>
  <c r="C78" i="7"/>
  <c r="A78" i="7"/>
  <c r="C77" i="7"/>
  <c r="A77" i="7"/>
  <c r="C76" i="7"/>
  <c r="A76" i="7"/>
  <c r="C75" i="7"/>
  <c r="A75" i="7"/>
  <c r="C74" i="7"/>
  <c r="A74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2" i="7"/>
  <c r="A62" i="7"/>
  <c r="C61" i="7"/>
  <c r="A61" i="7"/>
  <c r="C60" i="7"/>
  <c r="A60" i="7"/>
  <c r="C59" i="7"/>
  <c r="A59" i="7"/>
  <c r="C58" i="7"/>
  <c r="A58" i="7"/>
  <c r="C57" i="7"/>
  <c r="A57" i="7"/>
  <c r="C56" i="7"/>
  <c r="A56" i="7"/>
  <c r="C53" i="7"/>
  <c r="A53" i="7"/>
  <c r="C52" i="7"/>
  <c r="A52" i="7"/>
  <c r="C51" i="7"/>
  <c r="A51" i="7"/>
  <c r="C50" i="7"/>
  <c r="A50" i="7"/>
  <c r="C49" i="7"/>
  <c r="A49" i="7"/>
  <c r="C48" i="7"/>
  <c r="A48" i="7"/>
  <c r="C47" i="7"/>
  <c r="A47" i="7"/>
  <c r="C44" i="7"/>
  <c r="A44" i="7"/>
  <c r="C43" i="7"/>
  <c r="A43" i="7"/>
  <c r="C42" i="7"/>
  <c r="A42" i="7"/>
  <c r="C41" i="7"/>
  <c r="A41" i="7"/>
  <c r="C40" i="7"/>
  <c r="A40" i="7"/>
  <c r="C39" i="7"/>
  <c r="A39" i="7"/>
  <c r="C38" i="7"/>
  <c r="A38" i="7"/>
  <c r="C35" i="7"/>
  <c r="A35" i="7"/>
  <c r="C34" i="7"/>
  <c r="A34" i="7"/>
  <c r="C33" i="7"/>
  <c r="A33" i="7"/>
  <c r="C32" i="7"/>
  <c r="A32" i="7"/>
  <c r="C31" i="7"/>
  <c r="A31" i="7"/>
  <c r="C30" i="7"/>
  <c r="A30" i="7"/>
  <c r="C29" i="7"/>
  <c r="A29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7" i="7"/>
  <c r="A17" i="7"/>
  <c r="C16" i="7"/>
  <c r="A16" i="7"/>
  <c r="C15" i="7"/>
  <c r="A15" i="7"/>
  <c r="C14" i="7"/>
  <c r="A14" i="7"/>
  <c r="C13" i="7"/>
  <c r="A13" i="7"/>
  <c r="C12" i="7"/>
  <c r="A12" i="7"/>
  <c r="A11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80" i="6"/>
  <c r="A80" i="6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5" i="6"/>
  <c r="A65" i="6"/>
  <c r="C62" i="6"/>
  <c r="A62" i="6"/>
  <c r="C61" i="6"/>
  <c r="A61" i="6"/>
  <c r="C60" i="6"/>
  <c r="A60" i="6"/>
  <c r="C59" i="6"/>
  <c r="A59" i="6"/>
  <c r="C58" i="6"/>
  <c r="A58" i="6"/>
  <c r="C57" i="6"/>
  <c r="A57" i="6"/>
  <c r="C56" i="6"/>
  <c r="A56" i="6"/>
  <c r="C53" i="6"/>
  <c r="A53" i="6"/>
  <c r="C52" i="6"/>
  <c r="A52" i="6"/>
  <c r="C51" i="6"/>
  <c r="A51" i="6"/>
  <c r="C50" i="6"/>
  <c r="A50" i="6"/>
  <c r="C49" i="6"/>
  <c r="A49" i="6"/>
  <c r="C48" i="6"/>
  <c r="A48" i="6"/>
  <c r="C47" i="6"/>
  <c r="A47" i="6"/>
  <c r="C44" i="6"/>
  <c r="A44" i="6"/>
  <c r="C43" i="6"/>
  <c r="A43" i="6"/>
  <c r="C42" i="6"/>
  <c r="A42" i="6"/>
  <c r="C41" i="6"/>
  <c r="A41" i="6"/>
  <c r="C40" i="6"/>
  <c r="A40" i="6"/>
  <c r="C39" i="6"/>
  <c r="A39" i="6"/>
  <c r="C38" i="6"/>
  <c r="A38" i="6"/>
  <c r="C35" i="6"/>
  <c r="A35" i="6"/>
  <c r="C34" i="6"/>
  <c r="A34" i="6"/>
  <c r="C33" i="6"/>
  <c r="A33" i="6"/>
  <c r="C32" i="6"/>
  <c r="A32" i="6"/>
  <c r="C31" i="6"/>
  <c r="A31" i="6"/>
  <c r="C30" i="6"/>
  <c r="A30" i="6"/>
  <c r="C29" i="6"/>
  <c r="A29" i="6"/>
  <c r="C26" i="6"/>
  <c r="A26" i="6"/>
  <c r="C25" i="6"/>
  <c r="A25" i="6"/>
  <c r="C24" i="6"/>
  <c r="A24" i="6"/>
  <c r="C23" i="6"/>
  <c r="A23" i="6"/>
  <c r="C22" i="6"/>
  <c r="A22" i="6"/>
  <c r="C21" i="6"/>
  <c r="A21" i="6"/>
  <c r="C20" i="6"/>
  <c r="A20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80" i="5"/>
  <c r="A80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5" i="5"/>
  <c r="A65" i="5"/>
  <c r="C62" i="5"/>
  <c r="A62" i="5"/>
  <c r="C61" i="5"/>
  <c r="A61" i="5"/>
  <c r="C60" i="5"/>
  <c r="A60" i="5"/>
  <c r="C59" i="5"/>
  <c r="A59" i="5"/>
  <c r="C58" i="5"/>
  <c r="A58" i="5"/>
  <c r="C57" i="5"/>
  <c r="A57" i="5"/>
  <c r="C56" i="5"/>
  <c r="A56" i="5"/>
  <c r="C53" i="5"/>
  <c r="A53" i="5"/>
  <c r="C52" i="5"/>
  <c r="A52" i="5"/>
  <c r="C51" i="5"/>
  <c r="A51" i="5"/>
  <c r="C50" i="5"/>
  <c r="A50" i="5"/>
  <c r="C49" i="5"/>
  <c r="A49" i="5"/>
  <c r="C48" i="5"/>
  <c r="A48" i="5"/>
  <c r="C47" i="5"/>
  <c r="A47" i="5"/>
  <c r="C44" i="5"/>
  <c r="A44" i="5"/>
  <c r="C43" i="5"/>
  <c r="A43" i="5"/>
  <c r="C42" i="5"/>
  <c r="A42" i="5"/>
  <c r="C41" i="5"/>
  <c r="A41" i="5"/>
  <c r="C40" i="5"/>
  <c r="A40" i="5"/>
  <c r="C39" i="5"/>
  <c r="A39" i="5"/>
  <c r="C38" i="5"/>
  <c r="A38" i="5"/>
  <c r="C35" i="5"/>
  <c r="A35" i="5"/>
  <c r="C34" i="5"/>
  <c r="A34" i="5"/>
  <c r="C33" i="5"/>
  <c r="A33" i="5"/>
  <c r="C32" i="5"/>
  <c r="A32" i="5"/>
  <c r="C31" i="5"/>
  <c r="A31" i="5"/>
  <c r="C30" i="5"/>
  <c r="A30" i="5"/>
  <c r="C29" i="5"/>
  <c r="A29" i="5"/>
  <c r="C26" i="5"/>
  <c r="A26" i="5"/>
  <c r="C25" i="5"/>
  <c r="A25" i="5"/>
  <c r="C24" i="5"/>
  <c r="A24" i="5"/>
  <c r="C23" i="5"/>
  <c r="A23" i="5"/>
  <c r="C22" i="5"/>
  <c r="A22" i="5"/>
  <c r="C21" i="5"/>
  <c r="A21" i="5"/>
  <c r="C20" i="5"/>
  <c r="A20" i="5"/>
  <c r="C17" i="5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A131" i="3"/>
  <c r="F131" i="3"/>
  <c r="E131" i="3"/>
  <c r="D131" i="3"/>
  <c r="C131" i="3"/>
  <c r="B131" i="3"/>
  <c r="A130" i="3"/>
  <c r="F130" i="3"/>
  <c r="E130" i="3"/>
  <c r="D130" i="3"/>
  <c r="C130" i="3"/>
  <c r="B130" i="3"/>
  <c r="A129" i="3"/>
  <c r="F129" i="3"/>
  <c r="E129" i="3"/>
  <c r="D129" i="3"/>
  <c r="C129" i="3"/>
  <c r="B129" i="3"/>
  <c r="A128" i="3"/>
  <c r="F128" i="3"/>
  <c r="E128" i="3"/>
  <c r="D128" i="3"/>
  <c r="C128" i="3"/>
  <c r="B128" i="3"/>
  <c r="A127" i="3"/>
  <c r="F127" i="3"/>
  <c r="E127" i="3"/>
  <c r="D127" i="3"/>
  <c r="C127" i="3"/>
  <c r="B127" i="3"/>
  <c r="A126" i="3"/>
  <c r="F126" i="3"/>
  <c r="E126" i="3"/>
  <c r="D126" i="3"/>
  <c r="C126" i="3"/>
  <c r="B126" i="3"/>
  <c r="A125" i="3"/>
  <c r="F125" i="3"/>
  <c r="E125" i="3"/>
  <c r="D125" i="3"/>
  <c r="C125" i="3"/>
  <c r="B125" i="3"/>
  <c r="A124" i="3"/>
  <c r="F124" i="3"/>
  <c r="E124" i="3"/>
  <c r="D124" i="3"/>
  <c r="C124" i="3"/>
  <c r="B124" i="3"/>
  <c r="A123" i="3"/>
  <c r="F123" i="3"/>
  <c r="E123" i="3"/>
  <c r="D123" i="3"/>
  <c r="C123" i="3"/>
  <c r="B123" i="3"/>
  <c r="A122" i="3"/>
  <c r="F122" i="3"/>
  <c r="E122" i="3"/>
  <c r="D122" i="3"/>
  <c r="C122" i="3"/>
  <c r="B122" i="3"/>
  <c r="A121" i="3"/>
  <c r="F121" i="3"/>
  <c r="E121" i="3"/>
  <c r="D121" i="3"/>
  <c r="C121" i="3"/>
  <c r="B121" i="3"/>
  <c r="A120" i="3"/>
  <c r="F120" i="3"/>
  <c r="E120" i="3"/>
  <c r="D120" i="3"/>
  <c r="C120" i="3"/>
  <c r="B120" i="3"/>
  <c r="A119" i="3"/>
  <c r="F119" i="3"/>
  <c r="E119" i="3"/>
  <c r="D119" i="3"/>
  <c r="C119" i="3"/>
  <c r="B119" i="3"/>
  <c r="A118" i="3"/>
  <c r="F118" i="3"/>
  <c r="E118" i="3"/>
  <c r="D118" i="3"/>
  <c r="C118" i="3"/>
  <c r="B118" i="3"/>
  <c r="A117" i="3"/>
  <c r="F117" i="3"/>
  <c r="E117" i="3"/>
  <c r="D117" i="3"/>
  <c r="C117" i="3"/>
  <c r="B117" i="3"/>
  <c r="A116" i="3"/>
  <c r="F116" i="3"/>
  <c r="E116" i="3"/>
  <c r="D116" i="3"/>
  <c r="C116" i="3"/>
  <c r="B116" i="3"/>
  <c r="A115" i="3"/>
  <c r="F115" i="3"/>
  <c r="E115" i="3"/>
  <c r="D115" i="3"/>
  <c r="C115" i="3"/>
  <c r="B115" i="3"/>
  <c r="A114" i="3"/>
  <c r="F114" i="3"/>
  <c r="E114" i="3"/>
  <c r="D114" i="3"/>
  <c r="C114" i="3"/>
  <c r="B114" i="3"/>
  <c r="A113" i="3"/>
  <c r="F113" i="3"/>
  <c r="E113" i="3"/>
  <c r="D113" i="3"/>
  <c r="C113" i="3"/>
  <c r="B113" i="3"/>
  <c r="A112" i="3"/>
  <c r="F112" i="3"/>
  <c r="E112" i="3"/>
  <c r="D112" i="3"/>
  <c r="C112" i="3"/>
  <c r="B112" i="3"/>
  <c r="A111" i="3"/>
  <c r="F111" i="3"/>
  <c r="E111" i="3"/>
  <c r="D111" i="3"/>
  <c r="C111" i="3"/>
  <c r="B111" i="3"/>
  <c r="A110" i="3"/>
  <c r="F110" i="3"/>
  <c r="E110" i="3"/>
  <c r="D110" i="3"/>
  <c r="C110" i="3"/>
  <c r="B110" i="3"/>
  <c r="A109" i="3"/>
  <c r="F109" i="3"/>
  <c r="E109" i="3"/>
  <c r="D109" i="3"/>
  <c r="C109" i="3"/>
  <c r="B109" i="3"/>
  <c r="A108" i="3"/>
  <c r="F108" i="3"/>
  <c r="E108" i="3"/>
  <c r="D108" i="3"/>
  <c r="C108" i="3"/>
  <c r="B108" i="3"/>
  <c r="A107" i="3"/>
  <c r="F107" i="3"/>
  <c r="E107" i="3"/>
  <c r="D107" i="3"/>
  <c r="C107" i="3"/>
  <c r="B107" i="3"/>
  <c r="A106" i="3"/>
  <c r="F106" i="3"/>
  <c r="E106" i="3"/>
  <c r="D106" i="3"/>
  <c r="C106" i="3"/>
  <c r="B106" i="3"/>
  <c r="A105" i="3"/>
  <c r="F105" i="3"/>
  <c r="E105" i="3"/>
  <c r="D105" i="3"/>
  <c r="C105" i="3"/>
  <c r="B105" i="3"/>
  <c r="A104" i="3"/>
  <c r="F104" i="3"/>
  <c r="E104" i="3"/>
  <c r="D104" i="3"/>
  <c r="C104" i="3"/>
  <c r="B104" i="3"/>
  <c r="A103" i="3"/>
  <c r="F103" i="3"/>
  <c r="E103" i="3"/>
  <c r="D103" i="3"/>
  <c r="C103" i="3"/>
  <c r="B103" i="3"/>
  <c r="A102" i="3"/>
  <c r="F102" i="3"/>
  <c r="E102" i="3"/>
  <c r="D102" i="3"/>
  <c r="C102" i="3"/>
  <c r="B102" i="3"/>
  <c r="A101" i="3"/>
  <c r="F101" i="3"/>
  <c r="E101" i="3"/>
  <c r="D101" i="3"/>
  <c r="C101" i="3"/>
  <c r="B101" i="3"/>
  <c r="A100" i="3"/>
  <c r="F100" i="3"/>
  <c r="E100" i="3"/>
  <c r="D100" i="3"/>
  <c r="C100" i="3"/>
  <c r="B100" i="3"/>
  <c r="A99" i="3"/>
  <c r="F99" i="3"/>
  <c r="E99" i="3"/>
  <c r="D99" i="3"/>
  <c r="C99" i="3"/>
  <c r="B99" i="3"/>
  <c r="A98" i="3"/>
  <c r="F98" i="3"/>
  <c r="E98" i="3"/>
  <c r="D98" i="3"/>
  <c r="C98" i="3"/>
  <c r="B98" i="3"/>
  <c r="A97" i="3"/>
  <c r="F97" i="3"/>
  <c r="E97" i="3"/>
  <c r="D97" i="3"/>
  <c r="C97" i="3"/>
  <c r="B97" i="3"/>
  <c r="A96" i="3"/>
  <c r="F96" i="3"/>
  <c r="E96" i="3"/>
  <c r="D96" i="3"/>
  <c r="C96" i="3"/>
  <c r="B96" i="3"/>
  <c r="A95" i="3"/>
  <c r="F95" i="3"/>
  <c r="E95" i="3"/>
  <c r="D95" i="3"/>
  <c r="C95" i="3"/>
  <c r="B95" i="3"/>
  <c r="A94" i="3"/>
  <c r="F94" i="3"/>
  <c r="E94" i="3"/>
  <c r="D94" i="3"/>
  <c r="C94" i="3"/>
  <c r="B94" i="3"/>
  <c r="A93" i="3"/>
  <c r="F93" i="3"/>
  <c r="E93" i="3"/>
  <c r="D93" i="3"/>
  <c r="C93" i="3"/>
  <c r="B93" i="3"/>
  <c r="A92" i="3"/>
  <c r="F92" i="3"/>
  <c r="E92" i="3"/>
  <c r="D92" i="3"/>
  <c r="C92" i="3"/>
  <c r="B92" i="3"/>
  <c r="A91" i="3"/>
  <c r="F91" i="3"/>
  <c r="E91" i="3"/>
  <c r="D91" i="3"/>
  <c r="C91" i="3"/>
  <c r="B91" i="3"/>
  <c r="A90" i="3"/>
  <c r="F90" i="3"/>
  <c r="E90" i="3"/>
  <c r="D90" i="3"/>
  <c r="C90" i="3"/>
  <c r="B90" i="3"/>
  <c r="A89" i="3"/>
  <c r="A87" i="3"/>
  <c r="F87" i="3"/>
  <c r="E87" i="3"/>
  <c r="D87" i="3"/>
  <c r="C87" i="3"/>
  <c r="B87" i="3"/>
  <c r="A86" i="3"/>
  <c r="F86" i="3"/>
  <c r="E86" i="3"/>
  <c r="D86" i="3"/>
  <c r="C86" i="3"/>
  <c r="B86" i="3"/>
  <c r="A85" i="3"/>
  <c r="F85" i="3"/>
  <c r="E85" i="3"/>
  <c r="D85" i="3"/>
  <c r="C85" i="3"/>
  <c r="B85" i="3"/>
  <c r="A84" i="3"/>
  <c r="F84" i="3"/>
  <c r="E84" i="3"/>
  <c r="D84" i="3"/>
  <c r="C84" i="3"/>
  <c r="B84" i="3"/>
  <c r="A83" i="3"/>
  <c r="F83" i="3"/>
  <c r="E83" i="3"/>
  <c r="D83" i="3"/>
  <c r="C83" i="3"/>
  <c r="B83" i="3"/>
  <c r="A82" i="3"/>
  <c r="F82" i="3"/>
  <c r="E82" i="3"/>
  <c r="D82" i="3"/>
  <c r="C82" i="3"/>
  <c r="B82" i="3"/>
  <c r="A81" i="3"/>
  <c r="F81" i="3"/>
  <c r="E81" i="3"/>
  <c r="D81" i="3"/>
  <c r="C81" i="3"/>
  <c r="B81" i="3"/>
  <c r="A80" i="3"/>
  <c r="F80" i="3"/>
  <c r="E80" i="3"/>
  <c r="D80" i="3"/>
  <c r="C80" i="3"/>
  <c r="B80" i="3"/>
  <c r="A79" i="3"/>
  <c r="F79" i="3"/>
  <c r="D79" i="3"/>
  <c r="C79" i="3"/>
  <c r="B79" i="3"/>
  <c r="A78" i="3"/>
  <c r="F78" i="3"/>
  <c r="D78" i="3"/>
  <c r="C78" i="3"/>
  <c r="B78" i="3"/>
  <c r="A77" i="3"/>
  <c r="F77" i="3"/>
  <c r="E77" i="3"/>
  <c r="D77" i="3"/>
  <c r="C77" i="3"/>
  <c r="B77" i="3"/>
  <c r="A76" i="3"/>
  <c r="F76" i="3"/>
  <c r="E76" i="3"/>
  <c r="D76" i="3"/>
  <c r="C76" i="3"/>
  <c r="B76" i="3"/>
  <c r="A75" i="3"/>
  <c r="F75" i="3"/>
  <c r="E75" i="3"/>
  <c r="D75" i="3"/>
  <c r="C75" i="3"/>
  <c r="B75" i="3"/>
  <c r="A74" i="3"/>
  <c r="F74" i="3"/>
  <c r="E74" i="3"/>
  <c r="D74" i="3"/>
  <c r="C74" i="3"/>
  <c r="B74" i="3"/>
  <c r="A73" i="3"/>
  <c r="F73" i="3"/>
  <c r="E73" i="3"/>
  <c r="D73" i="3"/>
  <c r="C73" i="3"/>
  <c r="B73" i="3"/>
  <c r="A72" i="3"/>
  <c r="F72" i="3"/>
  <c r="E72" i="3"/>
  <c r="D72" i="3"/>
  <c r="C72" i="3"/>
  <c r="B72" i="3"/>
  <c r="A71" i="3"/>
  <c r="F71" i="3"/>
  <c r="E71" i="3"/>
  <c r="D71" i="3"/>
  <c r="C71" i="3"/>
  <c r="B71" i="3"/>
  <c r="A70" i="3"/>
  <c r="F70" i="3"/>
  <c r="E70" i="3"/>
  <c r="D70" i="3"/>
  <c r="C70" i="3"/>
  <c r="B70" i="3"/>
  <c r="A69" i="3"/>
  <c r="F69" i="3"/>
  <c r="E69" i="3"/>
  <c r="D69" i="3"/>
  <c r="C69" i="3"/>
  <c r="B69" i="3"/>
  <c r="A68" i="3"/>
  <c r="F68" i="3"/>
  <c r="D68" i="3"/>
  <c r="C68" i="3"/>
  <c r="B68" i="3"/>
  <c r="A67" i="3"/>
  <c r="F67" i="3"/>
  <c r="E67" i="3"/>
  <c r="D67" i="3"/>
  <c r="C67" i="3"/>
  <c r="B67" i="3"/>
  <c r="A66" i="3"/>
  <c r="F66" i="3"/>
  <c r="E66" i="3"/>
  <c r="D66" i="3"/>
  <c r="C66" i="3"/>
  <c r="B66" i="3"/>
  <c r="A65" i="3"/>
  <c r="F65" i="3"/>
  <c r="E65" i="3"/>
  <c r="D65" i="3"/>
  <c r="C65" i="3"/>
  <c r="B65" i="3"/>
  <c r="A64" i="3"/>
  <c r="F64" i="3"/>
  <c r="E64" i="3"/>
  <c r="D64" i="3"/>
  <c r="C64" i="3"/>
  <c r="B64" i="3"/>
  <c r="A63" i="3"/>
  <c r="F63" i="3"/>
  <c r="E63" i="3"/>
  <c r="D63" i="3"/>
  <c r="C63" i="3"/>
  <c r="B63" i="3"/>
  <c r="A62" i="3"/>
  <c r="F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F33" i="3"/>
  <c r="E33" i="3"/>
  <c r="D33" i="3"/>
  <c r="C33" i="3"/>
  <c r="B33" i="3"/>
  <c r="A32" i="3"/>
  <c r="F32" i="3"/>
  <c r="E32" i="3"/>
  <c r="D32" i="3"/>
  <c r="C32" i="3"/>
  <c r="B32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F2" i="3"/>
  <c r="D2" i="3"/>
  <c r="C2" i="3"/>
  <c r="B2" i="3"/>
  <c r="A1" i="3"/>
  <c r="B8" i="1"/>
  <c r="A35" i="2"/>
  <c r="A34" i="2"/>
  <c r="A33" i="2"/>
  <c r="A32" i="2"/>
  <c r="A31" i="2"/>
  <c r="A30" i="2"/>
  <c r="A29" i="2"/>
  <c r="H28" i="2"/>
  <c r="G28" i="2"/>
  <c r="F28" i="2"/>
  <c r="E28" i="2"/>
  <c r="D28" i="2"/>
  <c r="C28" i="2"/>
  <c r="B28" i="2"/>
  <c r="A26" i="2"/>
  <c r="A25" i="2"/>
  <c r="A24" i="2"/>
  <c r="A23" i="2"/>
  <c r="A22" i="2"/>
  <c r="A21" i="2"/>
  <c r="A20" i="2"/>
  <c r="H19" i="2"/>
  <c r="G19" i="2"/>
  <c r="F19" i="2"/>
  <c r="E19" i="2"/>
  <c r="D19" i="2"/>
  <c r="C19" i="2"/>
  <c r="B19" i="2"/>
  <c r="A17" i="2"/>
  <c r="A16" i="2"/>
  <c r="A15" i="2"/>
  <c r="A14" i="2"/>
  <c r="A13" i="2"/>
  <c r="A12" i="2"/>
  <c r="A11" i="2"/>
  <c r="H10" i="2"/>
  <c r="G10" i="2"/>
  <c r="F10" i="2"/>
  <c r="E10" i="2"/>
  <c r="D10" i="2"/>
  <c r="C10" i="2"/>
  <c r="B10" i="2"/>
  <c r="A8" i="2"/>
  <c r="A7" i="2"/>
  <c r="A6" i="2"/>
  <c r="A5" i="2"/>
  <c r="A4" i="2"/>
  <c r="A3" i="2"/>
  <c r="A2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<sst xmlns="http://schemas.openxmlformats.org/spreadsheetml/2006/main" count="2218" uniqueCount="147">
  <si>
    <t>Name</t>
  </si>
  <si>
    <t>Abbreviation</t>
  </si>
  <si>
    <t>Minimum Age</t>
  </si>
  <si>
    <t>Maximum Age</t>
  </si>
  <si>
    <t>Population 7</t>
  </si>
  <si>
    <t>Aging</t>
  </si>
  <si>
    <t>n</t>
  </si>
  <si>
    <t>Migration Type 3</t>
  </si>
  <si>
    <t>Format</t>
  </si>
  <si>
    <t>Assumption</t>
  </si>
  <si>
    <t>Fraction</t>
  </si>
  <si>
    <t>Number</t>
  </si>
  <si>
    <t>OR</t>
  </si>
  <si>
    <t>Total Number of Active Infections</t>
  </si>
  <si>
    <t>Population Count</t>
  </si>
  <si>
    <t>Active Prevalence</t>
  </si>
  <si>
    <t>Percentage of population tested for TB susceptibility</t>
  </si>
  <si>
    <t>Total Number of Active  New cases</t>
  </si>
  <si>
    <t>Vaccination Rate</t>
  </si>
  <si>
    <t>Infectiousness Reduction for SN</t>
  </si>
  <si>
    <t>Infectiousness Reduction for MDR</t>
  </si>
  <si>
    <t>Infectiousness Reduction for XDR</t>
  </si>
  <si>
    <t>Smear-Positive Infections</t>
  </si>
  <si>
    <t>Smear-Positive Prevalence</t>
  </si>
  <si>
    <t>Percentage of population tested for latent TB per year</t>
  </si>
  <si>
    <t>Smear-Positive New cases</t>
  </si>
  <si>
    <t>Rate of Latency Testing</t>
  </si>
  <si>
    <t>Death Rate (General)</t>
  </si>
  <si>
    <t>SP DS Infectious Count</t>
  </si>
  <si>
    <t>SP DS Infectious Prevalence</t>
  </si>
  <si>
    <t>Total number of TB-related deaths per year</t>
  </si>
  <si>
    <t>SP DS New cases</t>
  </si>
  <si>
    <t>Treatment Rate of Latent Infected</t>
  </si>
  <si>
    <t>SP MDR Infectious Count</t>
  </si>
  <si>
    <t>SP MDR Infectious Prevalence</t>
  </si>
  <si>
    <t>Number of Total DS-TB related deaths</t>
  </si>
  <si>
    <t>SP MDR New cases</t>
  </si>
  <si>
    <t>Failed Latency Treatment Cases</t>
  </si>
  <si>
    <t>SP XDR Infectious Count</t>
  </si>
  <si>
    <t>SP XDR Infectious Prevalence</t>
  </si>
  <si>
    <t>Number of Total MDR TB-related deaths</t>
  </si>
  <si>
    <t>SP XDR New cases</t>
  </si>
  <si>
    <t>Rate of Successfully Treated Latent Cases</t>
  </si>
  <si>
    <t>Smear-Negative Infections</t>
  </si>
  <si>
    <t>Smear-Negative Prevalence</t>
  </si>
  <si>
    <t>Number of Total XDR TB-related deaths</t>
  </si>
  <si>
    <t>Smear-Negative New cases</t>
  </si>
  <si>
    <t>SN DS Infectious Count</t>
  </si>
  <si>
    <t>SN DS Infectious Prevalence</t>
  </si>
  <si>
    <t>SN DS New cases</t>
  </si>
  <si>
    <t>SN MDR Infectious Count</t>
  </si>
  <si>
    <t>SN MDR Infectious Prevalence</t>
  </si>
  <si>
    <t>SN MDR New cases</t>
  </si>
  <si>
    <t>SN XDR Infectious Count</t>
  </si>
  <si>
    <t>SN XDR Infectious Prevalence</t>
  </si>
  <si>
    <t>SN XDR New cases</t>
  </si>
  <si>
    <t>Number of Births</t>
  </si>
  <si>
    <t>Latent Prevalence</t>
  </si>
  <si>
    <t>Number of people tested for latent TB per year</t>
  </si>
  <si>
    <t>Number of people tested for active TB per year</t>
  </si>
  <si>
    <t>Percentage of population tested for active TB per year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</si>
  <si>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</si>
  <si>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</si>
  <si>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</si>
  <si>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Infectiousness Reduction for Vaccinated</t>
  </si>
  <si>
    <t>Infectiousness Reduction for Latent Treated</t>
  </si>
  <si>
    <t>Infectiousness Reduction for Recovered</t>
  </si>
  <si>
    <t>Early Latency Progression Rate to Active TB</t>
  </si>
  <si>
    <t>Late Latency Progression Rate to Active TB</t>
  </si>
  <si>
    <t>Probability of Active TB from Early Latent TB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</si>
  <si>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</si>
  <si>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</si>
  <si>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</si>
  <si>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</si>
  <si>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</si>
  <si>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</si>
  <si>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Proportion</t>
  </si>
  <si>
    <t>SP Proportion of Active Infections</t>
  </si>
  <si>
    <t>SN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</si>
  <si>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</si>
  <si>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</si>
  <si>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</si>
  <si>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</si>
  <si>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</si>
  <si>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</si>
  <si>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</si>
  <si>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DsnMDR Escalation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</si>
  <si>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</si>
  <si>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</si>
  <si>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</si>
  <si>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</si>
  <si>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</si>
  <si>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</si>
  <si>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</si>
  <si>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</si>
  <si>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</si>
  <si>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SP DS Death Rate (on treatment)</t>
  </si>
  <si>
    <t>SP MDR Death Rate (on treatment)</t>
  </si>
  <si>
    <t>SP XDR Death Rate (on treatment)</t>
  </si>
  <si>
    <t>SP Death Rate Undiag/Diag no treat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</si>
  <si>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</si>
  <si>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</si>
  <si>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</si>
  <si>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</si>
  <si>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</si>
  <si>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</si>
  <si>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</si>
  <si>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DsnMDR Escalation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</si>
  <si>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</si>
  <si>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</si>
  <si>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</si>
  <si>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</si>
  <si>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</si>
  <si>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</si>
  <si>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</si>
  <si>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</si>
  <si>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</si>
  <si>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Death Rate Undiag/Diag no treat</t>
  </si>
  <si>
    <t>SN DS Death Rate (On-Treatment)</t>
  </si>
  <si>
    <t>SN MDR Death Rate (on treatment)</t>
  </si>
  <si>
    <t>SN XDR Death Rate (on treatment)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</si>
  <si>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</si>
  <si>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</si>
  <si>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</si>
  <si>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</si>
  <si>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</si>
  <si>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</si>
  <si>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Gen 0-4</t>
  </si>
  <si>
    <t>0-4</t>
  </si>
  <si>
    <t>Gen 5-14</t>
  </si>
  <si>
    <t>Gen 15-64</t>
  </si>
  <si>
    <t>Gen 65+</t>
  </si>
  <si>
    <t>HIV 15+</t>
  </si>
  <si>
    <t>Prisoners</t>
  </si>
  <si>
    <t>5-14</t>
  </si>
  <si>
    <t>65+</t>
  </si>
  <si>
    <t>15-64</t>
  </si>
  <si>
    <t>Pris</t>
  </si>
  <si>
    <t>y</t>
  </si>
  <si>
    <t>HIV Infections</t>
  </si>
  <si>
    <t>Prison transfers</t>
  </si>
  <si>
    <t>Percentage of SP XDR TB-related deaths</t>
  </si>
  <si>
    <t>Percentage of SP MDR TB-related deaths</t>
  </si>
  <si>
    <t>Percentage of SP DS-TB related deaths</t>
  </si>
  <si>
    <t>Percentage of SN XDR TB-related deaths</t>
  </si>
  <si>
    <t>Percentage of SN MDR TB-related deaths</t>
  </si>
  <si>
    <t>Percentage of SN DS-TB related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</si>
</sst>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7" sqref="E7"/>
    </sheetView>
  </sheetViews>
  <sheetFormatPr baseColWidth="10" defaultColWidth="8.83203125" defaultRowHeight="15" x14ac:dyDescent="0.2"/>
  <cols>
    <col min="1" max="5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127</v>
      </c>
      <c r="B2" t="s">
        <v>128</v>
      </c>
      <c r="C2">
        <v>0</v>
      </c>
      <c r="D2">
        <v>4</v>
      </c>
    </row>
    <row r="3" spans="1:4" x14ac:dyDescent="0.2">
      <c r="A3" t="s">
        <v>129</v>
      </c>
      <c r="B3" s="1" t="s">
        <v>134</v>
      </c>
      <c r="C3">
        <v>5</v>
      </c>
      <c r="D3">
        <v>14</v>
      </c>
    </row>
    <row r="4" spans="1:4" x14ac:dyDescent="0.2">
      <c r="A4" t="s">
        <v>130</v>
      </c>
      <c r="B4" s="2" t="s">
        <v>136</v>
      </c>
      <c r="C4">
        <v>15</v>
      </c>
      <c r="D4">
        <v>64</v>
      </c>
    </row>
    <row r="5" spans="1:4" x14ac:dyDescent="0.2">
      <c r="A5" t="s">
        <v>131</v>
      </c>
      <c r="B5" s="2" t="s">
        <v>135</v>
      </c>
      <c r="C5">
        <v>65</v>
      </c>
      <c r="D5">
        <v>99</v>
      </c>
    </row>
    <row r="6" spans="1:4" x14ac:dyDescent="0.2">
      <c r="A6" t="s">
        <v>132</v>
      </c>
      <c r="B6" t="s">
        <v>132</v>
      </c>
    </row>
    <row r="7" spans="1:4" x14ac:dyDescent="0.2">
      <c r="A7" t="s">
        <v>133</v>
      </c>
      <c r="B7" t="s">
        <v>137</v>
      </c>
    </row>
    <row r="8" spans="1:4" x14ac:dyDescent="0.2">
      <c r="A8" t="s">
        <v>4</v>
      </c>
      <c r="B8" t="str">
        <f>LEFT(A8,3)&amp;"7"</f>
        <v>Pop7</v>
      </c>
    </row>
  </sheetData>
  <pageMargins left="0.7" right="0.7" top="0.75" bottom="0.75" header="0.3" footer="0.3"/>
  <ignoredErrors>
    <ignoredError sqref="B3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24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26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32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IF(SUMPRODUCT(--(E29:T29&lt;&gt;""))=0,0.74,"N.A.")</f>
        <v>0.74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0.74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0.74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0.74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0.74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0.74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0.74</v>
      </c>
      <c r="D35" t="s">
        <v>12</v>
      </c>
    </row>
    <row r="37" spans="1:20" x14ac:dyDescent="0.2">
      <c r="A37" t="s">
        <v>37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IF(SUMPRODUCT(--(E38:T38&lt;&gt;""))=0,0.44,"N.A.")</f>
        <v>0.44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0.44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0.44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0.44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0.44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0.44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0.44</v>
      </c>
      <c r="D44" t="s">
        <v>12</v>
      </c>
    </row>
    <row r="46" spans="1:20" x14ac:dyDescent="0.2">
      <c r="A46" t="s">
        <v>42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5">IF(SUMPRODUCT(--(E47:T47&lt;&gt;""))=0,0.56,"N.A.")</f>
        <v>0.56000000000000005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5"/>
        <v>0.56000000000000005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5"/>
        <v>0.56000000000000005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5"/>
        <v>0.56000000000000005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5"/>
        <v>0.56000000000000005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5"/>
        <v>0.56000000000000005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5"/>
        <v>0.56000000000000005</v>
      </c>
      <c r="D53" t="s">
        <v>12</v>
      </c>
    </row>
    <row r="55" spans="1:20" x14ac:dyDescent="0.2">
      <c r="A55" t="s">
        <v>60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</sheetData>
  <dataValidations count="49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topLeftCell="A4" workbookViewId="0">
      <selection activeCell="F13" sqref="F1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82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IF(SUMPRODUCT(--(E2:T2&lt;&gt;""))=0,0.9,"N.A.")</f>
        <v>0.9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0.9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0.9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0.9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0.9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0.9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0.9</v>
      </c>
      <c r="D8" t="s">
        <v>12</v>
      </c>
    </row>
    <row r="10" spans="1:20" x14ac:dyDescent="0.2">
      <c r="A10" t="s">
        <v>83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v>0.2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v>0.2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v>0.5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v>0.91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v>0.91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v>0.91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v>0.91</v>
      </c>
      <c r="D17" t="s">
        <v>12</v>
      </c>
    </row>
    <row r="19" spans="1:20" x14ac:dyDescent="0.2">
      <c r="A19" t="s">
        <v>84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1">IF(SUMPRODUCT(--(E20:T20&lt;&gt;""))=0,0.07,"N.A.")</f>
        <v>7.0000000000000007E-2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1"/>
        <v>7.0000000000000007E-2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1"/>
        <v>7.0000000000000007E-2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1"/>
        <v>7.0000000000000007E-2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1"/>
        <v>7.0000000000000007E-2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1"/>
        <v>7.0000000000000007E-2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1"/>
        <v>7.0000000000000007E-2</v>
      </c>
      <c r="D26" t="s">
        <v>12</v>
      </c>
    </row>
    <row r="28" spans="1:20" x14ac:dyDescent="0.2">
      <c r="A28" t="s">
        <v>85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2">IF(SUMPRODUCT(--(E29:T29&lt;&gt;""))=0,0.85,"N.A.")</f>
        <v>0.85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2"/>
        <v>0.85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2"/>
        <v>0.85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2"/>
        <v>0.85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2"/>
        <v>0.85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2"/>
        <v>0.85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2"/>
        <v>0.85</v>
      </c>
      <c r="D35" t="s">
        <v>12</v>
      </c>
    </row>
    <row r="37" spans="1:20" x14ac:dyDescent="0.2">
      <c r="A37" t="s">
        <v>87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3">IF(SUMPRODUCT(--(E38:T38&lt;&gt;""))=0,0.9,"N.A.")</f>
        <v>0.9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3"/>
        <v>0.9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3"/>
        <v>0.9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3"/>
        <v>0.9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3"/>
        <v>0.9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3"/>
        <v>0.9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3"/>
        <v>0.9</v>
      </c>
      <c r="D44" t="s">
        <v>12</v>
      </c>
    </row>
    <row r="46" spans="1:20" x14ac:dyDescent="0.2">
      <c r="A46" t="s">
        <v>88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4">IF(SUMPRODUCT(--(E47:T47&lt;&gt;""))=0,0.91,"N.A.")</f>
        <v>0.91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4"/>
        <v>0.91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4"/>
        <v>0.91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4"/>
        <v>0.91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4"/>
        <v>0.91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4"/>
        <v>0.91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4"/>
        <v>0.91</v>
      </c>
      <c r="D53" t="s">
        <v>12</v>
      </c>
    </row>
    <row r="55" spans="1:20" x14ac:dyDescent="0.2">
      <c r="A55" t="s">
        <v>89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5">IF(SUMPRODUCT(--(E56:T56&lt;&gt;""))=0,0.34,"N.A.")</f>
        <v>0.34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5"/>
        <v>0.34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5"/>
        <v>0.34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5"/>
        <v>0.34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5"/>
        <v>0.34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5"/>
        <v>0.34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5"/>
        <v>0.34</v>
      </c>
      <c r="D62" t="s">
        <v>12</v>
      </c>
    </row>
    <row r="64" spans="1:20" x14ac:dyDescent="0.2">
      <c r="A64" t="s">
        <v>90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6">IF(SUMPRODUCT(--(E65:T65&lt;&gt;""))=0,0.5,"N.A.")</f>
        <v>0.5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6"/>
        <v>0.5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6"/>
        <v>0.5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6"/>
        <v>0.5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6"/>
        <v>0.5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6"/>
        <v>0.5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6"/>
        <v>0.5</v>
      </c>
      <c r="D71" t="s">
        <v>12</v>
      </c>
    </row>
    <row r="73" spans="1:20" x14ac:dyDescent="0.2">
      <c r="A73" t="s">
        <v>92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7">IF(SUMPRODUCT(--(E74:T74&lt;&gt;""))=0,0.9,"N.A.")</f>
        <v>0.9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7"/>
        <v>0.9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7"/>
        <v>0.9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7"/>
        <v>0.9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7"/>
        <v>0.9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7"/>
        <v>0.9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7"/>
        <v>0.9</v>
      </c>
      <c r="D80" t="s">
        <v>12</v>
      </c>
    </row>
    <row r="82" spans="1:20" x14ac:dyDescent="0.2">
      <c r="A82" t="s">
        <v>93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f t="shared" ref="C83:C89" si="8">IF(SUMPRODUCT(--(E83:T83&lt;&gt;""))=0,0.91,"N.A.")</f>
        <v>0.91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f t="shared" si="8"/>
        <v>0.91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f t="shared" si="8"/>
        <v>0.91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f t="shared" si="8"/>
        <v>0.91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f t="shared" si="8"/>
        <v>0.91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f t="shared" si="8"/>
        <v>0.91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f t="shared" si="8"/>
        <v>0.91</v>
      </c>
      <c r="D89" t="s">
        <v>12</v>
      </c>
    </row>
    <row r="91" spans="1:20" x14ac:dyDescent="0.2">
      <c r="A91" t="s">
        <v>94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IF(SUMPRODUCT(--(E92:T92&lt;&gt;""))=0,0.34,"N.A.")</f>
        <v>0.34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0.34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0.34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0.34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0.34</v>
      </c>
      <c r="D96" t="s">
        <v>12</v>
      </c>
    </row>
    <row r="97" spans="1:20" x14ac:dyDescent="0.2">
      <c r="A97" t="str">
        <f>'Population Definitions'!$A$7</f>
        <v>Prisoners</v>
      </c>
      <c r="B97" t="s">
        <v>10</v>
      </c>
      <c r="C97">
        <f t="shared" si="9"/>
        <v>0.34</v>
      </c>
      <c r="D97" t="s">
        <v>12</v>
      </c>
    </row>
    <row r="98" spans="1:20" x14ac:dyDescent="0.2">
      <c r="A98" t="str">
        <f>'Population Definitions'!$A$8</f>
        <v>Population 7</v>
      </c>
      <c r="B98" t="s">
        <v>10</v>
      </c>
      <c r="C98">
        <f t="shared" si="9"/>
        <v>0.34</v>
      </c>
      <c r="D98" t="s">
        <v>12</v>
      </c>
    </row>
    <row r="100" spans="1:20" x14ac:dyDescent="0.2">
      <c r="A100" t="s">
        <v>95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10</v>
      </c>
      <c r="C101">
        <f t="shared" ref="C101:C107" si="10">IF(SUMPRODUCT(--(E101:T101&lt;&gt;""))=0,0.5,"N.A.")</f>
        <v>0.5</v>
      </c>
      <c r="D101" t="s">
        <v>12</v>
      </c>
    </row>
    <row r="102" spans="1:20" x14ac:dyDescent="0.2">
      <c r="A102" t="str">
        <f>'Population Definitions'!$A$3</f>
        <v>Gen 5-14</v>
      </c>
      <c r="B102" t="s">
        <v>10</v>
      </c>
      <c r="C102">
        <f t="shared" si="10"/>
        <v>0.5</v>
      </c>
      <c r="D102" t="s">
        <v>12</v>
      </c>
    </row>
    <row r="103" spans="1:20" x14ac:dyDescent="0.2">
      <c r="A103" t="str">
        <f>'Population Definitions'!$A$4</f>
        <v>Gen 15-64</v>
      </c>
      <c r="B103" t="s">
        <v>10</v>
      </c>
      <c r="C103">
        <f t="shared" si="10"/>
        <v>0.5</v>
      </c>
      <c r="D103" t="s">
        <v>12</v>
      </c>
    </row>
    <row r="104" spans="1:20" x14ac:dyDescent="0.2">
      <c r="A104" t="str">
        <f>'Population Definitions'!$A$5</f>
        <v>Gen 65+</v>
      </c>
      <c r="B104" t="s">
        <v>10</v>
      </c>
      <c r="C104">
        <f t="shared" si="10"/>
        <v>0.5</v>
      </c>
      <c r="D104" t="s">
        <v>12</v>
      </c>
    </row>
    <row r="105" spans="1:20" x14ac:dyDescent="0.2">
      <c r="A105" t="str">
        <f>'Population Definitions'!$A$6</f>
        <v>HIV 15+</v>
      </c>
      <c r="B105" t="s">
        <v>10</v>
      </c>
      <c r="C105">
        <f t="shared" si="10"/>
        <v>0.5</v>
      </c>
      <c r="D105" t="s">
        <v>12</v>
      </c>
    </row>
    <row r="106" spans="1:20" x14ac:dyDescent="0.2">
      <c r="A106" t="str">
        <f>'Population Definitions'!$A$7</f>
        <v>Prisoners</v>
      </c>
      <c r="B106" t="s">
        <v>10</v>
      </c>
      <c r="C106">
        <f t="shared" si="10"/>
        <v>0.5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10</v>
      </c>
      <c r="C107">
        <f t="shared" si="10"/>
        <v>0.5</v>
      </c>
      <c r="D107" t="s">
        <v>12</v>
      </c>
    </row>
    <row r="109" spans="1:20" x14ac:dyDescent="0.2">
      <c r="A109" t="s">
        <v>103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10</v>
      </c>
      <c r="C110">
        <f t="shared" ref="C110:C116" si="11">IF(SUMPRODUCT(--(E110:T110&lt;&gt;""))=0,0.9,"N.A.")</f>
        <v>0.9</v>
      </c>
      <c r="D110" t="s">
        <v>12</v>
      </c>
    </row>
    <row r="111" spans="1:20" x14ac:dyDescent="0.2">
      <c r="A111" t="str">
        <f>'Population Definitions'!$A$3</f>
        <v>Gen 5-14</v>
      </c>
      <c r="B111" t="s">
        <v>10</v>
      </c>
      <c r="C111">
        <f t="shared" si="11"/>
        <v>0.9</v>
      </c>
      <c r="D111" t="s">
        <v>12</v>
      </c>
    </row>
    <row r="112" spans="1:20" x14ac:dyDescent="0.2">
      <c r="A112" t="str">
        <f>'Population Definitions'!$A$4</f>
        <v>Gen 15-64</v>
      </c>
      <c r="B112" t="s">
        <v>10</v>
      </c>
      <c r="C112">
        <f t="shared" si="11"/>
        <v>0.9</v>
      </c>
      <c r="D112" t="s">
        <v>12</v>
      </c>
    </row>
    <row r="113" spans="1:20" x14ac:dyDescent="0.2">
      <c r="A113" t="str">
        <f>'Population Definitions'!$A$5</f>
        <v>Gen 65+</v>
      </c>
      <c r="B113" t="s">
        <v>10</v>
      </c>
      <c r="C113">
        <f t="shared" si="11"/>
        <v>0.9</v>
      </c>
      <c r="D113" t="s">
        <v>12</v>
      </c>
    </row>
    <row r="114" spans="1:20" x14ac:dyDescent="0.2">
      <c r="A114" t="str">
        <f>'Population Definitions'!$A$6</f>
        <v>HIV 15+</v>
      </c>
      <c r="B114" t="s">
        <v>10</v>
      </c>
      <c r="C114">
        <f t="shared" si="11"/>
        <v>0.9</v>
      </c>
      <c r="D114" t="s">
        <v>12</v>
      </c>
    </row>
    <row r="115" spans="1:20" x14ac:dyDescent="0.2">
      <c r="A115" t="str">
        <f>'Population Definitions'!$A$7</f>
        <v>Prisoners</v>
      </c>
      <c r="B115" t="s">
        <v>10</v>
      </c>
      <c r="C115">
        <f t="shared" si="11"/>
        <v>0.9</v>
      </c>
      <c r="D115" t="s">
        <v>12</v>
      </c>
    </row>
    <row r="116" spans="1:20" x14ac:dyDescent="0.2">
      <c r="A116" t="str">
        <f>'Population Definitions'!$A$8</f>
        <v>Population 7</v>
      </c>
      <c r="B116" t="s">
        <v>10</v>
      </c>
      <c r="C116">
        <f t="shared" si="11"/>
        <v>0.9</v>
      </c>
      <c r="D116" t="s">
        <v>12</v>
      </c>
    </row>
    <row r="118" spans="1:20" x14ac:dyDescent="0.2">
      <c r="A118" t="s">
        <v>104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2">
      <c r="A119" t="str">
        <f>'Population Definitions'!$A$2</f>
        <v>Gen 0-4</v>
      </c>
      <c r="B119" t="s">
        <v>10</v>
      </c>
      <c r="C119">
        <f t="shared" ref="C119:C125" si="12">IF(SUMPRODUCT(--(E119:T119&lt;&gt;""))=0,0.91,"N.A.")</f>
        <v>0.91</v>
      </c>
      <c r="D119" t="s">
        <v>12</v>
      </c>
    </row>
    <row r="120" spans="1:20" x14ac:dyDescent="0.2">
      <c r="A120" t="str">
        <f>'Population Definitions'!$A$3</f>
        <v>Gen 5-14</v>
      </c>
      <c r="B120" t="s">
        <v>10</v>
      </c>
      <c r="C120">
        <f t="shared" si="12"/>
        <v>0.91</v>
      </c>
      <c r="D120" t="s">
        <v>12</v>
      </c>
    </row>
    <row r="121" spans="1:20" x14ac:dyDescent="0.2">
      <c r="A121" t="str">
        <f>'Population Definitions'!$A$4</f>
        <v>Gen 15-64</v>
      </c>
      <c r="B121" t="s">
        <v>10</v>
      </c>
      <c r="C121">
        <f t="shared" si="12"/>
        <v>0.91</v>
      </c>
      <c r="D121" t="s">
        <v>12</v>
      </c>
    </row>
    <row r="122" spans="1:20" x14ac:dyDescent="0.2">
      <c r="A122" t="str">
        <f>'Population Definitions'!$A$5</f>
        <v>Gen 65+</v>
      </c>
      <c r="B122" t="s">
        <v>10</v>
      </c>
      <c r="C122">
        <f t="shared" si="12"/>
        <v>0.91</v>
      </c>
      <c r="D122" t="s">
        <v>12</v>
      </c>
    </row>
    <row r="123" spans="1:20" x14ac:dyDescent="0.2">
      <c r="A123" t="str">
        <f>'Population Definitions'!$A$6</f>
        <v>HIV 15+</v>
      </c>
      <c r="B123" t="s">
        <v>10</v>
      </c>
      <c r="C123">
        <f t="shared" si="12"/>
        <v>0.91</v>
      </c>
      <c r="D123" t="s">
        <v>12</v>
      </c>
    </row>
    <row r="124" spans="1:20" x14ac:dyDescent="0.2">
      <c r="A124" t="str">
        <f>'Population Definitions'!$A$7</f>
        <v>Prisoners</v>
      </c>
      <c r="B124" t="s">
        <v>10</v>
      </c>
      <c r="C124">
        <f t="shared" si="12"/>
        <v>0.91</v>
      </c>
      <c r="D124" t="s">
        <v>12</v>
      </c>
    </row>
    <row r="125" spans="1:20" x14ac:dyDescent="0.2">
      <c r="A125" t="str">
        <f>'Population Definitions'!$A$8</f>
        <v>Population 7</v>
      </c>
      <c r="B125" t="s">
        <v>10</v>
      </c>
      <c r="C125">
        <f t="shared" si="12"/>
        <v>0.91</v>
      </c>
      <c r="D125" t="s">
        <v>12</v>
      </c>
    </row>
    <row r="127" spans="1:20" x14ac:dyDescent="0.2">
      <c r="A127" t="s">
        <v>105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2">
      <c r="A128" t="str">
        <f>'Population Definitions'!$A$2</f>
        <v>Gen 0-4</v>
      </c>
      <c r="B128" t="s">
        <v>10</v>
      </c>
      <c r="C128">
        <f t="shared" ref="C128:C134" si="13">IF(SUMPRODUCT(--(E128:T128&lt;&gt;""))=0,0.07,"N.A.")</f>
        <v>7.0000000000000007E-2</v>
      </c>
      <c r="D128" t="s">
        <v>12</v>
      </c>
    </row>
    <row r="129" spans="1:20" x14ac:dyDescent="0.2">
      <c r="A129" t="str">
        <f>'Population Definitions'!$A$3</f>
        <v>Gen 5-14</v>
      </c>
      <c r="B129" t="s">
        <v>10</v>
      </c>
      <c r="C129">
        <f t="shared" si="13"/>
        <v>7.0000000000000007E-2</v>
      </c>
      <c r="D129" t="s">
        <v>12</v>
      </c>
    </row>
    <row r="130" spans="1:20" x14ac:dyDescent="0.2">
      <c r="A130" t="str">
        <f>'Population Definitions'!$A$4</f>
        <v>Gen 15-64</v>
      </c>
      <c r="B130" t="s">
        <v>10</v>
      </c>
      <c r="C130">
        <f t="shared" si="13"/>
        <v>7.0000000000000007E-2</v>
      </c>
      <c r="D130" t="s">
        <v>12</v>
      </c>
    </row>
    <row r="131" spans="1:20" x14ac:dyDescent="0.2">
      <c r="A131" t="str">
        <f>'Population Definitions'!$A$5</f>
        <v>Gen 65+</v>
      </c>
      <c r="B131" t="s">
        <v>10</v>
      </c>
      <c r="C131">
        <f t="shared" si="13"/>
        <v>7.0000000000000007E-2</v>
      </c>
      <c r="D131" t="s">
        <v>12</v>
      </c>
    </row>
    <row r="132" spans="1:20" x14ac:dyDescent="0.2">
      <c r="A132" t="str">
        <f>'Population Definitions'!$A$6</f>
        <v>HIV 15+</v>
      </c>
      <c r="B132" t="s">
        <v>10</v>
      </c>
      <c r="C132">
        <f t="shared" si="13"/>
        <v>7.0000000000000007E-2</v>
      </c>
      <c r="D132" t="s">
        <v>12</v>
      </c>
    </row>
    <row r="133" spans="1:20" x14ac:dyDescent="0.2">
      <c r="A133" t="str">
        <f>'Population Definitions'!$A$7</f>
        <v>Prisoners</v>
      </c>
      <c r="B133" t="s">
        <v>10</v>
      </c>
      <c r="C133">
        <f t="shared" si="13"/>
        <v>7.0000000000000007E-2</v>
      </c>
      <c r="D133" t="s">
        <v>12</v>
      </c>
    </row>
    <row r="134" spans="1:20" x14ac:dyDescent="0.2">
      <c r="A134" t="str">
        <f>'Population Definitions'!$A$8</f>
        <v>Population 7</v>
      </c>
      <c r="B134" t="s">
        <v>10</v>
      </c>
      <c r="C134">
        <f t="shared" si="13"/>
        <v>7.0000000000000007E-2</v>
      </c>
      <c r="D134" t="s">
        <v>12</v>
      </c>
    </row>
    <row r="136" spans="1:20" x14ac:dyDescent="0.2">
      <c r="A136" t="s">
        <v>106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2">
      <c r="A137" t="str">
        <f>'Population Definitions'!$A$2</f>
        <v>Gen 0-4</v>
      </c>
      <c r="B137" t="s">
        <v>10</v>
      </c>
      <c r="C137">
        <f t="shared" ref="C137:C143" si="14">IF(SUMPRODUCT(--(E137:T137&lt;&gt;""))=0,0.85,"N.A.")</f>
        <v>0.85</v>
      </c>
      <c r="D137" t="s">
        <v>12</v>
      </c>
    </row>
    <row r="138" spans="1:20" x14ac:dyDescent="0.2">
      <c r="A138" t="str">
        <f>'Population Definitions'!$A$3</f>
        <v>Gen 5-14</v>
      </c>
      <c r="B138" t="s">
        <v>10</v>
      </c>
      <c r="C138">
        <f t="shared" si="14"/>
        <v>0.85</v>
      </c>
      <c r="D138" t="s">
        <v>12</v>
      </c>
    </row>
    <row r="139" spans="1:20" x14ac:dyDescent="0.2">
      <c r="A139" t="str">
        <f>'Population Definitions'!$A$4</f>
        <v>Gen 15-64</v>
      </c>
      <c r="B139" t="s">
        <v>10</v>
      </c>
      <c r="C139">
        <f t="shared" si="14"/>
        <v>0.85</v>
      </c>
      <c r="D139" t="s">
        <v>12</v>
      </c>
    </row>
    <row r="140" spans="1:20" x14ac:dyDescent="0.2">
      <c r="A140" t="str">
        <f>'Population Definitions'!$A$5</f>
        <v>Gen 65+</v>
      </c>
      <c r="B140" t="s">
        <v>10</v>
      </c>
      <c r="C140">
        <f t="shared" si="14"/>
        <v>0.85</v>
      </c>
      <c r="D140" t="s">
        <v>12</v>
      </c>
    </row>
    <row r="141" spans="1:20" x14ac:dyDescent="0.2">
      <c r="A141" t="str">
        <f>'Population Definitions'!$A$6</f>
        <v>HIV 15+</v>
      </c>
      <c r="B141" t="s">
        <v>10</v>
      </c>
      <c r="C141">
        <f t="shared" si="14"/>
        <v>0.85</v>
      </c>
      <c r="D141" t="s">
        <v>12</v>
      </c>
    </row>
    <row r="142" spans="1:20" x14ac:dyDescent="0.2">
      <c r="A142" t="str">
        <f>'Population Definitions'!$A$7</f>
        <v>Prisoners</v>
      </c>
      <c r="B142" t="s">
        <v>10</v>
      </c>
      <c r="C142">
        <f t="shared" si="14"/>
        <v>0.85</v>
      </c>
      <c r="D142" t="s">
        <v>12</v>
      </c>
    </row>
    <row r="143" spans="1:20" x14ac:dyDescent="0.2">
      <c r="A143" t="str">
        <f>'Population Definitions'!$A$8</f>
        <v>Population 7</v>
      </c>
      <c r="B143" t="s">
        <v>10</v>
      </c>
      <c r="C143">
        <f t="shared" si="14"/>
        <v>0.85</v>
      </c>
      <c r="D143" t="s">
        <v>12</v>
      </c>
    </row>
    <row r="145" spans="1:20" x14ac:dyDescent="0.2">
      <c r="A145" t="s">
        <v>108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>
        <f t="shared" ref="C146:C152" si="15">IF(SUMPRODUCT(--(E146:T146&lt;&gt;""))=0,0.9,"N.A.")</f>
        <v>0.9</v>
      </c>
      <c r="D146" t="s">
        <v>12</v>
      </c>
    </row>
    <row r="147" spans="1:20" x14ac:dyDescent="0.2">
      <c r="A147" t="str">
        <f>'Population Definitions'!$A$3</f>
        <v>Gen 5-14</v>
      </c>
      <c r="B147" t="s">
        <v>10</v>
      </c>
      <c r="C147">
        <f t="shared" si="15"/>
        <v>0.9</v>
      </c>
      <c r="D147" t="s">
        <v>12</v>
      </c>
    </row>
    <row r="148" spans="1:20" x14ac:dyDescent="0.2">
      <c r="A148" t="str">
        <f>'Population Definitions'!$A$4</f>
        <v>Gen 15-64</v>
      </c>
      <c r="B148" t="s">
        <v>10</v>
      </c>
      <c r="C148">
        <f t="shared" si="15"/>
        <v>0.9</v>
      </c>
      <c r="D148" t="s">
        <v>12</v>
      </c>
    </row>
    <row r="149" spans="1:20" x14ac:dyDescent="0.2">
      <c r="A149" t="str">
        <f>'Population Definitions'!$A$5</f>
        <v>Gen 65+</v>
      </c>
      <c r="B149" t="s">
        <v>10</v>
      </c>
      <c r="C149">
        <f t="shared" si="15"/>
        <v>0.9</v>
      </c>
      <c r="D149" t="s">
        <v>12</v>
      </c>
    </row>
    <row r="150" spans="1:20" x14ac:dyDescent="0.2">
      <c r="A150" t="str">
        <f>'Population Definitions'!$A$6</f>
        <v>HIV 15+</v>
      </c>
      <c r="B150" t="s">
        <v>10</v>
      </c>
      <c r="C150">
        <f t="shared" si="15"/>
        <v>0.9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5"/>
        <v>0.9</v>
      </c>
      <c r="D151" t="s">
        <v>12</v>
      </c>
    </row>
    <row r="152" spans="1:20" x14ac:dyDescent="0.2">
      <c r="A152" t="str">
        <f>'Population Definitions'!$A$8</f>
        <v>Population 7</v>
      </c>
      <c r="B152" t="s">
        <v>10</v>
      </c>
      <c r="C152">
        <f t="shared" si="15"/>
        <v>0.9</v>
      </c>
      <c r="D152" t="s">
        <v>12</v>
      </c>
    </row>
    <row r="154" spans="1:20" x14ac:dyDescent="0.2">
      <c r="A154" t="s">
        <v>109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2">
      <c r="A155" t="str">
        <f>'Population Definitions'!$A$2</f>
        <v>Gen 0-4</v>
      </c>
      <c r="B155" t="s">
        <v>10</v>
      </c>
      <c r="C155">
        <f t="shared" ref="C155:C161" si="16">IF(SUMPRODUCT(--(E155:T155&lt;&gt;""))=0,0.91,"N.A.")</f>
        <v>0.91</v>
      </c>
      <c r="D155" t="s">
        <v>12</v>
      </c>
    </row>
    <row r="156" spans="1:20" x14ac:dyDescent="0.2">
      <c r="A156" t="str">
        <f>'Population Definitions'!$A$3</f>
        <v>Gen 5-14</v>
      </c>
      <c r="B156" t="s">
        <v>10</v>
      </c>
      <c r="C156">
        <f t="shared" si="16"/>
        <v>0.91</v>
      </c>
      <c r="D156" t="s">
        <v>12</v>
      </c>
    </row>
    <row r="157" spans="1:20" x14ac:dyDescent="0.2">
      <c r="A157" t="str">
        <f>'Population Definitions'!$A$4</f>
        <v>Gen 15-64</v>
      </c>
      <c r="B157" t="s">
        <v>10</v>
      </c>
      <c r="C157">
        <f t="shared" si="16"/>
        <v>0.91</v>
      </c>
      <c r="D157" t="s">
        <v>12</v>
      </c>
    </row>
    <row r="158" spans="1:20" x14ac:dyDescent="0.2">
      <c r="A158" t="str">
        <f>'Population Definitions'!$A$5</f>
        <v>Gen 65+</v>
      </c>
      <c r="B158" t="s">
        <v>10</v>
      </c>
      <c r="C158">
        <f t="shared" si="16"/>
        <v>0.91</v>
      </c>
      <c r="D158" t="s">
        <v>12</v>
      </c>
    </row>
    <row r="159" spans="1:20" x14ac:dyDescent="0.2">
      <c r="A159" t="str">
        <f>'Population Definitions'!$A$6</f>
        <v>HIV 15+</v>
      </c>
      <c r="B159" t="s">
        <v>10</v>
      </c>
      <c r="C159">
        <f t="shared" si="16"/>
        <v>0.91</v>
      </c>
      <c r="D159" t="s">
        <v>12</v>
      </c>
    </row>
    <row r="160" spans="1:20" x14ac:dyDescent="0.2">
      <c r="A160" t="str">
        <f>'Population Definitions'!$A$7</f>
        <v>Prisoners</v>
      </c>
      <c r="B160" t="s">
        <v>10</v>
      </c>
      <c r="C160">
        <f t="shared" si="16"/>
        <v>0.91</v>
      </c>
      <c r="D160" t="s">
        <v>12</v>
      </c>
    </row>
    <row r="161" spans="1:20" x14ac:dyDescent="0.2">
      <c r="A161" t="str">
        <f>'Population Definitions'!$A$8</f>
        <v>Population 7</v>
      </c>
      <c r="B161" t="s">
        <v>10</v>
      </c>
      <c r="C161">
        <f t="shared" si="16"/>
        <v>0.91</v>
      </c>
      <c r="D161" t="s">
        <v>12</v>
      </c>
    </row>
    <row r="163" spans="1:20" x14ac:dyDescent="0.2">
      <c r="A163" t="s">
        <v>110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2">
      <c r="A164" t="str">
        <f>'Population Definitions'!$A$2</f>
        <v>Gen 0-4</v>
      </c>
      <c r="B164" t="s">
        <v>10</v>
      </c>
      <c r="C164">
        <f t="shared" ref="C164:C170" si="17">IF(SUMPRODUCT(--(E164:T164&lt;&gt;""))=0,0.34,"N.A.")</f>
        <v>0.34</v>
      </c>
      <c r="D164" t="s">
        <v>12</v>
      </c>
    </row>
    <row r="165" spans="1:20" x14ac:dyDescent="0.2">
      <c r="A165" t="str">
        <f>'Population Definitions'!$A$3</f>
        <v>Gen 5-14</v>
      </c>
      <c r="B165" t="s">
        <v>10</v>
      </c>
      <c r="C165">
        <f t="shared" si="17"/>
        <v>0.34</v>
      </c>
      <c r="D165" t="s">
        <v>12</v>
      </c>
    </row>
    <row r="166" spans="1:20" x14ac:dyDescent="0.2">
      <c r="A166" t="str">
        <f>'Population Definitions'!$A$4</f>
        <v>Gen 15-64</v>
      </c>
      <c r="B166" t="s">
        <v>10</v>
      </c>
      <c r="C166">
        <f t="shared" si="17"/>
        <v>0.34</v>
      </c>
      <c r="D166" t="s">
        <v>12</v>
      </c>
    </row>
    <row r="167" spans="1:20" x14ac:dyDescent="0.2">
      <c r="A167" t="str">
        <f>'Population Definitions'!$A$5</f>
        <v>Gen 65+</v>
      </c>
      <c r="B167" t="s">
        <v>10</v>
      </c>
      <c r="C167">
        <f t="shared" si="17"/>
        <v>0.34</v>
      </c>
      <c r="D167" t="s">
        <v>12</v>
      </c>
    </row>
    <row r="168" spans="1:20" x14ac:dyDescent="0.2">
      <c r="A168" t="str">
        <f>'Population Definitions'!$A$6</f>
        <v>HIV 15+</v>
      </c>
      <c r="B168" t="s">
        <v>10</v>
      </c>
      <c r="C168">
        <f t="shared" si="17"/>
        <v>0.34</v>
      </c>
      <c r="D168" t="s">
        <v>12</v>
      </c>
    </row>
    <row r="169" spans="1:20" x14ac:dyDescent="0.2">
      <c r="A169" t="str">
        <f>'Population Definitions'!$A$7</f>
        <v>Prisoners</v>
      </c>
      <c r="B169" t="s">
        <v>10</v>
      </c>
      <c r="C169">
        <f t="shared" si="17"/>
        <v>0.34</v>
      </c>
      <c r="D169" t="s">
        <v>12</v>
      </c>
    </row>
    <row r="170" spans="1:20" x14ac:dyDescent="0.2">
      <c r="A170" t="str">
        <f>'Population Definitions'!$A$8</f>
        <v>Population 7</v>
      </c>
      <c r="B170" t="s">
        <v>10</v>
      </c>
      <c r="C170">
        <f t="shared" si="17"/>
        <v>0.34</v>
      </c>
      <c r="D170" t="s">
        <v>12</v>
      </c>
    </row>
    <row r="172" spans="1:20" x14ac:dyDescent="0.2">
      <c r="A172" t="s">
        <v>111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2">
      <c r="A173" t="str">
        <f>'Population Definitions'!$A$2</f>
        <v>Gen 0-4</v>
      </c>
      <c r="B173" t="s">
        <v>10</v>
      </c>
      <c r="C173">
        <f t="shared" ref="C173:C179" si="18">IF(SUMPRODUCT(--(E173:T173&lt;&gt;""))=0,0.5,"N.A.")</f>
        <v>0.5</v>
      </c>
      <c r="D173" t="s">
        <v>12</v>
      </c>
    </row>
    <row r="174" spans="1:20" x14ac:dyDescent="0.2">
      <c r="A174" t="str">
        <f>'Population Definitions'!$A$3</f>
        <v>Gen 5-14</v>
      </c>
      <c r="B174" t="s">
        <v>10</v>
      </c>
      <c r="C174">
        <f t="shared" si="18"/>
        <v>0.5</v>
      </c>
      <c r="D174" t="s">
        <v>12</v>
      </c>
    </row>
    <row r="175" spans="1:20" x14ac:dyDescent="0.2">
      <c r="A175" t="str">
        <f>'Population Definitions'!$A$4</f>
        <v>Gen 15-64</v>
      </c>
      <c r="B175" t="s">
        <v>10</v>
      </c>
      <c r="C175">
        <f t="shared" si="18"/>
        <v>0.5</v>
      </c>
      <c r="D175" t="s">
        <v>12</v>
      </c>
    </row>
    <row r="176" spans="1:20" x14ac:dyDescent="0.2">
      <c r="A176" t="str">
        <f>'Population Definitions'!$A$5</f>
        <v>Gen 65+</v>
      </c>
      <c r="B176" t="s">
        <v>10</v>
      </c>
      <c r="C176">
        <f t="shared" si="18"/>
        <v>0.5</v>
      </c>
      <c r="D176" t="s">
        <v>12</v>
      </c>
    </row>
    <row r="177" spans="1:20" x14ac:dyDescent="0.2">
      <c r="A177" t="str">
        <f>'Population Definitions'!$A$6</f>
        <v>HIV 15+</v>
      </c>
      <c r="B177" t="s">
        <v>10</v>
      </c>
      <c r="C177">
        <f t="shared" si="18"/>
        <v>0.5</v>
      </c>
      <c r="D177" t="s">
        <v>12</v>
      </c>
    </row>
    <row r="178" spans="1:20" x14ac:dyDescent="0.2">
      <c r="A178" t="str">
        <f>'Population Definitions'!$A$7</f>
        <v>Prisoners</v>
      </c>
      <c r="B178" t="s">
        <v>10</v>
      </c>
      <c r="C178">
        <f t="shared" si="18"/>
        <v>0.5</v>
      </c>
      <c r="D178" t="s">
        <v>12</v>
      </c>
    </row>
    <row r="179" spans="1:20" x14ac:dyDescent="0.2">
      <c r="A179" t="str">
        <f>'Population Definitions'!$A$8</f>
        <v>Population 7</v>
      </c>
      <c r="B179" t="s">
        <v>10</v>
      </c>
      <c r="C179">
        <f t="shared" si="18"/>
        <v>0.5</v>
      </c>
      <c r="D179" t="s">
        <v>12</v>
      </c>
    </row>
    <row r="181" spans="1:20" x14ac:dyDescent="0.2">
      <c r="A181" t="s">
        <v>113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2">
      <c r="A182" t="str">
        <f>'Population Definitions'!$A$2</f>
        <v>Gen 0-4</v>
      </c>
      <c r="B182" t="s">
        <v>10</v>
      </c>
      <c r="C182">
        <f t="shared" ref="C182:C188" si="19">IF(SUMPRODUCT(--(E182:T182&lt;&gt;""))=0,0.9,"N.A.")</f>
        <v>0.9</v>
      </c>
      <c r="D182" t="s">
        <v>12</v>
      </c>
    </row>
    <row r="183" spans="1:20" x14ac:dyDescent="0.2">
      <c r="A183" t="str">
        <f>'Population Definitions'!$A$3</f>
        <v>Gen 5-14</v>
      </c>
      <c r="B183" t="s">
        <v>10</v>
      </c>
      <c r="C183">
        <f t="shared" si="19"/>
        <v>0.9</v>
      </c>
      <c r="D183" t="s">
        <v>12</v>
      </c>
    </row>
    <row r="184" spans="1:20" x14ac:dyDescent="0.2">
      <c r="A184" t="str">
        <f>'Population Definitions'!$A$4</f>
        <v>Gen 15-64</v>
      </c>
      <c r="B184" t="s">
        <v>10</v>
      </c>
      <c r="C184">
        <f t="shared" si="19"/>
        <v>0.9</v>
      </c>
      <c r="D184" t="s">
        <v>12</v>
      </c>
    </row>
    <row r="185" spans="1:20" x14ac:dyDescent="0.2">
      <c r="A185" t="str">
        <f>'Population Definitions'!$A$5</f>
        <v>Gen 65+</v>
      </c>
      <c r="B185" t="s">
        <v>10</v>
      </c>
      <c r="C185">
        <f t="shared" si="19"/>
        <v>0.9</v>
      </c>
      <c r="D185" t="s">
        <v>12</v>
      </c>
    </row>
    <row r="186" spans="1:20" x14ac:dyDescent="0.2">
      <c r="A186" t="str">
        <f>'Population Definitions'!$A$6</f>
        <v>HIV 15+</v>
      </c>
      <c r="B186" t="s">
        <v>10</v>
      </c>
      <c r="C186">
        <f t="shared" si="19"/>
        <v>0.9</v>
      </c>
      <c r="D186" t="s">
        <v>12</v>
      </c>
    </row>
    <row r="187" spans="1:20" x14ac:dyDescent="0.2">
      <c r="A187" t="str">
        <f>'Population Definitions'!$A$7</f>
        <v>Prisoners</v>
      </c>
      <c r="B187" t="s">
        <v>10</v>
      </c>
      <c r="C187">
        <f t="shared" si="19"/>
        <v>0.9</v>
      </c>
      <c r="D187" t="s">
        <v>12</v>
      </c>
    </row>
    <row r="188" spans="1:20" x14ac:dyDescent="0.2">
      <c r="A188" t="str">
        <f>'Population Definitions'!$A$8</f>
        <v>Population 7</v>
      </c>
      <c r="B188" t="s">
        <v>10</v>
      </c>
      <c r="C188">
        <f t="shared" si="19"/>
        <v>0.9</v>
      </c>
      <c r="D188" t="s">
        <v>12</v>
      </c>
    </row>
    <row r="190" spans="1:20" x14ac:dyDescent="0.2">
      <c r="A190" t="s">
        <v>114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2">
      <c r="A191" t="str">
        <f>'Population Definitions'!$A$2</f>
        <v>Gen 0-4</v>
      </c>
      <c r="B191" t="s">
        <v>10</v>
      </c>
      <c r="C191">
        <f t="shared" ref="C191:C197" si="20">IF(SUMPRODUCT(--(E191:T191&lt;&gt;""))=0,0.91,"N.A.")</f>
        <v>0.91</v>
      </c>
      <c r="D191" t="s">
        <v>12</v>
      </c>
    </row>
    <row r="192" spans="1:20" x14ac:dyDescent="0.2">
      <c r="A192" t="str">
        <f>'Population Definitions'!$A$3</f>
        <v>Gen 5-14</v>
      </c>
      <c r="B192" t="s">
        <v>10</v>
      </c>
      <c r="C192">
        <f t="shared" si="20"/>
        <v>0.91</v>
      </c>
      <c r="D192" t="s">
        <v>12</v>
      </c>
    </row>
    <row r="193" spans="1:20" x14ac:dyDescent="0.2">
      <c r="A193" t="str">
        <f>'Population Definitions'!$A$4</f>
        <v>Gen 15-64</v>
      </c>
      <c r="B193" t="s">
        <v>10</v>
      </c>
      <c r="C193">
        <f t="shared" si="20"/>
        <v>0.91</v>
      </c>
      <c r="D193" t="s">
        <v>12</v>
      </c>
    </row>
    <row r="194" spans="1:20" x14ac:dyDescent="0.2">
      <c r="A194" t="str">
        <f>'Population Definitions'!$A$5</f>
        <v>Gen 65+</v>
      </c>
      <c r="B194" t="s">
        <v>10</v>
      </c>
      <c r="C194">
        <f t="shared" si="20"/>
        <v>0.91</v>
      </c>
      <c r="D194" t="s">
        <v>12</v>
      </c>
    </row>
    <row r="195" spans="1:20" x14ac:dyDescent="0.2">
      <c r="A195" t="str">
        <f>'Population Definitions'!$A$6</f>
        <v>HIV 15+</v>
      </c>
      <c r="B195" t="s">
        <v>10</v>
      </c>
      <c r="C195">
        <f t="shared" si="20"/>
        <v>0.91</v>
      </c>
      <c r="D195" t="s">
        <v>12</v>
      </c>
    </row>
    <row r="196" spans="1:20" x14ac:dyDescent="0.2">
      <c r="A196" t="str">
        <f>'Population Definitions'!$A$7</f>
        <v>Prisoners</v>
      </c>
      <c r="B196" t="s">
        <v>10</v>
      </c>
      <c r="C196">
        <f t="shared" si="20"/>
        <v>0.91</v>
      </c>
      <c r="D196" t="s">
        <v>12</v>
      </c>
    </row>
    <row r="197" spans="1:20" x14ac:dyDescent="0.2">
      <c r="A197" t="str">
        <f>'Population Definitions'!$A$8</f>
        <v>Population 7</v>
      </c>
      <c r="B197" t="s">
        <v>10</v>
      </c>
      <c r="C197">
        <f t="shared" si="20"/>
        <v>0.91</v>
      </c>
      <c r="D197" t="s">
        <v>12</v>
      </c>
    </row>
    <row r="199" spans="1:20" x14ac:dyDescent="0.2">
      <c r="A199" t="s">
        <v>115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2">
      <c r="A200" t="str">
        <f>'Population Definitions'!$A$2</f>
        <v>Gen 0-4</v>
      </c>
      <c r="B200" t="s">
        <v>10</v>
      </c>
      <c r="C200">
        <f t="shared" ref="C200:C206" si="21">IF(SUMPRODUCT(--(E200:T200&lt;&gt;""))=0,0.34,"N.A.")</f>
        <v>0.34</v>
      </c>
      <c r="D200" t="s">
        <v>12</v>
      </c>
    </row>
    <row r="201" spans="1:20" x14ac:dyDescent="0.2">
      <c r="A201" t="str">
        <f>'Population Definitions'!$A$3</f>
        <v>Gen 5-14</v>
      </c>
      <c r="B201" t="s">
        <v>10</v>
      </c>
      <c r="C201">
        <f t="shared" si="21"/>
        <v>0.34</v>
      </c>
      <c r="D201" t="s">
        <v>12</v>
      </c>
    </row>
    <row r="202" spans="1:20" x14ac:dyDescent="0.2">
      <c r="A202" t="str">
        <f>'Population Definitions'!$A$4</f>
        <v>Gen 15-64</v>
      </c>
      <c r="B202" t="s">
        <v>10</v>
      </c>
      <c r="C202">
        <f t="shared" si="21"/>
        <v>0.34</v>
      </c>
      <c r="D202" t="s">
        <v>12</v>
      </c>
    </row>
    <row r="203" spans="1:20" x14ac:dyDescent="0.2">
      <c r="A203" t="str">
        <f>'Population Definitions'!$A$5</f>
        <v>Gen 65+</v>
      </c>
      <c r="B203" t="s">
        <v>10</v>
      </c>
      <c r="C203">
        <f t="shared" si="21"/>
        <v>0.34</v>
      </c>
      <c r="D203" t="s">
        <v>12</v>
      </c>
    </row>
    <row r="204" spans="1:20" x14ac:dyDescent="0.2">
      <c r="A204" t="str">
        <f>'Population Definitions'!$A$6</f>
        <v>HIV 15+</v>
      </c>
      <c r="B204" t="s">
        <v>10</v>
      </c>
      <c r="C204">
        <f t="shared" si="21"/>
        <v>0.34</v>
      </c>
      <c r="D204" t="s">
        <v>12</v>
      </c>
    </row>
    <row r="205" spans="1:20" x14ac:dyDescent="0.2">
      <c r="A205" t="str">
        <f>'Population Definitions'!$A$7</f>
        <v>Prisoners</v>
      </c>
      <c r="B205" t="s">
        <v>10</v>
      </c>
      <c r="C205">
        <f t="shared" si="21"/>
        <v>0.34</v>
      </c>
      <c r="D205" t="s">
        <v>12</v>
      </c>
    </row>
    <row r="206" spans="1:20" x14ac:dyDescent="0.2">
      <c r="A206" t="str">
        <f>'Population Definitions'!$A$8</f>
        <v>Population 7</v>
      </c>
      <c r="B206" t="s">
        <v>10</v>
      </c>
      <c r="C206">
        <f t="shared" si="21"/>
        <v>0.34</v>
      </c>
      <c r="D206" t="s">
        <v>12</v>
      </c>
    </row>
    <row r="208" spans="1:20" x14ac:dyDescent="0.2">
      <c r="A208" t="s">
        <v>116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4" x14ac:dyDescent="0.2">
      <c r="A209" t="str">
        <f>'Population Definitions'!$A$2</f>
        <v>Gen 0-4</v>
      </c>
      <c r="B209" t="s">
        <v>10</v>
      </c>
      <c r="C209">
        <f t="shared" ref="C209:C215" si="22">IF(SUMPRODUCT(--(E209:T209&lt;&gt;""))=0,0.5,"N.A.")</f>
        <v>0.5</v>
      </c>
      <c r="D209" t="s">
        <v>12</v>
      </c>
    </row>
    <row r="210" spans="1:4" x14ac:dyDescent="0.2">
      <c r="A210" t="str">
        <f>'Population Definitions'!$A$3</f>
        <v>Gen 5-14</v>
      </c>
      <c r="B210" t="s">
        <v>10</v>
      </c>
      <c r="C210">
        <f t="shared" si="22"/>
        <v>0.5</v>
      </c>
      <c r="D210" t="s">
        <v>12</v>
      </c>
    </row>
    <row r="211" spans="1:4" x14ac:dyDescent="0.2">
      <c r="A211" t="str">
        <f>'Population Definitions'!$A$4</f>
        <v>Gen 15-64</v>
      </c>
      <c r="B211" t="s">
        <v>10</v>
      </c>
      <c r="C211">
        <f t="shared" si="22"/>
        <v>0.5</v>
      </c>
      <c r="D211" t="s">
        <v>12</v>
      </c>
    </row>
    <row r="212" spans="1:4" x14ac:dyDescent="0.2">
      <c r="A212" t="str">
        <f>'Population Definitions'!$A$5</f>
        <v>Gen 65+</v>
      </c>
      <c r="B212" t="s">
        <v>10</v>
      </c>
      <c r="C212">
        <f t="shared" si="22"/>
        <v>0.5</v>
      </c>
      <c r="D212" t="s">
        <v>12</v>
      </c>
    </row>
    <row r="213" spans="1:4" x14ac:dyDescent="0.2">
      <c r="A213" t="str">
        <f>'Population Definitions'!$A$6</f>
        <v>HIV 15+</v>
      </c>
      <c r="B213" t="s">
        <v>10</v>
      </c>
      <c r="C213">
        <f t="shared" si="22"/>
        <v>0.5</v>
      </c>
      <c r="D213" t="s">
        <v>12</v>
      </c>
    </row>
    <row r="214" spans="1:4" x14ac:dyDescent="0.2">
      <c r="A214" t="str">
        <f>'Population Definitions'!$A$7</f>
        <v>Prisoners</v>
      </c>
      <c r="B214" t="s">
        <v>10</v>
      </c>
      <c r="C214">
        <f t="shared" si="22"/>
        <v>0.5</v>
      </c>
      <c r="D214" t="s">
        <v>12</v>
      </c>
    </row>
    <row r="215" spans="1:4" x14ac:dyDescent="0.2">
      <c r="A215" t="str">
        <f>'Population Definitions'!$A$8</f>
        <v>Population 7</v>
      </c>
      <c r="B215" t="s">
        <v>10</v>
      </c>
      <c r="C215">
        <f t="shared" si="22"/>
        <v>0.5</v>
      </c>
      <c r="D215" t="s">
        <v>12</v>
      </c>
    </row>
  </sheetData>
  <dataValidations count="16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IF(SUMPRODUCT(--(E2:T2&lt;&gt;""))=0,0.22,"N.A.")</f>
        <v>0.22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0.22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0.22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0.22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0.22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0.22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0.22</v>
      </c>
      <c r="D8" t="s">
        <v>12</v>
      </c>
    </row>
    <row r="10" spans="1:20" x14ac:dyDescent="0.2">
      <c r="A10" t="s">
        <v>20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21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64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IF(SUMPRODUCT(--(E29:T29&lt;&gt;""))=0,0.5,"N.A.")</f>
        <v>0.5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0.5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0.5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0.5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0.5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0.5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0.5</v>
      </c>
      <c r="D35" t="s">
        <v>12</v>
      </c>
    </row>
    <row r="37" spans="1:20" x14ac:dyDescent="0.2">
      <c r="A37" t="s">
        <v>65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IF(SUMPRODUCT(--(E38:T38&lt;&gt;""))=0,0.5,"N.A.")</f>
        <v>0.5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0.5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0.5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0.5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0.5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0.5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0.5</v>
      </c>
      <c r="D44" t="s">
        <v>12</v>
      </c>
    </row>
    <row r="46" spans="1:20" x14ac:dyDescent="0.2">
      <c r="A46" t="s">
        <v>66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IF(SUMPRODUCT(--(E47:T47&lt;&gt;""))=0,4,"N.A.")</f>
        <v>4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4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4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4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4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4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4</v>
      </c>
      <c r="D53" t="s">
        <v>12</v>
      </c>
    </row>
    <row r="55" spans="1:20" x14ac:dyDescent="0.2">
      <c r="A55" t="s">
        <v>67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IF(SUMPRODUCT(--(E56:T56&lt;&gt;""))=0,0.001,"N.A.")</f>
        <v>1E-3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1E-3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1E-3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1E-3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1E-3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1E-3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1E-3</v>
      </c>
      <c r="D62" t="s">
        <v>12</v>
      </c>
    </row>
    <row r="64" spans="1:20" x14ac:dyDescent="0.2">
      <c r="A64" t="s">
        <v>68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7">IF(SUMPRODUCT(--(E65:T65&lt;&gt;""))=0,0.09,"N.A.")</f>
        <v>0.09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7"/>
        <v>0.09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7"/>
        <v>0.09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7"/>
        <v>0.09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7"/>
        <v>0.09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7"/>
        <v>0.09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7"/>
        <v>0.09</v>
      </c>
      <c r="D71" t="s">
        <v>12</v>
      </c>
    </row>
    <row r="73" spans="1:20" x14ac:dyDescent="0.2">
      <c r="A73" t="s">
        <v>69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8">IF(SUMPRODUCT(--(E74:T74&lt;&gt;""))=0,0.115,"N.A.")</f>
        <v>0.115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8"/>
        <v>0.115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8"/>
        <v>0.115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8"/>
        <v>0.115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8"/>
        <v>0.115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8"/>
        <v>0.115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8"/>
        <v>0.115</v>
      </c>
      <c r="D80" t="s">
        <v>12</v>
      </c>
    </row>
    <row r="82" spans="1:20" x14ac:dyDescent="0.2">
      <c r="A82" t="s">
        <v>70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v>0.5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v>0.5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v>0.5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v>0.5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v>0.5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v>0.5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v>0.5</v>
      </c>
      <c r="D89" t="s">
        <v>12</v>
      </c>
    </row>
    <row r="91" spans="1:20" x14ac:dyDescent="0.2">
      <c r="A91" t="s">
        <v>71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IF(SUMPRODUCT(--(E92:T92&lt;&gt;""))=0,0,"N.A.")</f>
        <v>0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</v>
      </c>
      <c r="D96" t="s">
        <v>12</v>
      </c>
    </row>
    <row r="97" spans="1:20" x14ac:dyDescent="0.2">
      <c r="A97" t="str">
        <f>'Population Definitions'!$A$7</f>
        <v>Prisoners</v>
      </c>
      <c r="B97" t="s">
        <v>10</v>
      </c>
      <c r="C97">
        <f t="shared" si="9"/>
        <v>0</v>
      </c>
      <c r="D97" t="s">
        <v>12</v>
      </c>
    </row>
    <row r="98" spans="1:20" x14ac:dyDescent="0.2">
      <c r="A98" t="str">
        <f>'Population Definitions'!$A$8</f>
        <v>Population 7</v>
      </c>
      <c r="B98" t="s">
        <v>10</v>
      </c>
      <c r="C98">
        <f t="shared" si="9"/>
        <v>0</v>
      </c>
      <c r="D98" t="s">
        <v>12</v>
      </c>
    </row>
    <row r="100" spans="1:20" x14ac:dyDescent="0.2">
      <c r="A100" t="s">
        <v>72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10</v>
      </c>
      <c r="C101">
        <f t="shared" ref="C101:C107" si="10">IF(SUMPRODUCT(--(E101:T101&lt;&gt;""))=0,0,"N.A.")</f>
        <v>0</v>
      </c>
      <c r="D101" t="s">
        <v>12</v>
      </c>
    </row>
    <row r="102" spans="1:20" x14ac:dyDescent="0.2">
      <c r="A102" t="str">
        <f>'Population Definitions'!$A$3</f>
        <v>Gen 5-14</v>
      </c>
      <c r="B102" t="s">
        <v>10</v>
      </c>
      <c r="C102">
        <f t="shared" si="10"/>
        <v>0</v>
      </c>
      <c r="D102" t="s">
        <v>12</v>
      </c>
    </row>
    <row r="103" spans="1:20" x14ac:dyDescent="0.2">
      <c r="A103" t="str">
        <f>'Population Definitions'!$A$4</f>
        <v>Gen 15-64</v>
      </c>
      <c r="B103" t="s">
        <v>10</v>
      </c>
      <c r="C103">
        <f t="shared" si="10"/>
        <v>0</v>
      </c>
      <c r="D103" t="s">
        <v>12</v>
      </c>
    </row>
    <row r="104" spans="1:20" x14ac:dyDescent="0.2">
      <c r="A104" t="str">
        <f>'Population Definitions'!$A$5</f>
        <v>Gen 65+</v>
      </c>
      <c r="B104" t="s">
        <v>10</v>
      </c>
      <c r="C104">
        <f t="shared" si="10"/>
        <v>0</v>
      </c>
      <c r="D104" t="s">
        <v>12</v>
      </c>
    </row>
    <row r="105" spans="1:20" x14ac:dyDescent="0.2">
      <c r="A105" t="str">
        <f>'Population Definitions'!$A$6</f>
        <v>HIV 15+</v>
      </c>
      <c r="B105" t="s">
        <v>10</v>
      </c>
      <c r="C105">
        <f t="shared" si="10"/>
        <v>0</v>
      </c>
      <c r="D105" t="s">
        <v>12</v>
      </c>
    </row>
    <row r="106" spans="1:20" x14ac:dyDescent="0.2">
      <c r="A106" t="str">
        <f>'Population Definitions'!$A$7</f>
        <v>Prisoners</v>
      </c>
      <c r="B106" t="s">
        <v>10</v>
      </c>
      <c r="C106">
        <f t="shared" si="10"/>
        <v>0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10</v>
      </c>
      <c r="C107">
        <f t="shared" si="10"/>
        <v>0</v>
      </c>
      <c r="D107" t="s">
        <v>12</v>
      </c>
    </row>
    <row r="109" spans="1:20" x14ac:dyDescent="0.2">
      <c r="A109" t="s">
        <v>73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10</v>
      </c>
      <c r="C110">
        <f t="shared" ref="C110:C116" si="11">IF(SUMPRODUCT(--(E110:T110&lt;&gt;""))=0,0,"N.A.")</f>
        <v>0</v>
      </c>
      <c r="D110" t="s">
        <v>12</v>
      </c>
    </row>
    <row r="111" spans="1:20" x14ac:dyDescent="0.2">
      <c r="A111" t="str">
        <f>'Population Definitions'!$A$3</f>
        <v>Gen 5-14</v>
      </c>
      <c r="B111" t="s">
        <v>10</v>
      </c>
      <c r="C111">
        <f t="shared" si="11"/>
        <v>0</v>
      </c>
      <c r="D111" t="s">
        <v>12</v>
      </c>
    </row>
    <row r="112" spans="1:20" x14ac:dyDescent="0.2">
      <c r="A112" t="str">
        <f>'Population Definitions'!$A$4</f>
        <v>Gen 15-64</v>
      </c>
      <c r="B112" t="s">
        <v>10</v>
      </c>
      <c r="C112">
        <f t="shared" si="11"/>
        <v>0</v>
      </c>
      <c r="D112" t="s">
        <v>12</v>
      </c>
    </row>
    <row r="113" spans="1:20" x14ac:dyDescent="0.2">
      <c r="A113" t="str">
        <f>'Population Definitions'!$A$5</f>
        <v>Gen 65+</v>
      </c>
      <c r="B113" t="s">
        <v>10</v>
      </c>
      <c r="C113">
        <f t="shared" si="11"/>
        <v>0</v>
      </c>
      <c r="D113" t="s">
        <v>12</v>
      </c>
    </row>
    <row r="114" spans="1:20" x14ac:dyDescent="0.2">
      <c r="A114" t="str">
        <f>'Population Definitions'!$A$6</f>
        <v>HIV 15+</v>
      </c>
      <c r="B114" t="s">
        <v>10</v>
      </c>
      <c r="C114">
        <f t="shared" si="11"/>
        <v>0</v>
      </c>
      <c r="D114" t="s">
        <v>12</v>
      </c>
    </row>
    <row r="115" spans="1:20" x14ac:dyDescent="0.2">
      <c r="A115" t="str">
        <f>'Population Definitions'!$A$7</f>
        <v>Prisoners</v>
      </c>
      <c r="B115" t="s">
        <v>10</v>
      </c>
      <c r="C115">
        <f t="shared" si="11"/>
        <v>0</v>
      </c>
      <c r="D115" t="s">
        <v>12</v>
      </c>
    </row>
    <row r="116" spans="1:20" x14ac:dyDescent="0.2">
      <c r="A116" t="str">
        <f>'Population Definitions'!$A$8</f>
        <v>Population 7</v>
      </c>
      <c r="B116" t="s">
        <v>10</v>
      </c>
      <c r="C116">
        <f t="shared" si="11"/>
        <v>0</v>
      </c>
      <c r="D116" t="s">
        <v>12</v>
      </c>
    </row>
    <row r="118" spans="1:20" x14ac:dyDescent="0.2">
      <c r="A118" t="s">
        <v>74</v>
      </c>
      <c r="B118" t="s">
        <v>8</v>
      </c>
      <c r="C118" t="s">
        <v>9</v>
      </c>
      <c r="E118">
        <v>2000</v>
      </c>
      <c r="F118">
        <v>2001</v>
      </c>
      <c r="G118">
        <v>2002</v>
      </c>
      <c r="H118">
        <v>2003</v>
      </c>
      <c r="I118">
        <v>2004</v>
      </c>
      <c r="J118">
        <v>2005</v>
      </c>
      <c r="K118">
        <v>2006</v>
      </c>
      <c r="L118">
        <v>2007</v>
      </c>
      <c r="M118">
        <v>2008</v>
      </c>
      <c r="N118">
        <v>2009</v>
      </c>
      <c r="O118">
        <v>2010</v>
      </c>
      <c r="P118">
        <v>2011</v>
      </c>
      <c r="Q118">
        <v>2012</v>
      </c>
      <c r="R118">
        <v>2013</v>
      </c>
      <c r="S118">
        <v>2014</v>
      </c>
      <c r="T118">
        <v>2015</v>
      </c>
    </row>
    <row r="119" spans="1:20" x14ac:dyDescent="0.2">
      <c r="A119" t="str">
        <f>'Population Definitions'!$A$2</f>
        <v>Gen 0-4</v>
      </c>
      <c r="B119" t="s">
        <v>10</v>
      </c>
      <c r="C119">
        <f t="shared" ref="C119:C125" si="12">IF(SUMPRODUCT(--(E119:T119&lt;&gt;""))=0,0,"N.A.")</f>
        <v>0</v>
      </c>
      <c r="D119" t="s">
        <v>12</v>
      </c>
    </row>
    <row r="120" spans="1:20" x14ac:dyDescent="0.2">
      <c r="A120" t="str">
        <f>'Population Definitions'!$A$3</f>
        <v>Gen 5-14</v>
      </c>
      <c r="B120" t="s">
        <v>10</v>
      </c>
      <c r="C120">
        <f t="shared" si="12"/>
        <v>0</v>
      </c>
      <c r="D120" t="s">
        <v>12</v>
      </c>
    </row>
    <row r="121" spans="1:20" x14ac:dyDescent="0.2">
      <c r="A121" t="str">
        <f>'Population Definitions'!$A$4</f>
        <v>Gen 15-64</v>
      </c>
      <c r="B121" t="s">
        <v>10</v>
      </c>
      <c r="C121">
        <f t="shared" si="12"/>
        <v>0</v>
      </c>
      <c r="D121" t="s">
        <v>12</v>
      </c>
    </row>
    <row r="122" spans="1:20" x14ac:dyDescent="0.2">
      <c r="A122" t="str">
        <f>'Population Definitions'!$A$5</f>
        <v>Gen 65+</v>
      </c>
      <c r="B122" t="s">
        <v>10</v>
      </c>
      <c r="C122">
        <f t="shared" si="12"/>
        <v>0</v>
      </c>
      <c r="D122" t="s">
        <v>12</v>
      </c>
    </row>
    <row r="123" spans="1:20" x14ac:dyDescent="0.2">
      <c r="A123" t="str">
        <f>'Population Definitions'!$A$6</f>
        <v>HIV 15+</v>
      </c>
      <c r="B123" t="s">
        <v>10</v>
      </c>
      <c r="C123">
        <f t="shared" si="12"/>
        <v>0</v>
      </c>
      <c r="D123" t="s">
        <v>12</v>
      </c>
    </row>
    <row r="124" spans="1:20" x14ac:dyDescent="0.2">
      <c r="A124" t="str">
        <f>'Population Definitions'!$A$7</f>
        <v>Prisoners</v>
      </c>
      <c r="B124" t="s">
        <v>10</v>
      </c>
      <c r="C124">
        <f t="shared" si="12"/>
        <v>0</v>
      </c>
      <c r="D124" t="s">
        <v>12</v>
      </c>
    </row>
    <row r="125" spans="1:20" x14ac:dyDescent="0.2">
      <c r="A125" t="str">
        <f>'Population Definitions'!$A$8</f>
        <v>Population 7</v>
      </c>
      <c r="B125" t="s">
        <v>10</v>
      </c>
      <c r="C125">
        <f t="shared" si="12"/>
        <v>0</v>
      </c>
      <c r="D125" t="s">
        <v>12</v>
      </c>
    </row>
    <row r="127" spans="1:20" x14ac:dyDescent="0.2">
      <c r="A127" t="s">
        <v>75</v>
      </c>
      <c r="B127" t="s">
        <v>8</v>
      </c>
      <c r="C127" t="s">
        <v>9</v>
      </c>
      <c r="E127">
        <v>2000</v>
      </c>
      <c r="F127">
        <v>2001</v>
      </c>
      <c r="G127">
        <v>2002</v>
      </c>
      <c r="H127">
        <v>2003</v>
      </c>
      <c r="I127">
        <v>2004</v>
      </c>
      <c r="J127">
        <v>2005</v>
      </c>
      <c r="K127">
        <v>2006</v>
      </c>
      <c r="L127">
        <v>2007</v>
      </c>
      <c r="M127">
        <v>2008</v>
      </c>
      <c r="N127">
        <v>2009</v>
      </c>
      <c r="O127">
        <v>2010</v>
      </c>
      <c r="P127">
        <v>2011</v>
      </c>
      <c r="Q127">
        <v>2012</v>
      </c>
      <c r="R127">
        <v>2013</v>
      </c>
      <c r="S127">
        <v>2014</v>
      </c>
      <c r="T127">
        <v>2015</v>
      </c>
    </row>
    <row r="128" spans="1:20" x14ac:dyDescent="0.2">
      <c r="A128" t="str">
        <f>'Population Definitions'!$A$2</f>
        <v>Gen 0-4</v>
      </c>
      <c r="B128" t="s">
        <v>10</v>
      </c>
      <c r="C128">
        <f t="shared" ref="C128:C134" si="13">IF(SUMPRODUCT(--(E128:T128&lt;&gt;""))=0,0,"N.A.")</f>
        <v>0</v>
      </c>
      <c r="D128" t="s">
        <v>12</v>
      </c>
    </row>
    <row r="129" spans="1:20" x14ac:dyDescent="0.2">
      <c r="A129" t="str">
        <f>'Population Definitions'!$A$3</f>
        <v>Gen 5-14</v>
      </c>
      <c r="B129" t="s">
        <v>10</v>
      </c>
      <c r="C129">
        <f t="shared" si="13"/>
        <v>0</v>
      </c>
      <c r="D129" t="s">
        <v>12</v>
      </c>
    </row>
    <row r="130" spans="1:20" x14ac:dyDescent="0.2">
      <c r="A130" t="str">
        <f>'Population Definitions'!$A$4</f>
        <v>Gen 15-64</v>
      </c>
      <c r="B130" t="s">
        <v>10</v>
      </c>
      <c r="C130">
        <f t="shared" si="13"/>
        <v>0</v>
      </c>
      <c r="D130" t="s">
        <v>12</v>
      </c>
    </row>
    <row r="131" spans="1:20" x14ac:dyDescent="0.2">
      <c r="A131" t="str">
        <f>'Population Definitions'!$A$5</f>
        <v>Gen 65+</v>
      </c>
      <c r="B131" t="s">
        <v>10</v>
      </c>
      <c r="C131">
        <f t="shared" si="13"/>
        <v>0</v>
      </c>
      <c r="D131" t="s">
        <v>12</v>
      </c>
    </row>
    <row r="132" spans="1:20" x14ac:dyDescent="0.2">
      <c r="A132" t="str">
        <f>'Population Definitions'!$A$6</f>
        <v>HIV 15+</v>
      </c>
      <c r="B132" t="s">
        <v>10</v>
      </c>
      <c r="C132">
        <f t="shared" si="13"/>
        <v>0</v>
      </c>
      <c r="D132" t="s">
        <v>12</v>
      </c>
    </row>
    <row r="133" spans="1:20" x14ac:dyDescent="0.2">
      <c r="A133" t="str">
        <f>'Population Definitions'!$A$7</f>
        <v>Prisoners</v>
      </c>
      <c r="B133" t="s">
        <v>10</v>
      </c>
      <c r="C133">
        <f t="shared" si="13"/>
        <v>0</v>
      </c>
      <c r="D133" t="s">
        <v>12</v>
      </c>
    </row>
    <row r="134" spans="1:20" x14ac:dyDescent="0.2">
      <c r="A134" t="str">
        <f>'Population Definitions'!$A$8</f>
        <v>Population 7</v>
      </c>
      <c r="B134" t="s">
        <v>10</v>
      </c>
      <c r="C134">
        <f t="shared" si="13"/>
        <v>0</v>
      </c>
      <c r="D134" t="s">
        <v>12</v>
      </c>
    </row>
    <row r="136" spans="1:20" x14ac:dyDescent="0.2">
      <c r="A136" t="s">
        <v>86</v>
      </c>
      <c r="B136" t="s">
        <v>8</v>
      </c>
      <c r="C136" t="s">
        <v>9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</row>
    <row r="137" spans="1:20" x14ac:dyDescent="0.2">
      <c r="A137" t="str">
        <f>'Population Definitions'!$A$2</f>
        <v>Gen 0-4</v>
      </c>
      <c r="B137" t="s">
        <v>10</v>
      </c>
      <c r="C137">
        <f t="shared" ref="C137:C143" si="14">IF(SUMPRODUCT(--(E137:T137&lt;&gt;""))=0,0,"N.A.")</f>
        <v>0</v>
      </c>
      <c r="D137" t="s">
        <v>12</v>
      </c>
    </row>
    <row r="138" spans="1:20" x14ac:dyDescent="0.2">
      <c r="A138" t="str">
        <f>'Population Definitions'!$A$3</f>
        <v>Gen 5-14</v>
      </c>
      <c r="B138" t="s">
        <v>10</v>
      </c>
      <c r="C138">
        <f t="shared" si="14"/>
        <v>0</v>
      </c>
      <c r="D138" t="s">
        <v>12</v>
      </c>
    </row>
    <row r="139" spans="1:20" x14ac:dyDescent="0.2">
      <c r="A139" t="str">
        <f>'Population Definitions'!$A$4</f>
        <v>Gen 15-64</v>
      </c>
      <c r="B139" t="s">
        <v>10</v>
      </c>
      <c r="C139">
        <f t="shared" si="14"/>
        <v>0</v>
      </c>
      <c r="D139" t="s">
        <v>12</v>
      </c>
    </row>
    <row r="140" spans="1:20" x14ac:dyDescent="0.2">
      <c r="A140" t="str">
        <f>'Population Definitions'!$A$5</f>
        <v>Gen 65+</v>
      </c>
      <c r="B140" t="s">
        <v>10</v>
      </c>
      <c r="C140">
        <f t="shared" si="14"/>
        <v>0</v>
      </c>
      <c r="D140" t="s">
        <v>12</v>
      </c>
    </row>
    <row r="141" spans="1:20" x14ac:dyDescent="0.2">
      <c r="A141" t="str">
        <f>'Population Definitions'!$A$6</f>
        <v>HIV 15+</v>
      </c>
      <c r="B141" t="s">
        <v>10</v>
      </c>
      <c r="C141">
        <f t="shared" si="14"/>
        <v>0</v>
      </c>
      <c r="D141" t="s">
        <v>12</v>
      </c>
    </row>
    <row r="142" spans="1:20" x14ac:dyDescent="0.2">
      <c r="A142" t="str">
        <f>'Population Definitions'!$A$7</f>
        <v>Prisoners</v>
      </c>
      <c r="B142" t="s">
        <v>10</v>
      </c>
      <c r="C142">
        <f t="shared" si="14"/>
        <v>0</v>
      </c>
      <c r="D142" t="s">
        <v>12</v>
      </c>
    </row>
    <row r="143" spans="1:20" x14ac:dyDescent="0.2">
      <c r="A143" t="str">
        <f>'Population Definitions'!$A$8</f>
        <v>Population 7</v>
      </c>
      <c r="B143" t="s">
        <v>10</v>
      </c>
      <c r="C143">
        <f t="shared" si="14"/>
        <v>0</v>
      </c>
      <c r="D143" t="s">
        <v>12</v>
      </c>
    </row>
    <row r="145" spans="1:20" x14ac:dyDescent="0.2">
      <c r="A145" t="s">
        <v>91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 x14ac:dyDescent="0.2">
      <c r="A146" t="str">
        <f>'Population Definitions'!$A$2</f>
        <v>Gen 0-4</v>
      </c>
      <c r="B146" t="s">
        <v>10</v>
      </c>
      <c r="C146">
        <f t="shared" ref="C146:C152" si="15">IF(SUMPRODUCT(--(E146:T146&lt;&gt;""))=0,0,"N.A.")</f>
        <v>0</v>
      </c>
      <c r="D146" t="s">
        <v>12</v>
      </c>
    </row>
    <row r="147" spans="1:20" x14ac:dyDescent="0.2">
      <c r="A147" t="str">
        <f>'Population Definitions'!$A$3</f>
        <v>Gen 5-14</v>
      </c>
      <c r="B147" t="s">
        <v>10</v>
      </c>
      <c r="C147">
        <f t="shared" si="15"/>
        <v>0</v>
      </c>
      <c r="D147" t="s">
        <v>12</v>
      </c>
    </row>
    <row r="148" spans="1:20" x14ac:dyDescent="0.2">
      <c r="A148" t="str">
        <f>'Population Definitions'!$A$4</f>
        <v>Gen 15-64</v>
      </c>
      <c r="B148" t="s">
        <v>10</v>
      </c>
      <c r="C148">
        <f t="shared" si="15"/>
        <v>0</v>
      </c>
      <c r="D148" t="s">
        <v>12</v>
      </c>
    </row>
    <row r="149" spans="1:20" x14ac:dyDescent="0.2">
      <c r="A149" t="str">
        <f>'Population Definitions'!$A$5</f>
        <v>Gen 65+</v>
      </c>
      <c r="B149" t="s">
        <v>10</v>
      </c>
      <c r="C149">
        <f t="shared" si="15"/>
        <v>0</v>
      </c>
      <c r="D149" t="s">
        <v>12</v>
      </c>
    </row>
    <row r="150" spans="1:20" x14ac:dyDescent="0.2">
      <c r="A150" t="str">
        <f>'Population Definitions'!$A$6</f>
        <v>HIV 15+</v>
      </c>
      <c r="B150" t="s">
        <v>10</v>
      </c>
      <c r="C150">
        <f t="shared" si="15"/>
        <v>0</v>
      </c>
      <c r="D150" t="s">
        <v>12</v>
      </c>
    </row>
    <row r="151" spans="1:20" x14ac:dyDescent="0.2">
      <c r="A151" t="str">
        <f>'Population Definitions'!$A$7</f>
        <v>Prisoners</v>
      </c>
      <c r="B151" t="s">
        <v>10</v>
      </c>
      <c r="C151">
        <f t="shared" si="15"/>
        <v>0</v>
      </c>
      <c r="D151" t="s">
        <v>12</v>
      </c>
    </row>
    <row r="152" spans="1:20" x14ac:dyDescent="0.2">
      <c r="A152" t="str">
        <f>'Population Definitions'!$A$8</f>
        <v>Population 7</v>
      </c>
      <c r="B152" t="s">
        <v>10</v>
      </c>
      <c r="C152">
        <f t="shared" si="15"/>
        <v>0</v>
      </c>
      <c r="D152" t="s">
        <v>12</v>
      </c>
    </row>
    <row r="154" spans="1:20" x14ac:dyDescent="0.2">
      <c r="A154" t="s">
        <v>107</v>
      </c>
      <c r="B154" t="s">
        <v>8</v>
      </c>
      <c r="C154" t="s">
        <v>9</v>
      </c>
      <c r="E154">
        <v>2000</v>
      </c>
      <c r="F154">
        <v>2001</v>
      </c>
      <c r="G154">
        <v>2002</v>
      </c>
      <c r="H154">
        <v>2003</v>
      </c>
      <c r="I154">
        <v>2004</v>
      </c>
      <c r="J154">
        <v>2005</v>
      </c>
      <c r="K154">
        <v>2006</v>
      </c>
      <c r="L154">
        <v>2007</v>
      </c>
      <c r="M154">
        <v>2008</v>
      </c>
      <c r="N154">
        <v>2009</v>
      </c>
      <c r="O154">
        <v>2010</v>
      </c>
      <c r="P154">
        <v>2011</v>
      </c>
      <c r="Q154">
        <v>2012</v>
      </c>
      <c r="R154">
        <v>2013</v>
      </c>
      <c r="S154">
        <v>2014</v>
      </c>
      <c r="T154">
        <v>2015</v>
      </c>
    </row>
    <row r="155" spans="1:20" x14ac:dyDescent="0.2">
      <c r="A155" t="str">
        <f>'Population Definitions'!$A$2</f>
        <v>Gen 0-4</v>
      </c>
      <c r="B155" t="s">
        <v>10</v>
      </c>
      <c r="C155">
        <f t="shared" ref="C155:C161" si="16">IF(SUMPRODUCT(--(E155:T155&lt;&gt;""))=0,0,"N.A.")</f>
        <v>0</v>
      </c>
      <c r="D155" t="s">
        <v>12</v>
      </c>
    </row>
    <row r="156" spans="1:20" x14ac:dyDescent="0.2">
      <c r="A156" t="str">
        <f>'Population Definitions'!$A$3</f>
        <v>Gen 5-14</v>
      </c>
      <c r="B156" t="s">
        <v>10</v>
      </c>
      <c r="C156">
        <f t="shared" si="16"/>
        <v>0</v>
      </c>
      <c r="D156" t="s">
        <v>12</v>
      </c>
    </row>
    <row r="157" spans="1:20" x14ac:dyDescent="0.2">
      <c r="A157" t="str">
        <f>'Population Definitions'!$A$4</f>
        <v>Gen 15-64</v>
      </c>
      <c r="B157" t="s">
        <v>10</v>
      </c>
      <c r="C157">
        <f t="shared" si="16"/>
        <v>0</v>
      </c>
      <c r="D157" t="s">
        <v>12</v>
      </c>
    </row>
    <row r="158" spans="1:20" x14ac:dyDescent="0.2">
      <c r="A158" t="str">
        <f>'Population Definitions'!$A$5</f>
        <v>Gen 65+</v>
      </c>
      <c r="B158" t="s">
        <v>10</v>
      </c>
      <c r="C158">
        <f t="shared" si="16"/>
        <v>0</v>
      </c>
      <c r="D158" t="s">
        <v>12</v>
      </c>
    </row>
    <row r="159" spans="1:20" x14ac:dyDescent="0.2">
      <c r="A159" t="str">
        <f>'Population Definitions'!$A$6</f>
        <v>HIV 15+</v>
      </c>
      <c r="B159" t="s">
        <v>10</v>
      </c>
      <c r="C159">
        <f t="shared" si="16"/>
        <v>0</v>
      </c>
      <c r="D159" t="s">
        <v>12</v>
      </c>
    </row>
    <row r="160" spans="1:20" x14ac:dyDescent="0.2">
      <c r="A160" t="str">
        <f>'Population Definitions'!$A$7</f>
        <v>Prisoners</v>
      </c>
      <c r="B160" t="s">
        <v>10</v>
      </c>
      <c r="C160">
        <f t="shared" si="16"/>
        <v>0</v>
      </c>
      <c r="D160" t="s">
        <v>12</v>
      </c>
    </row>
    <row r="161" spans="1:20" x14ac:dyDescent="0.2">
      <c r="A161" t="str">
        <f>'Population Definitions'!$A$8</f>
        <v>Population 7</v>
      </c>
      <c r="B161" t="s">
        <v>10</v>
      </c>
      <c r="C161">
        <f t="shared" si="16"/>
        <v>0</v>
      </c>
      <c r="D161" t="s">
        <v>12</v>
      </c>
    </row>
    <row r="163" spans="1:20" x14ac:dyDescent="0.2">
      <c r="A163" t="s">
        <v>112</v>
      </c>
      <c r="B163" t="s">
        <v>8</v>
      </c>
      <c r="C163" t="s">
        <v>9</v>
      </c>
      <c r="E163">
        <v>2000</v>
      </c>
      <c r="F163">
        <v>2001</v>
      </c>
      <c r="G163">
        <v>2002</v>
      </c>
      <c r="H163">
        <v>2003</v>
      </c>
      <c r="I163">
        <v>2004</v>
      </c>
      <c r="J163">
        <v>2005</v>
      </c>
      <c r="K163">
        <v>2006</v>
      </c>
      <c r="L163">
        <v>2007</v>
      </c>
      <c r="M163">
        <v>2008</v>
      </c>
      <c r="N163">
        <v>2009</v>
      </c>
      <c r="O163">
        <v>2010</v>
      </c>
      <c r="P163">
        <v>2011</v>
      </c>
      <c r="Q163">
        <v>2012</v>
      </c>
      <c r="R163">
        <v>2013</v>
      </c>
      <c r="S163">
        <v>2014</v>
      </c>
      <c r="T163">
        <v>2015</v>
      </c>
    </row>
    <row r="164" spans="1:20" x14ac:dyDescent="0.2">
      <c r="A164" t="str">
        <f>'Population Definitions'!$A$2</f>
        <v>Gen 0-4</v>
      </c>
      <c r="B164" t="s">
        <v>10</v>
      </c>
      <c r="C164">
        <f t="shared" ref="C164:C170" si="17">IF(SUMPRODUCT(--(E164:T164&lt;&gt;""))=0,0,"N.A.")</f>
        <v>0</v>
      </c>
      <c r="D164" t="s">
        <v>12</v>
      </c>
    </row>
    <row r="165" spans="1:20" x14ac:dyDescent="0.2">
      <c r="A165" t="str">
        <f>'Population Definitions'!$A$3</f>
        <v>Gen 5-14</v>
      </c>
      <c r="B165" t="s">
        <v>10</v>
      </c>
      <c r="C165">
        <f t="shared" si="17"/>
        <v>0</v>
      </c>
      <c r="D165" t="s">
        <v>12</v>
      </c>
    </row>
    <row r="166" spans="1:20" x14ac:dyDescent="0.2">
      <c r="A166" t="str">
        <f>'Population Definitions'!$A$4</f>
        <v>Gen 15-64</v>
      </c>
      <c r="B166" t="s">
        <v>10</v>
      </c>
      <c r="C166">
        <f t="shared" si="17"/>
        <v>0</v>
      </c>
      <c r="D166" t="s">
        <v>12</v>
      </c>
    </row>
    <row r="167" spans="1:20" x14ac:dyDescent="0.2">
      <c r="A167" t="str">
        <f>'Population Definitions'!$A$5</f>
        <v>Gen 65+</v>
      </c>
      <c r="B167" t="s">
        <v>10</v>
      </c>
      <c r="C167">
        <f t="shared" si="17"/>
        <v>0</v>
      </c>
      <c r="D167" t="s">
        <v>12</v>
      </c>
    </row>
    <row r="168" spans="1:20" x14ac:dyDescent="0.2">
      <c r="A168" t="str">
        <f>'Population Definitions'!$A$6</f>
        <v>HIV 15+</v>
      </c>
      <c r="B168" t="s">
        <v>10</v>
      </c>
      <c r="C168">
        <f t="shared" si="17"/>
        <v>0</v>
      </c>
      <c r="D168" t="s">
        <v>12</v>
      </c>
    </row>
    <row r="169" spans="1:20" x14ac:dyDescent="0.2">
      <c r="A169" t="str">
        <f>'Population Definitions'!$A$7</f>
        <v>Prisoners</v>
      </c>
      <c r="B169" t="s">
        <v>10</v>
      </c>
      <c r="C169">
        <f t="shared" si="17"/>
        <v>0</v>
      </c>
      <c r="D169" t="s">
        <v>12</v>
      </c>
    </row>
    <row r="170" spans="1:20" x14ac:dyDescent="0.2">
      <c r="A170" t="str">
        <f>'Population Definitions'!$A$8</f>
        <v>Population 7</v>
      </c>
      <c r="B170" t="s">
        <v>10</v>
      </c>
      <c r="C170">
        <f t="shared" si="17"/>
        <v>0</v>
      </c>
      <c r="D170" t="s">
        <v>12</v>
      </c>
    </row>
    <row r="172" spans="1:20" x14ac:dyDescent="0.2">
      <c r="A172" t="s">
        <v>121</v>
      </c>
      <c r="B172" t="s">
        <v>8</v>
      </c>
      <c r="C172" t="s">
        <v>9</v>
      </c>
      <c r="E172">
        <v>2000</v>
      </c>
      <c r="F172">
        <v>2001</v>
      </c>
      <c r="G172">
        <v>2002</v>
      </c>
      <c r="H172">
        <v>2003</v>
      </c>
      <c r="I172">
        <v>2004</v>
      </c>
      <c r="J172">
        <v>2005</v>
      </c>
      <c r="K172">
        <v>2006</v>
      </c>
      <c r="L172">
        <v>2007</v>
      </c>
      <c r="M172">
        <v>2008</v>
      </c>
      <c r="N172">
        <v>2009</v>
      </c>
      <c r="O172">
        <v>2010</v>
      </c>
      <c r="P172">
        <v>2011</v>
      </c>
      <c r="Q172">
        <v>2012</v>
      </c>
      <c r="R172">
        <v>2013</v>
      </c>
      <c r="S172">
        <v>2014</v>
      </c>
      <c r="T172">
        <v>2015</v>
      </c>
    </row>
    <row r="173" spans="1:20" x14ac:dyDescent="0.2">
      <c r="A173" t="str">
        <f>'Population Definitions'!$A$2</f>
        <v>Gen 0-4</v>
      </c>
      <c r="B173" t="s">
        <v>10</v>
      </c>
      <c r="C173">
        <v>0</v>
      </c>
      <c r="D173" t="s">
        <v>12</v>
      </c>
    </row>
    <row r="174" spans="1:20" x14ac:dyDescent="0.2">
      <c r="A174" t="str">
        <f>'Population Definitions'!$A$3</f>
        <v>Gen 5-14</v>
      </c>
      <c r="B174" t="s">
        <v>10</v>
      </c>
      <c r="C174">
        <v>0</v>
      </c>
      <c r="D174" t="s">
        <v>12</v>
      </c>
    </row>
    <row r="175" spans="1:20" x14ac:dyDescent="0.2">
      <c r="A175" t="str">
        <f>'Population Definitions'!$A$4</f>
        <v>Gen 15-64</v>
      </c>
      <c r="B175" t="s">
        <v>10</v>
      </c>
      <c r="C175">
        <v>0</v>
      </c>
      <c r="D175" t="s">
        <v>12</v>
      </c>
    </row>
    <row r="176" spans="1:20" x14ac:dyDescent="0.2">
      <c r="A176" t="str">
        <f>'Population Definitions'!$A$5</f>
        <v>Gen 65+</v>
      </c>
      <c r="B176" t="s">
        <v>10</v>
      </c>
      <c r="C176">
        <v>0</v>
      </c>
      <c r="D176" t="s">
        <v>12</v>
      </c>
    </row>
    <row r="177" spans="1:20" x14ac:dyDescent="0.2">
      <c r="A177" t="str">
        <f>'Population Definitions'!$A$6</f>
        <v>HIV 15+</v>
      </c>
      <c r="B177" t="s">
        <v>10</v>
      </c>
      <c r="C177">
        <v>0</v>
      </c>
      <c r="D177" t="s">
        <v>12</v>
      </c>
    </row>
    <row r="178" spans="1:20" x14ac:dyDescent="0.2">
      <c r="A178" t="str">
        <f>'Population Definitions'!$A$7</f>
        <v>Prisoners</v>
      </c>
      <c r="B178" t="s">
        <v>10</v>
      </c>
      <c r="C178">
        <v>0</v>
      </c>
      <c r="D178" t="s">
        <v>12</v>
      </c>
    </row>
    <row r="179" spans="1:20" x14ac:dyDescent="0.2">
      <c r="A179" t="str">
        <f>'Population Definitions'!$A$8</f>
        <v>Population 7</v>
      </c>
      <c r="B179" t="s">
        <v>10</v>
      </c>
      <c r="C179">
        <v>0</v>
      </c>
      <c r="D179" t="s">
        <v>12</v>
      </c>
    </row>
    <row r="181" spans="1:20" x14ac:dyDescent="0.2">
      <c r="A181" t="s">
        <v>122</v>
      </c>
      <c r="B181" t="s">
        <v>8</v>
      </c>
      <c r="C181" t="s">
        <v>9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</row>
    <row r="182" spans="1:20" x14ac:dyDescent="0.2">
      <c r="A182" t="str">
        <f>'Population Definitions'!$A$2</f>
        <v>Gen 0-4</v>
      </c>
      <c r="B182" t="s">
        <v>10</v>
      </c>
      <c r="C182">
        <f t="shared" ref="C182:C188" si="18">IF(SUMPRODUCT(--(E182:T182&lt;&gt;""))=0,0.15,"N.A.")</f>
        <v>0.15</v>
      </c>
      <c r="D182" t="s">
        <v>12</v>
      </c>
    </row>
    <row r="183" spans="1:20" x14ac:dyDescent="0.2">
      <c r="A183" t="str">
        <f>'Population Definitions'!$A$3</f>
        <v>Gen 5-14</v>
      </c>
      <c r="B183" t="s">
        <v>10</v>
      </c>
      <c r="C183">
        <f t="shared" si="18"/>
        <v>0.15</v>
      </c>
      <c r="D183" t="s">
        <v>12</v>
      </c>
    </row>
    <row r="184" spans="1:20" x14ac:dyDescent="0.2">
      <c r="A184" t="str">
        <f>'Population Definitions'!$A$4</f>
        <v>Gen 15-64</v>
      </c>
      <c r="B184" t="s">
        <v>10</v>
      </c>
      <c r="C184">
        <f t="shared" si="18"/>
        <v>0.15</v>
      </c>
      <c r="D184" t="s">
        <v>12</v>
      </c>
    </row>
    <row r="185" spans="1:20" x14ac:dyDescent="0.2">
      <c r="A185" t="str">
        <f>'Population Definitions'!$A$5</f>
        <v>Gen 65+</v>
      </c>
      <c r="B185" t="s">
        <v>10</v>
      </c>
      <c r="C185">
        <f t="shared" si="18"/>
        <v>0.15</v>
      </c>
      <c r="D185" t="s">
        <v>12</v>
      </c>
    </row>
    <row r="186" spans="1:20" x14ac:dyDescent="0.2">
      <c r="A186" t="str">
        <f>'Population Definitions'!$A$6</f>
        <v>HIV 15+</v>
      </c>
      <c r="B186" t="s">
        <v>10</v>
      </c>
      <c r="C186">
        <f t="shared" si="18"/>
        <v>0.15</v>
      </c>
      <c r="D186" t="s">
        <v>12</v>
      </c>
    </row>
    <row r="187" spans="1:20" x14ac:dyDescent="0.2">
      <c r="A187" t="str">
        <f>'Population Definitions'!$A$7</f>
        <v>Prisoners</v>
      </c>
      <c r="B187" t="s">
        <v>10</v>
      </c>
      <c r="C187">
        <f t="shared" si="18"/>
        <v>0.15</v>
      </c>
      <c r="D187" t="s">
        <v>12</v>
      </c>
    </row>
    <row r="188" spans="1:20" x14ac:dyDescent="0.2">
      <c r="A188" t="str">
        <f>'Population Definitions'!$A$8</f>
        <v>Population 7</v>
      </c>
      <c r="B188" t="s">
        <v>10</v>
      </c>
      <c r="C188">
        <f t="shared" si="18"/>
        <v>0.15</v>
      </c>
      <c r="D188" t="s">
        <v>12</v>
      </c>
    </row>
    <row r="190" spans="1:20" x14ac:dyDescent="0.2">
      <c r="A190" t="s">
        <v>123</v>
      </c>
      <c r="B190" t="s">
        <v>8</v>
      </c>
      <c r="C190" t="s">
        <v>9</v>
      </c>
      <c r="E190">
        <v>2000</v>
      </c>
      <c r="F190">
        <v>2001</v>
      </c>
      <c r="G190">
        <v>2002</v>
      </c>
      <c r="H190">
        <v>2003</v>
      </c>
      <c r="I190">
        <v>2004</v>
      </c>
      <c r="J190">
        <v>2005</v>
      </c>
      <c r="K190">
        <v>2006</v>
      </c>
      <c r="L190">
        <v>2007</v>
      </c>
      <c r="M190">
        <v>2008</v>
      </c>
      <c r="N190">
        <v>2009</v>
      </c>
      <c r="O190">
        <v>2010</v>
      </c>
      <c r="P190">
        <v>2011</v>
      </c>
      <c r="Q190">
        <v>2012</v>
      </c>
      <c r="R190">
        <v>2013</v>
      </c>
      <c r="S190">
        <v>2014</v>
      </c>
      <c r="T190">
        <v>2015</v>
      </c>
    </row>
    <row r="191" spans="1:20" x14ac:dyDescent="0.2">
      <c r="A191" t="str">
        <f>'Population Definitions'!$A$2</f>
        <v>Gen 0-4</v>
      </c>
      <c r="B191" t="s">
        <v>10</v>
      </c>
      <c r="C191">
        <f t="shared" ref="C191:C197" si="19">IF(SUMPRODUCT(--(E191:T191&lt;&gt;""))=0,0.15,"N.A.")</f>
        <v>0.15</v>
      </c>
      <c r="D191" t="s">
        <v>12</v>
      </c>
    </row>
    <row r="192" spans="1:20" x14ac:dyDescent="0.2">
      <c r="A192" t="str">
        <f>'Population Definitions'!$A$3</f>
        <v>Gen 5-14</v>
      </c>
      <c r="B192" t="s">
        <v>10</v>
      </c>
      <c r="C192">
        <f t="shared" si="19"/>
        <v>0.15</v>
      </c>
      <c r="D192" t="s">
        <v>12</v>
      </c>
    </row>
    <row r="193" spans="1:20" x14ac:dyDescent="0.2">
      <c r="A193" t="str">
        <f>'Population Definitions'!$A$4</f>
        <v>Gen 15-64</v>
      </c>
      <c r="B193" t="s">
        <v>10</v>
      </c>
      <c r="C193">
        <f t="shared" si="19"/>
        <v>0.15</v>
      </c>
      <c r="D193" t="s">
        <v>12</v>
      </c>
    </row>
    <row r="194" spans="1:20" x14ac:dyDescent="0.2">
      <c r="A194" t="str">
        <f>'Population Definitions'!$A$5</f>
        <v>Gen 65+</v>
      </c>
      <c r="B194" t="s">
        <v>10</v>
      </c>
      <c r="C194">
        <f t="shared" si="19"/>
        <v>0.15</v>
      </c>
      <c r="D194" t="s">
        <v>12</v>
      </c>
    </row>
    <row r="195" spans="1:20" x14ac:dyDescent="0.2">
      <c r="A195" t="str">
        <f>'Population Definitions'!$A$6</f>
        <v>HIV 15+</v>
      </c>
      <c r="B195" t="s">
        <v>10</v>
      </c>
      <c r="C195">
        <f t="shared" si="19"/>
        <v>0.15</v>
      </c>
      <c r="D195" t="s">
        <v>12</v>
      </c>
    </row>
    <row r="196" spans="1:20" x14ac:dyDescent="0.2">
      <c r="A196" t="str">
        <f>'Population Definitions'!$A$7</f>
        <v>Prisoners</v>
      </c>
      <c r="B196" t="s">
        <v>10</v>
      </c>
      <c r="C196">
        <f t="shared" si="19"/>
        <v>0.15</v>
      </c>
      <c r="D196" t="s">
        <v>12</v>
      </c>
    </row>
    <row r="197" spans="1:20" x14ac:dyDescent="0.2">
      <c r="A197" t="str">
        <f>'Population Definitions'!$A$8</f>
        <v>Population 7</v>
      </c>
      <c r="B197" t="s">
        <v>10</v>
      </c>
      <c r="C197">
        <f t="shared" si="19"/>
        <v>0.15</v>
      </c>
      <c r="D197" t="s">
        <v>12</v>
      </c>
    </row>
    <row r="199" spans="1:20" x14ac:dyDescent="0.2">
      <c r="A199" t="s">
        <v>124</v>
      </c>
      <c r="B199" t="s">
        <v>8</v>
      </c>
      <c r="C199" t="s">
        <v>9</v>
      </c>
      <c r="E199">
        <v>2000</v>
      </c>
      <c r="F199">
        <v>2001</v>
      </c>
      <c r="G199">
        <v>2002</v>
      </c>
      <c r="H199">
        <v>2003</v>
      </c>
      <c r="I199">
        <v>2004</v>
      </c>
      <c r="J199">
        <v>2005</v>
      </c>
      <c r="K199">
        <v>2006</v>
      </c>
      <c r="L199">
        <v>2007</v>
      </c>
      <c r="M199">
        <v>2008</v>
      </c>
      <c r="N199">
        <v>2009</v>
      </c>
      <c r="O199">
        <v>2010</v>
      </c>
      <c r="P199">
        <v>2011</v>
      </c>
      <c r="Q199">
        <v>2012</v>
      </c>
      <c r="R199">
        <v>2013</v>
      </c>
      <c r="S199">
        <v>2014</v>
      </c>
      <c r="T199">
        <v>2015</v>
      </c>
    </row>
    <row r="200" spans="1:20" x14ac:dyDescent="0.2">
      <c r="A200" t="str">
        <f>'Population Definitions'!$A$2</f>
        <v>Gen 0-4</v>
      </c>
      <c r="B200" t="s">
        <v>10</v>
      </c>
      <c r="C200">
        <f t="shared" ref="C200:C206" si="20">IF(SUMPRODUCT(--(E200:T200&lt;&gt;""))=0,0.2,"N.A.")</f>
        <v>0.2</v>
      </c>
      <c r="D200" t="s">
        <v>12</v>
      </c>
    </row>
    <row r="201" spans="1:20" x14ac:dyDescent="0.2">
      <c r="A201" t="str">
        <f>'Population Definitions'!$A$3</f>
        <v>Gen 5-14</v>
      </c>
      <c r="B201" t="s">
        <v>10</v>
      </c>
      <c r="C201">
        <f t="shared" si="20"/>
        <v>0.2</v>
      </c>
      <c r="D201" t="s">
        <v>12</v>
      </c>
    </row>
    <row r="202" spans="1:20" x14ac:dyDescent="0.2">
      <c r="A202" t="str">
        <f>'Population Definitions'!$A$4</f>
        <v>Gen 15-64</v>
      </c>
      <c r="B202" t="s">
        <v>10</v>
      </c>
      <c r="C202">
        <f t="shared" si="20"/>
        <v>0.2</v>
      </c>
      <c r="D202" t="s">
        <v>12</v>
      </c>
    </row>
    <row r="203" spans="1:20" x14ac:dyDescent="0.2">
      <c r="A203" t="str">
        <f>'Population Definitions'!$A$5</f>
        <v>Gen 65+</v>
      </c>
      <c r="B203" t="s">
        <v>10</v>
      </c>
      <c r="C203">
        <f t="shared" si="20"/>
        <v>0.2</v>
      </c>
      <c r="D203" t="s">
        <v>12</v>
      </c>
    </row>
    <row r="204" spans="1:20" x14ac:dyDescent="0.2">
      <c r="A204" t="str">
        <f>'Population Definitions'!$A$6</f>
        <v>HIV 15+</v>
      </c>
      <c r="B204" t="s">
        <v>10</v>
      </c>
      <c r="C204">
        <f t="shared" si="20"/>
        <v>0.2</v>
      </c>
      <c r="D204" t="s">
        <v>12</v>
      </c>
    </row>
    <row r="205" spans="1:20" x14ac:dyDescent="0.2">
      <c r="A205" t="str">
        <f>'Population Definitions'!$A$7</f>
        <v>Prisoners</v>
      </c>
      <c r="B205" t="s">
        <v>10</v>
      </c>
      <c r="C205">
        <f t="shared" si="20"/>
        <v>0.2</v>
      </c>
      <c r="D205" t="s">
        <v>12</v>
      </c>
    </row>
    <row r="206" spans="1:20" x14ac:dyDescent="0.2">
      <c r="A206" t="str">
        <f>'Population Definitions'!$A$8</f>
        <v>Population 7</v>
      </c>
      <c r="B206" t="s">
        <v>10</v>
      </c>
      <c r="C206">
        <f t="shared" si="20"/>
        <v>0.2</v>
      </c>
      <c r="D206" t="s">
        <v>12</v>
      </c>
    </row>
    <row r="208" spans="1:20" x14ac:dyDescent="0.2">
      <c r="A208" t="s">
        <v>125</v>
      </c>
      <c r="B208" t="s">
        <v>8</v>
      </c>
      <c r="C208" t="s">
        <v>9</v>
      </c>
      <c r="E208">
        <v>2000</v>
      </c>
      <c r="F208">
        <v>2001</v>
      </c>
      <c r="G208">
        <v>2002</v>
      </c>
      <c r="H208">
        <v>2003</v>
      </c>
      <c r="I208">
        <v>2004</v>
      </c>
      <c r="J208">
        <v>2005</v>
      </c>
      <c r="K208">
        <v>2006</v>
      </c>
      <c r="L208">
        <v>2007</v>
      </c>
      <c r="M208">
        <v>2008</v>
      </c>
      <c r="N208">
        <v>2009</v>
      </c>
      <c r="O208">
        <v>2010</v>
      </c>
      <c r="P208">
        <v>2011</v>
      </c>
      <c r="Q208">
        <v>2012</v>
      </c>
      <c r="R208">
        <v>2013</v>
      </c>
      <c r="S208">
        <v>2014</v>
      </c>
      <c r="T208">
        <v>2015</v>
      </c>
    </row>
    <row r="209" spans="1:20" x14ac:dyDescent="0.2">
      <c r="A209" t="str">
        <f>'Population Definitions'!$A$2</f>
        <v>Gen 0-4</v>
      </c>
      <c r="B209" t="s">
        <v>10</v>
      </c>
      <c r="C209">
        <f t="shared" ref="C209:C215" si="21">IF(SUMPRODUCT(--(E209:T209&lt;&gt;""))=0,0.15,"N.A.")</f>
        <v>0.15</v>
      </c>
      <c r="D209" t="s">
        <v>12</v>
      </c>
    </row>
    <row r="210" spans="1:20" x14ac:dyDescent="0.2">
      <c r="A210" t="str">
        <f>'Population Definitions'!$A$3</f>
        <v>Gen 5-14</v>
      </c>
      <c r="B210" t="s">
        <v>10</v>
      </c>
      <c r="C210">
        <f t="shared" si="21"/>
        <v>0.15</v>
      </c>
      <c r="D210" t="s">
        <v>12</v>
      </c>
    </row>
    <row r="211" spans="1:20" x14ac:dyDescent="0.2">
      <c r="A211" t="str">
        <f>'Population Definitions'!$A$4</f>
        <v>Gen 15-64</v>
      </c>
      <c r="B211" t="s">
        <v>10</v>
      </c>
      <c r="C211">
        <f t="shared" si="21"/>
        <v>0.15</v>
      </c>
      <c r="D211" t="s">
        <v>12</v>
      </c>
    </row>
    <row r="212" spans="1:20" x14ac:dyDescent="0.2">
      <c r="A212" t="str">
        <f>'Population Definitions'!$A$5</f>
        <v>Gen 65+</v>
      </c>
      <c r="B212" t="s">
        <v>10</v>
      </c>
      <c r="C212">
        <f t="shared" si="21"/>
        <v>0.15</v>
      </c>
      <c r="D212" t="s">
        <v>12</v>
      </c>
    </row>
    <row r="213" spans="1:20" x14ac:dyDescent="0.2">
      <c r="A213" t="str">
        <f>'Population Definitions'!$A$6</f>
        <v>HIV 15+</v>
      </c>
      <c r="B213" t="s">
        <v>10</v>
      </c>
      <c r="C213">
        <f t="shared" si="21"/>
        <v>0.15</v>
      </c>
      <c r="D213" t="s">
        <v>12</v>
      </c>
    </row>
    <row r="214" spans="1:20" x14ac:dyDescent="0.2">
      <c r="A214" t="str">
        <f>'Population Definitions'!$A$7</f>
        <v>Prisoners</v>
      </c>
      <c r="B214" t="s">
        <v>10</v>
      </c>
      <c r="C214">
        <f t="shared" si="21"/>
        <v>0.15</v>
      </c>
      <c r="D214" t="s">
        <v>12</v>
      </c>
    </row>
    <row r="215" spans="1:20" x14ac:dyDescent="0.2">
      <c r="A215" t="str">
        <f>'Population Definitions'!$A$8</f>
        <v>Population 7</v>
      </c>
      <c r="B215" t="s">
        <v>10</v>
      </c>
      <c r="C215">
        <f t="shared" si="21"/>
        <v>0.15</v>
      </c>
      <c r="D215" t="s">
        <v>12</v>
      </c>
    </row>
    <row r="217" spans="1:20" x14ac:dyDescent="0.2">
      <c r="A217" t="s">
        <v>126</v>
      </c>
      <c r="B217" t="s">
        <v>8</v>
      </c>
      <c r="C217" t="s">
        <v>9</v>
      </c>
      <c r="E217">
        <v>2000</v>
      </c>
      <c r="F217">
        <v>2001</v>
      </c>
      <c r="G217">
        <v>2002</v>
      </c>
      <c r="H217">
        <v>2003</v>
      </c>
      <c r="I217">
        <v>2004</v>
      </c>
      <c r="J217">
        <v>2005</v>
      </c>
      <c r="K217">
        <v>2006</v>
      </c>
      <c r="L217">
        <v>2007</v>
      </c>
      <c r="M217">
        <v>2008</v>
      </c>
      <c r="N217">
        <v>2009</v>
      </c>
      <c r="O217">
        <v>2010</v>
      </c>
      <c r="P217">
        <v>2011</v>
      </c>
      <c r="Q217">
        <v>2012</v>
      </c>
      <c r="R217">
        <v>2013</v>
      </c>
      <c r="S217">
        <v>2014</v>
      </c>
      <c r="T217">
        <v>2015</v>
      </c>
    </row>
    <row r="218" spans="1:20" x14ac:dyDescent="0.2">
      <c r="A218" t="str">
        <f>'Population Definitions'!$A$2</f>
        <v>Gen 0-4</v>
      </c>
      <c r="B218" t="s">
        <v>10</v>
      </c>
      <c r="C218">
        <f t="shared" ref="C218:C224" si="22">IF(SUMPRODUCT(--(E218:T218&lt;&gt;""))=0,0.15,"N.A.")</f>
        <v>0.15</v>
      </c>
      <c r="D218" t="s">
        <v>12</v>
      </c>
    </row>
    <row r="219" spans="1:20" x14ac:dyDescent="0.2">
      <c r="A219" t="str">
        <f>'Population Definitions'!$A$3</f>
        <v>Gen 5-14</v>
      </c>
      <c r="B219" t="s">
        <v>10</v>
      </c>
      <c r="C219">
        <f t="shared" si="22"/>
        <v>0.15</v>
      </c>
      <c r="D219" t="s">
        <v>12</v>
      </c>
    </row>
    <row r="220" spans="1:20" x14ac:dyDescent="0.2">
      <c r="A220" t="str">
        <f>'Population Definitions'!$A$4</f>
        <v>Gen 15-64</v>
      </c>
      <c r="B220" t="s">
        <v>10</v>
      </c>
      <c r="C220">
        <f t="shared" si="22"/>
        <v>0.15</v>
      </c>
      <c r="D220" t="s">
        <v>12</v>
      </c>
    </row>
    <row r="221" spans="1:20" x14ac:dyDescent="0.2">
      <c r="A221" t="str">
        <f>'Population Definitions'!$A$5</f>
        <v>Gen 65+</v>
      </c>
      <c r="B221" t="s">
        <v>10</v>
      </c>
      <c r="C221">
        <f t="shared" si="22"/>
        <v>0.15</v>
      </c>
      <c r="D221" t="s">
        <v>12</v>
      </c>
    </row>
    <row r="222" spans="1:20" x14ac:dyDescent="0.2">
      <c r="A222" t="str">
        <f>'Population Definitions'!$A$6</f>
        <v>HIV 15+</v>
      </c>
      <c r="B222" t="s">
        <v>10</v>
      </c>
      <c r="C222">
        <f t="shared" si="22"/>
        <v>0.15</v>
      </c>
      <c r="D222" t="s">
        <v>12</v>
      </c>
    </row>
    <row r="223" spans="1:20" x14ac:dyDescent="0.2">
      <c r="A223" t="str">
        <f>'Population Definitions'!$A$7</f>
        <v>Prisoners</v>
      </c>
      <c r="B223" t="s">
        <v>10</v>
      </c>
      <c r="C223">
        <f t="shared" si="22"/>
        <v>0.15</v>
      </c>
      <c r="D223" t="s">
        <v>12</v>
      </c>
    </row>
    <row r="224" spans="1:20" x14ac:dyDescent="0.2">
      <c r="A224" t="str">
        <f>'Population Definitions'!$A$8</f>
        <v>Population 7</v>
      </c>
      <c r="B224" t="s">
        <v>10</v>
      </c>
      <c r="C224">
        <f t="shared" si="22"/>
        <v>0.15</v>
      </c>
      <c r="D224" t="s">
        <v>12</v>
      </c>
    </row>
  </sheetData>
  <dataValidations count="175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0">
      <formula1>"Fraction,Number"</formula1>
    </dataValidation>
    <dataValidation type="list" showInputMessage="1" showErrorMessage="1" sqref="B41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48">
      <formula1>"Fraction,Number"</formula1>
    </dataValidation>
    <dataValidation type="list" showInputMessage="1" showErrorMessage="1" sqref="B49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6">
      <formula1>"Fraction,Number"</formula1>
    </dataValidation>
    <dataValidation type="list" showInputMessage="1" showErrorMessage="1" sqref="B57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4">
      <formula1>"Fraction,Number"</formula1>
    </dataValidation>
    <dataValidation type="list" showInputMessage="1" showErrorMessage="1" sqref="B105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0">
      <formula1>"Fraction,Number"</formula1>
    </dataValidation>
    <dataValidation type="list" showInputMessage="1" showErrorMessage="1" sqref="B121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8">
      <formula1>"Fraction,Number"</formula1>
    </dataValidation>
    <dataValidation type="list" showInputMessage="1" showErrorMessage="1" sqref="B129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7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2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0">
      <formula1>"Fraction,Number"</formula1>
    </dataValidation>
    <dataValidation type="list" showInputMessage="1" showErrorMessage="1" sqref="B161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68">
      <formula1>"Fraction,Number"</formula1>
    </dataValidation>
    <dataValidation type="list" showInputMessage="1" showErrorMessage="1" sqref="B169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6">
      <formula1>"Fraction,Number"</formula1>
    </dataValidation>
    <dataValidation type="list" showInputMessage="1" showErrorMessage="1" sqref="B177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4">
      <formula1>"Fraction,Number"</formula1>
    </dataValidation>
    <dataValidation type="list" showInputMessage="1" showErrorMessage="1" sqref="B185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91">
      <formula1>"Fraction,Number"</formula1>
    </dataValidation>
    <dataValidation type="list" showInputMessage="1" showErrorMessage="1" sqref="B192">
      <formula1>"Fraction,Number"</formula1>
    </dataValidation>
    <dataValidation type="list" showInputMessage="1" showErrorMessage="1" sqref="B193">
      <formula1>"Fraction,Number"</formula1>
    </dataValidation>
    <dataValidation type="list" showInputMessage="1" showErrorMessage="1" sqref="B194">
      <formula1>"Fraction,Number"</formula1>
    </dataValidation>
    <dataValidation type="list" showInputMessage="1" showErrorMessage="1" sqref="B195">
      <formula1>"Fraction,Number"</formula1>
    </dataValidation>
    <dataValidation type="list" showInputMessage="1" showErrorMessage="1" sqref="B196">
      <formula1>"Fraction,Number"</formula1>
    </dataValidation>
    <dataValidation type="list" showInputMessage="1" showErrorMessage="1" sqref="B197">
      <formula1>"Fraction,Number"</formula1>
    </dataValidation>
    <dataValidation type="list" showInputMessage="1" showErrorMessage="1" sqref="B200">
      <formula1>"Fraction,Number"</formula1>
    </dataValidation>
    <dataValidation type="list" showInputMessage="1" showErrorMessage="1" sqref="B201">
      <formula1>"Fraction,Number"</formula1>
    </dataValidation>
    <dataValidation type="list" showInputMessage="1" showErrorMessage="1" sqref="B202">
      <formula1>"Fraction,Number"</formula1>
    </dataValidation>
    <dataValidation type="list" showInputMessage="1" showErrorMessage="1" sqref="B203">
      <formula1>"Fraction,Number"</formula1>
    </dataValidation>
    <dataValidation type="list" showInputMessage="1" showErrorMessage="1" sqref="B204">
      <formula1>"Fraction,Number"</formula1>
    </dataValidation>
    <dataValidation type="list" showInputMessage="1" showErrorMessage="1" sqref="B205">
      <formula1>"Fraction,Number"</formula1>
    </dataValidation>
    <dataValidation type="list" showInputMessage="1" showErrorMessage="1" sqref="B206">
      <formula1>"Fraction,Number"</formula1>
    </dataValidation>
    <dataValidation type="list" showInputMessage="1" showErrorMessage="1" sqref="B209">
      <formula1>"Fraction,Number"</formula1>
    </dataValidation>
    <dataValidation type="list" showInputMessage="1" showErrorMessage="1" sqref="B210">
      <formula1>"Fraction,Number"</formula1>
    </dataValidation>
    <dataValidation type="list" showInputMessage="1" showErrorMessage="1" sqref="B211">
      <formula1>"Fraction,Number"</formula1>
    </dataValidation>
    <dataValidation type="list" showInputMessage="1" showErrorMessage="1" sqref="B212">
      <formula1>"Fraction,Number"</formula1>
    </dataValidation>
    <dataValidation type="list" showInputMessage="1" showErrorMessage="1" sqref="B213">
      <formula1>"Fraction,Number"</formula1>
    </dataValidation>
    <dataValidation type="list" showInputMessage="1" showErrorMessage="1" sqref="B214">
      <formula1>"Fraction,Number"</formula1>
    </dataValidation>
    <dataValidation type="list" showInputMessage="1" showErrorMessage="1" sqref="B215">
      <formula1>"Fraction,Number"</formula1>
    </dataValidation>
    <dataValidation type="list" showInputMessage="1" showErrorMessage="1" sqref="B218">
      <formula1>"Fraction,Number"</formula1>
    </dataValidation>
    <dataValidation type="list" showInputMessage="1" showErrorMessage="1" sqref="B219">
      <formula1>"Fraction,Number"</formula1>
    </dataValidation>
    <dataValidation type="list" showInputMessage="1" showErrorMessage="1" sqref="B220">
      <formula1>"Fraction,Number"</formula1>
    </dataValidation>
    <dataValidation type="list" showInputMessage="1" showErrorMessage="1" sqref="B221">
      <formula1>"Fraction,Number"</formula1>
    </dataValidation>
    <dataValidation type="list" showInputMessage="1" showErrorMessage="1" sqref="B222">
      <formula1>"Fraction,Number"</formula1>
    </dataValidation>
    <dataValidation type="list" showInputMessage="1" showErrorMessage="1" sqref="B223">
      <formula1>"Fraction,Number"</formula1>
    </dataValidation>
    <dataValidation type="list" showInputMessage="1" showErrorMessage="1" sqref="B224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E3" sqref="E3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57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v>5.0000000000000001E-3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ref="C3:C8" si="0">IF(SUMPRODUCT(--(E3:T3&lt;&gt;""))=0,0,"N.A.")</f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58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59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61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62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63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4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4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4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4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4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</sheetData>
  <dataValidations count="4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opLeftCell="A31" workbookViewId="0">
      <selection activeCell="C47" sqref="C47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96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IF(SUMPRODUCT(--(E2:T2&lt;&gt;""))=0,0.06,"N.A.")</f>
        <v>0.06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0.06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0.06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0.06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0.06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0.06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0.06</v>
      </c>
      <c r="D8" t="s">
        <v>12</v>
      </c>
    </row>
    <row r="10" spans="1:20" x14ac:dyDescent="0.2">
      <c r="A10" t="s">
        <v>97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IF(SUMPRODUCT(--(E11:T11&lt;&gt;""))=0,0.11,"N.A.")</f>
        <v>0.11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0.11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0.11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0.11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0.11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0.11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0.11</v>
      </c>
      <c r="D17" t="s">
        <v>12</v>
      </c>
    </row>
    <row r="19" spans="1:20" x14ac:dyDescent="0.2">
      <c r="A19" t="s">
        <v>98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IF(SUMPRODUCT(--(E20:T20&lt;&gt;""))=0,0.11,"N.A.")</f>
        <v>0.11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0.11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0.11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0.11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0.11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0.11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0.11</v>
      </c>
      <c r="D26" t="s">
        <v>12</v>
      </c>
    </row>
    <row r="28" spans="1:20" x14ac:dyDescent="0.2">
      <c r="A28" t="s">
        <v>99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v>0</v>
      </c>
      <c r="D35" t="s">
        <v>12</v>
      </c>
    </row>
    <row r="37" spans="1:20" x14ac:dyDescent="0.2">
      <c r="A37" t="s">
        <v>100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76</v>
      </c>
      <c r="C38">
        <f t="shared" ref="C38:C44" si="3">IF(SUMPRODUCT(--(E38:T38&lt;&gt;""))=0,3,"N.A.")</f>
        <v>3</v>
      </c>
      <c r="D38" t="s">
        <v>12</v>
      </c>
    </row>
    <row r="39" spans="1:20" x14ac:dyDescent="0.2">
      <c r="A39" t="str">
        <f>'Population Definitions'!$A$3</f>
        <v>Gen 5-14</v>
      </c>
      <c r="B39" t="s">
        <v>76</v>
      </c>
      <c r="C39">
        <f t="shared" si="3"/>
        <v>3</v>
      </c>
      <c r="D39" t="s">
        <v>12</v>
      </c>
    </row>
    <row r="40" spans="1:20" x14ac:dyDescent="0.2">
      <c r="A40" t="str">
        <f>'Population Definitions'!$A$4</f>
        <v>Gen 15-64</v>
      </c>
      <c r="B40" t="s">
        <v>76</v>
      </c>
      <c r="C40">
        <f t="shared" si="3"/>
        <v>3</v>
      </c>
      <c r="D40" t="s">
        <v>12</v>
      </c>
    </row>
    <row r="41" spans="1:20" x14ac:dyDescent="0.2">
      <c r="A41" t="str">
        <f>'Population Definitions'!$A$5</f>
        <v>Gen 65+</v>
      </c>
      <c r="B41" t="s">
        <v>76</v>
      </c>
      <c r="C41">
        <f t="shared" si="3"/>
        <v>3</v>
      </c>
      <c r="D41" t="s">
        <v>12</v>
      </c>
    </row>
    <row r="42" spans="1:20" x14ac:dyDescent="0.2">
      <c r="A42" t="str">
        <f>'Population Definitions'!$A$6</f>
        <v>HIV 15+</v>
      </c>
      <c r="B42" t="s">
        <v>76</v>
      </c>
      <c r="C42">
        <f t="shared" si="3"/>
        <v>3</v>
      </c>
      <c r="D42" t="s">
        <v>12</v>
      </c>
    </row>
    <row r="43" spans="1:20" x14ac:dyDescent="0.2">
      <c r="A43" t="str">
        <f>'Population Definitions'!$A$7</f>
        <v>Prisoners</v>
      </c>
      <c r="B43" t="s">
        <v>76</v>
      </c>
      <c r="C43">
        <f t="shared" si="3"/>
        <v>3</v>
      </c>
      <c r="D43" t="s">
        <v>12</v>
      </c>
    </row>
    <row r="44" spans="1:20" x14ac:dyDescent="0.2">
      <c r="A44" t="str">
        <f>'Population Definitions'!$A$8</f>
        <v>Population 7</v>
      </c>
      <c r="B44" t="s">
        <v>76</v>
      </c>
      <c r="C44">
        <f t="shared" si="3"/>
        <v>3</v>
      </c>
      <c r="D44" t="s">
        <v>12</v>
      </c>
    </row>
    <row r="46" spans="1:20" x14ac:dyDescent="0.2">
      <c r="A46" t="s">
        <v>101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76</v>
      </c>
      <c r="C47">
        <f t="shared" ref="C47:C53" si="4">IF(SUMPRODUCT(--(E47:T47&lt;&gt;""))=0,2,"N.A.")</f>
        <v>2</v>
      </c>
      <c r="D47" t="s">
        <v>12</v>
      </c>
    </row>
    <row r="48" spans="1:20" x14ac:dyDescent="0.2">
      <c r="A48" t="str">
        <f>'Population Definitions'!$A$3</f>
        <v>Gen 5-14</v>
      </c>
      <c r="B48" t="s">
        <v>76</v>
      </c>
      <c r="C48">
        <f t="shared" si="4"/>
        <v>2</v>
      </c>
      <c r="D48" t="s">
        <v>12</v>
      </c>
    </row>
    <row r="49" spans="1:20" x14ac:dyDescent="0.2">
      <c r="A49" t="str">
        <f>'Population Definitions'!$A$4</f>
        <v>Gen 15-64</v>
      </c>
      <c r="B49" t="s">
        <v>76</v>
      </c>
      <c r="C49">
        <f t="shared" si="4"/>
        <v>2</v>
      </c>
      <c r="D49" t="s">
        <v>12</v>
      </c>
    </row>
    <row r="50" spans="1:20" x14ac:dyDescent="0.2">
      <c r="A50" t="str">
        <f>'Population Definitions'!$A$5</f>
        <v>Gen 65+</v>
      </c>
      <c r="B50" t="s">
        <v>76</v>
      </c>
      <c r="C50">
        <f t="shared" si="4"/>
        <v>2</v>
      </c>
      <c r="D50" t="s">
        <v>12</v>
      </c>
    </row>
    <row r="51" spans="1:20" x14ac:dyDescent="0.2">
      <c r="A51" t="str">
        <f>'Population Definitions'!$A$6</f>
        <v>HIV 15+</v>
      </c>
      <c r="B51" t="s">
        <v>76</v>
      </c>
      <c r="C51">
        <f t="shared" si="4"/>
        <v>2</v>
      </c>
      <c r="D51" t="s">
        <v>12</v>
      </c>
    </row>
    <row r="52" spans="1:20" x14ac:dyDescent="0.2">
      <c r="A52" t="str">
        <f>'Population Definitions'!$A$7</f>
        <v>Prisoners</v>
      </c>
      <c r="B52" t="s">
        <v>76</v>
      </c>
      <c r="C52">
        <f t="shared" si="4"/>
        <v>2</v>
      </c>
      <c r="D52" t="s">
        <v>12</v>
      </c>
    </row>
    <row r="53" spans="1:20" x14ac:dyDescent="0.2">
      <c r="A53" t="str">
        <f>'Population Definitions'!$A$8</f>
        <v>Population 7</v>
      </c>
      <c r="B53" t="s">
        <v>76</v>
      </c>
      <c r="C53">
        <f t="shared" si="4"/>
        <v>2</v>
      </c>
      <c r="D53" t="s">
        <v>12</v>
      </c>
    </row>
    <row r="55" spans="1:20" x14ac:dyDescent="0.2">
      <c r="A55" t="s">
        <v>102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76</v>
      </c>
      <c r="C56">
        <f t="shared" ref="C56:C62" si="5">IF(SUMPRODUCT(--(E56:T56&lt;&gt;""))=0,1,"N.A.")</f>
        <v>1</v>
      </c>
      <c r="D56" t="s">
        <v>12</v>
      </c>
    </row>
    <row r="57" spans="1:20" x14ac:dyDescent="0.2">
      <c r="A57" t="str">
        <f>'Population Definitions'!$A$3</f>
        <v>Gen 5-14</v>
      </c>
      <c r="B57" t="s">
        <v>76</v>
      </c>
      <c r="C57">
        <f t="shared" si="5"/>
        <v>1</v>
      </c>
      <c r="D57" t="s">
        <v>12</v>
      </c>
    </row>
    <row r="58" spans="1:20" x14ac:dyDescent="0.2">
      <c r="A58" t="str">
        <f>'Population Definitions'!$A$4</f>
        <v>Gen 15-64</v>
      </c>
      <c r="B58" t="s">
        <v>76</v>
      </c>
      <c r="C58">
        <f t="shared" si="5"/>
        <v>1</v>
      </c>
      <c r="D58" t="s">
        <v>12</v>
      </c>
    </row>
    <row r="59" spans="1:20" x14ac:dyDescent="0.2">
      <c r="A59" t="str">
        <f>'Population Definitions'!$A$5</f>
        <v>Gen 65+</v>
      </c>
      <c r="B59" t="s">
        <v>76</v>
      </c>
      <c r="C59">
        <f t="shared" si="5"/>
        <v>1</v>
      </c>
      <c r="D59" t="s">
        <v>12</v>
      </c>
    </row>
    <row r="60" spans="1:20" x14ac:dyDescent="0.2">
      <c r="A60" t="str">
        <f>'Population Definitions'!$A$6</f>
        <v>HIV 15+</v>
      </c>
      <c r="B60" t="s">
        <v>76</v>
      </c>
      <c r="C60">
        <f t="shared" si="5"/>
        <v>1</v>
      </c>
      <c r="D60" t="s">
        <v>12</v>
      </c>
    </row>
    <row r="61" spans="1:20" x14ac:dyDescent="0.2">
      <c r="A61" t="str">
        <f>'Population Definitions'!$A$7</f>
        <v>Prisoners</v>
      </c>
      <c r="B61" t="s">
        <v>76</v>
      </c>
      <c r="C61">
        <f t="shared" si="5"/>
        <v>1</v>
      </c>
      <c r="D61" t="s">
        <v>12</v>
      </c>
    </row>
    <row r="62" spans="1:20" x14ac:dyDescent="0.2">
      <c r="A62" t="str">
        <f>'Population Definitions'!$A$8</f>
        <v>Population 7</v>
      </c>
      <c r="B62" t="s">
        <v>76</v>
      </c>
      <c r="C62">
        <f t="shared" si="5"/>
        <v>1</v>
      </c>
      <c r="D62" t="s">
        <v>12</v>
      </c>
    </row>
    <row r="64" spans="1:20" x14ac:dyDescent="0.2">
      <c r="A64" t="s">
        <v>117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6">IF(SUMPRODUCT(--(E65:T65&lt;&gt;""))=0,0.2,"N.A.")</f>
        <v>0.2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6"/>
        <v>0.2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6"/>
        <v>0.2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6"/>
        <v>0.2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6"/>
        <v>0.2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6"/>
        <v>0.2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6"/>
        <v>0.2</v>
      </c>
      <c r="D71" t="s">
        <v>12</v>
      </c>
    </row>
    <row r="73" spans="1:20" x14ac:dyDescent="0.2">
      <c r="A73" t="s">
        <v>118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7">IF(SUMPRODUCT(--(E74:T74&lt;&gt;""))=0,0.06,"N.A.")</f>
        <v>0.06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7"/>
        <v>0.06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7"/>
        <v>0.06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7"/>
        <v>0.06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7"/>
        <v>0.06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7"/>
        <v>0.06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7"/>
        <v>0.06</v>
      </c>
      <c r="D80" t="s">
        <v>12</v>
      </c>
    </row>
    <row r="82" spans="1:20" x14ac:dyDescent="0.2">
      <c r="A82" t="s">
        <v>119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10</v>
      </c>
      <c r="C83">
        <f t="shared" ref="C83:C89" si="8">IF(SUMPRODUCT(--(E83:T83&lt;&gt;""))=0,0.11,"N.A.")</f>
        <v>0.11</v>
      </c>
      <c r="D83" t="s">
        <v>12</v>
      </c>
    </row>
    <row r="84" spans="1:20" x14ac:dyDescent="0.2">
      <c r="A84" t="str">
        <f>'Population Definitions'!$A$3</f>
        <v>Gen 5-14</v>
      </c>
      <c r="B84" t="s">
        <v>10</v>
      </c>
      <c r="C84">
        <f t="shared" si="8"/>
        <v>0.11</v>
      </c>
      <c r="D84" t="s">
        <v>12</v>
      </c>
    </row>
    <row r="85" spans="1:20" x14ac:dyDescent="0.2">
      <c r="A85" t="str">
        <f>'Population Definitions'!$A$4</f>
        <v>Gen 15-64</v>
      </c>
      <c r="B85" t="s">
        <v>10</v>
      </c>
      <c r="C85">
        <f t="shared" si="8"/>
        <v>0.11</v>
      </c>
      <c r="D85" t="s">
        <v>12</v>
      </c>
    </row>
    <row r="86" spans="1:20" x14ac:dyDescent="0.2">
      <c r="A86" t="str">
        <f>'Population Definitions'!$A$5</f>
        <v>Gen 65+</v>
      </c>
      <c r="B86" t="s">
        <v>10</v>
      </c>
      <c r="C86">
        <f t="shared" si="8"/>
        <v>0.11</v>
      </c>
      <c r="D86" t="s">
        <v>12</v>
      </c>
    </row>
    <row r="87" spans="1:20" x14ac:dyDescent="0.2">
      <c r="A87" t="str">
        <f>'Population Definitions'!$A$6</f>
        <v>HIV 15+</v>
      </c>
      <c r="B87" t="s">
        <v>10</v>
      </c>
      <c r="C87">
        <f t="shared" si="8"/>
        <v>0.11</v>
      </c>
      <c r="D87" t="s">
        <v>12</v>
      </c>
    </row>
    <row r="88" spans="1:20" x14ac:dyDescent="0.2">
      <c r="A88" t="str">
        <f>'Population Definitions'!$A$7</f>
        <v>Prisoners</v>
      </c>
      <c r="B88" t="s">
        <v>10</v>
      </c>
      <c r="C88">
        <f t="shared" si="8"/>
        <v>0.11</v>
      </c>
      <c r="D88" t="s">
        <v>12</v>
      </c>
    </row>
    <row r="89" spans="1:20" x14ac:dyDescent="0.2">
      <c r="A89" t="str">
        <f>'Population Definitions'!$A$8</f>
        <v>Population 7</v>
      </c>
      <c r="B89" t="s">
        <v>10</v>
      </c>
      <c r="C89">
        <f t="shared" si="8"/>
        <v>0.11</v>
      </c>
      <c r="D89" t="s">
        <v>12</v>
      </c>
    </row>
    <row r="91" spans="1:20" x14ac:dyDescent="0.2">
      <c r="A91" t="s">
        <v>120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10</v>
      </c>
      <c r="C92">
        <f t="shared" ref="C92:C98" si="9">IF(SUMPRODUCT(--(E92:T92&lt;&gt;""))=0,0.11,"N.A.")</f>
        <v>0.11</v>
      </c>
      <c r="D92" t="s">
        <v>12</v>
      </c>
    </row>
    <row r="93" spans="1:20" x14ac:dyDescent="0.2">
      <c r="A93" t="str">
        <f>'Population Definitions'!$A$3</f>
        <v>Gen 5-14</v>
      </c>
      <c r="B93" t="s">
        <v>10</v>
      </c>
      <c r="C93">
        <f t="shared" si="9"/>
        <v>0.11</v>
      </c>
      <c r="D93" t="s">
        <v>12</v>
      </c>
    </row>
    <row r="94" spans="1:20" x14ac:dyDescent="0.2">
      <c r="A94" t="str">
        <f>'Population Definitions'!$A$4</f>
        <v>Gen 15-64</v>
      </c>
      <c r="B94" t="s">
        <v>10</v>
      </c>
      <c r="C94">
        <f t="shared" si="9"/>
        <v>0.11</v>
      </c>
      <c r="D94" t="s">
        <v>12</v>
      </c>
    </row>
    <row r="95" spans="1:20" x14ac:dyDescent="0.2">
      <c r="A95" t="str">
        <f>'Population Definitions'!$A$5</f>
        <v>Gen 65+</v>
      </c>
      <c r="B95" t="s">
        <v>10</v>
      </c>
      <c r="C95">
        <f t="shared" si="9"/>
        <v>0.11</v>
      </c>
      <c r="D95" t="s">
        <v>12</v>
      </c>
    </row>
    <row r="96" spans="1:20" x14ac:dyDescent="0.2">
      <c r="A96" t="str">
        <f>'Population Definitions'!$A$6</f>
        <v>HIV 15+</v>
      </c>
      <c r="B96" t="s">
        <v>10</v>
      </c>
      <c r="C96">
        <f t="shared" si="9"/>
        <v>0.11</v>
      </c>
      <c r="D96" t="s">
        <v>12</v>
      </c>
    </row>
    <row r="97" spans="1:4" x14ac:dyDescent="0.2">
      <c r="A97" t="str">
        <f>'Population Definitions'!$A$7</f>
        <v>Prisoners</v>
      </c>
      <c r="B97" t="s">
        <v>10</v>
      </c>
      <c r="C97">
        <f t="shared" si="9"/>
        <v>0.11</v>
      </c>
      <c r="D97" t="s">
        <v>12</v>
      </c>
    </row>
    <row r="98" spans="1:4" x14ac:dyDescent="0.2">
      <c r="A98" t="str">
        <f>'Population Definitions'!$A$8</f>
        <v>Population 7</v>
      </c>
      <c r="B98" t="s">
        <v>10</v>
      </c>
      <c r="C98">
        <f t="shared" si="9"/>
        <v>0.11</v>
      </c>
      <c r="D98" t="s">
        <v>12</v>
      </c>
    </row>
  </sheetData>
  <dataValidations count="77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4">
      <formula1>"Fraction,Number"</formula1>
    </dataValidation>
    <dataValidation type="list" showInputMessage="1" showErrorMessage="1" sqref="B25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2">
      <formula1>"Fraction,Number"</formula1>
    </dataValidation>
    <dataValidation type="list" showInputMessage="1" showErrorMessage="1" sqref="B33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  <dataValidation type="list" showInputMessage="1" showErrorMessage="1" sqref="B47">
      <formula1>"Proportion"</formula1>
    </dataValidation>
    <dataValidation type="list" showInputMessage="1" showErrorMessage="1" sqref="B48">
      <formula1>"Proportion"</formula1>
    </dataValidation>
    <dataValidation type="list" showInputMessage="1" showErrorMessage="1" sqref="B49">
      <formula1>"Proportion"</formula1>
    </dataValidation>
    <dataValidation type="list" showInputMessage="1" showErrorMessage="1" sqref="B50">
      <formula1>"Proportion"</formula1>
    </dataValidation>
    <dataValidation type="list" showInputMessage="1" showErrorMessage="1" sqref="B51">
      <formula1>"Proportion"</formula1>
    </dataValidation>
    <dataValidation type="list" showInputMessage="1" showErrorMessage="1" sqref="B52">
      <formula1>"Proportion"</formula1>
    </dataValidation>
    <dataValidation type="list" showInputMessage="1" showErrorMessage="1" sqref="B53">
      <formula1>"Proportion"</formula1>
    </dataValidation>
    <dataValidation type="list" showInputMessage="1" showErrorMessage="1" sqref="B56">
      <formula1>"Proportion"</formula1>
    </dataValidation>
    <dataValidation type="list" showInputMessage="1" showErrorMessage="1" sqref="B57">
      <formula1>"Proportion"</formula1>
    </dataValidation>
    <dataValidation type="list" showInputMessage="1" showErrorMessage="1" sqref="B58">
      <formula1>"Proportion"</formula1>
    </dataValidation>
    <dataValidation type="list" showInputMessage="1" showErrorMessage="1" sqref="B59">
      <formula1>"Proportion"</formula1>
    </dataValidation>
    <dataValidation type="list" showInputMessage="1" showErrorMessage="1" sqref="B60">
      <formula1>"Proportion"</formula1>
    </dataValidation>
    <dataValidation type="list" showInputMessage="1" showErrorMessage="1" sqref="B61">
      <formula1>"Proportion"</formula1>
    </dataValidation>
    <dataValidation type="list" showInputMessage="1" showErrorMessage="1" sqref="B62">
      <formula1>"Proportion"</formula1>
    </dataValidation>
    <dataValidation type="list" showInputMessage="1" showErrorMessage="1" sqref="B65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0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88">
      <formula1>"Fraction,Number"</formula1>
    </dataValidation>
    <dataValidation type="list" showInputMessage="1" showErrorMessage="1" sqref="B89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6">
      <formula1>"Fraction,Number"</formula1>
    </dataValidation>
    <dataValidation type="list" showInputMessage="1" showErrorMessage="1" sqref="B97">
      <formula1>"Fraction,Number"</formula1>
    </dataValidation>
    <dataValidation type="list" showInputMessage="1" showErrorMessage="1" sqref="B98">
      <formula1>"Fraction,Number"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15.6640625" customWidth="1"/>
  </cols>
  <sheetData>
    <row r="1" spans="1:8" x14ac:dyDescent="0.2">
      <c r="A1" t="s">
        <v>5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  <c r="H1" t="str">
        <f>'Population Definitions'!$B$8</f>
        <v>Pop7</v>
      </c>
    </row>
    <row r="2" spans="1:8" x14ac:dyDescent="0.2">
      <c r="A2" t="str">
        <f>'Population Definitions'!$B$2</f>
        <v>0-4</v>
      </c>
      <c r="C2" t="s">
        <v>138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 x14ac:dyDescent="0.2">
      <c r="A3" t="str">
        <f>'Population Definitions'!$B$3</f>
        <v>5-14</v>
      </c>
      <c r="B3" t="s">
        <v>6</v>
      </c>
      <c r="D3" t="s">
        <v>138</v>
      </c>
      <c r="E3" t="s">
        <v>6</v>
      </c>
      <c r="F3" t="s">
        <v>6</v>
      </c>
      <c r="G3" t="s">
        <v>6</v>
      </c>
      <c r="H3" t="s">
        <v>6</v>
      </c>
    </row>
    <row r="4" spans="1:8" x14ac:dyDescent="0.2">
      <c r="A4" t="str">
        <f>'Population Definitions'!$B$4</f>
        <v>15-64</v>
      </c>
      <c r="B4" t="s">
        <v>6</v>
      </c>
      <c r="C4" t="s">
        <v>6</v>
      </c>
      <c r="E4" t="s">
        <v>138</v>
      </c>
      <c r="F4" t="s">
        <v>6</v>
      </c>
      <c r="G4" t="s">
        <v>6</v>
      </c>
      <c r="H4" t="s">
        <v>6</v>
      </c>
    </row>
    <row r="5" spans="1:8" x14ac:dyDescent="0.2">
      <c r="A5" t="str">
        <f>'Population Definitions'!$B$5</f>
        <v>65+</v>
      </c>
      <c r="B5" t="s">
        <v>6</v>
      </c>
      <c r="C5" t="s">
        <v>6</v>
      </c>
      <c r="D5" t="s">
        <v>6</v>
      </c>
      <c r="F5" t="s">
        <v>6</v>
      </c>
      <c r="G5" t="s">
        <v>6</v>
      </c>
      <c r="H5" t="s">
        <v>6</v>
      </c>
    </row>
    <row r="6" spans="1:8" x14ac:dyDescent="0.2">
      <c r="A6" t="str">
        <f>'Population Definitions'!$B$6</f>
        <v>HIV 15+</v>
      </c>
      <c r="B6" t="s">
        <v>6</v>
      </c>
      <c r="C6" t="s">
        <v>6</v>
      </c>
      <c r="D6" t="s">
        <v>6</v>
      </c>
      <c r="E6" t="s">
        <v>6</v>
      </c>
      <c r="G6" t="s">
        <v>6</v>
      </c>
      <c r="H6" t="s">
        <v>6</v>
      </c>
    </row>
    <row r="7" spans="1:8" x14ac:dyDescent="0.2">
      <c r="A7" t="str">
        <f>'Population Definitions'!$B$7</f>
        <v>Pris</v>
      </c>
      <c r="B7" t="s">
        <v>6</v>
      </c>
      <c r="C7" t="s">
        <v>6</v>
      </c>
      <c r="D7" t="s">
        <v>6</v>
      </c>
      <c r="E7" t="s">
        <v>6</v>
      </c>
      <c r="F7" t="s">
        <v>6</v>
      </c>
      <c r="H7" t="s">
        <v>6</v>
      </c>
    </row>
    <row r="8" spans="1:8" x14ac:dyDescent="0.2">
      <c r="A8" t="str">
        <f>'Population Definitions'!$B$8</f>
        <v>Pop7</v>
      </c>
      <c r="B8" t="s">
        <v>6</v>
      </c>
      <c r="C8" t="s">
        <v>6</v>
      </c>
      <c r="D8" t="s">
        <v>6</v>
      </c>
      <c r="E8" t="s">
        <v>6</v>
      </c>
      <c r="F8" t="s">
        <v>6</v>
      </c>
      <c r="G8" t="s">
        <v>6</v>
      </c>
    </row>
    <row r="10" spans="1:8" x14ac:dyDescent="0.2">
      <c r="A10" t="s">
        <v>139</v>
      </c>
      <c r="B10" t="str">
        <f>'Population Definitions'!$B$2</f>
        <v>0-4</v>
      </c>
      <c r="C10" t="str">
        <f>'Population Definitions'!$B$3</f>
        <v>5-14</v>
      </c>
      <c r="D10" t="str">
        <f>'Population Definitions'!$B$4</f>
        <v>15-64</v>
      </c>
      <c r="E10" t="str">
        <f>'Population Definitions'!$B$5</f>
        <v>65+</v>
      </c>
      <c r="F10" t="str">
        <f>'Population Definitions'!$B$6</f>
        <v>HIV 15+</v>
      </c>
      <c r="G10" t="str">
        <f>'Population Definitions'!$B$7</f>
        <v>Pris</v>
      </c>
      <c r="H10" t="str">
        <f>'Population Definitions'!$B$8</f>
        <v>Pop7</v>
      </c>
    </row>
    <row r="11" spans="1:8" x14ac:dyDescent="0.2">
      <c r="A11" t="str">
        <f>'Population Definitions'!$B$2</f>
        <v>0-4</v>
      </c>
      <c r="C11" t="s">
        <v>6</v>
      </c>
      <c r="D11" t="s">
        <v>6</v>
      </c>
      <c r="E11" t="s">
        <v>6</v>
      </c>
      <c r="F11" t="s">
        <v>6</v>
      </c>
      <c r="G11" t="s">
        <v>6</v>
      </c>
      <c r="H11" t="s">
        <v>6</v>
      </c>
    </row>
    <row r="12" spans="1:8" x14ac:dyDescent="0.2">
      <c r="A12" t="str">
        <f>'Population Definitions'!$B$3</f>
        <v>5-14</v>
      </c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</row>
    <row r="13" spans="1:8" x14ac:dyDescent="0.2">
      <c r="A13" t="str">
        <f>'Population Definitions'!$B$4</f>
        <v>15-64</v>
      </c>
      <c r="B13" t="s">
        <v>6</v>
      </c>
      <c r="C13" t="s">
        <v>6</v>
      </c>
      <c r="E13" t="s">
        <v>6</v>
      </c>
      <c r="F13" t="s">
        <v>138</v>
      </c>
      <c r="G13" t="s">
        <v>6</v>
      </c>
      <c r="H13" t="s">
        <v>6</v>
      </c>
    </row>
    <row r="14" spans="1:8" x14ac:dyDescent="0.2">
      <c r="A14" t="str">
        <f>'Population Definitions'!$B$5</f>
        <v>65+</v>
      </c>
      <c r="B14" t="s">
        <v>6</v>
      </c>
      <c r="C14" t="s">
        <v>6</v>
      </c>
      <c r="D14" t="s">
        <v>6</v>
      </c>
      <c r="F14" t="s">
        <v>6</v>
      </c>
      <c r="G14" t="s">
        <v>6</v>
      </c>
      <c r="H14" t="s">
        <v>6</v>
      </c>
    </row>
    <row r="15" spans="1:8" x14ac:dyDescent="0.2">
      <c r="A15" t="str">
        <f>'Population Definitions'!$B$6</f>
        <v>HIV 15+</v>
      </c>
      <c r="B15" t="s">
        <v>6</v>
      </c>
      <c r="C15" t="s">
        <v>6</v>
      </c>
      <c r="D15" t="s">
        <v>6</v>
      </c>
      <c r="E15" t="s">
        <v>6</v>
      </c>
      <c r="G15" t="s">
        <v>6</v>
      </c>
      <c r="H15" t="s">
        <v>6</v>
      </c>
    </row>
    <row r="16" spans="1:8" x14ac:dyDescent="0.2">
      <c r="A16" t="str">
        <f>'Population Definitions'!$B$7</f>
        <v>Pris</v>
      </c>
      <c r="B16" t="s">
        <v>6</v>
      </c>
      <c r="C16" t="s">
        <v>6</v>
      </c>
      <c r="D16" t="s">
        <v>6</v>
      </c>
      <c r="E16" t="s">
        <v>6</v>
      </c>
      <c r="F16" t="s">
        <v>6</v>
      </c>
      <c r="H16" t="s">
        <v>6</v>
      </c>
    </row>
    <row r="17" spans="1:8" x14ac:dyDescent="0.2">
      <c r="A17" t="str">
        <f>'Population Definitions'!$B$8</f>
        <v>Pop7</v>
      </c>
      <c r="B17" t="s">
        <v>6</v>
      </c>
      <c r="C17" t="s">
        <v>6</v>
      </c>
      <c r="D17" t="s">
        <v>6</v>
      </c>
      <c r="E17" t="s">
        <v>6</v>
      </c>
      <c r="F17" t="s">
        <v>6</v>
      </c>
      <c r="G17" t="s">
        <v>6</v>
      </c>
    </row>
    <row r="19" spans="1:8" x14ac:dyDescent="0.2">
      <c r="A19" t="s">
        <v>140</v>
      </c>
      <c r="B19" t="str">
        <f>'Population Definitions'!$B$2</f>
        <v>0-4</v>
      </c>
      <c r="C19" t="str">
        <f>'Population Definitions'!$B$3</f>
        <v>5-14</v>
      </c>
      <c r="D19" t="str">
        <f>'Population Definitions'!$B$4</f>
        <v>15-64</v>
      </c>
      <c r="E19" t="str">
        <f>'Population Definitions'!$B$5</f>
        <v>65+</v>
      </c>
      <c r="F19" t="str">
        <f>'Population Definitions'!$B$6</f>
        <v>HIV 15+</v>
      </c>
      <c r="G19" t="str">
        <f>'Population Definitions'!$B$7</f>
        <v>Pris</v>
      </c>
      <c r="H19" t="str">
        <f>'Population Definitions'!$B$8</f>
        <v>Pop7</v>
      </c>
    </row>
    <row r="20" spans="1:8" x14ac:dyDescent="0.2">
      <c r="A20" t="str">
        <f>'Population Definitions'!$B$2</f>
        <v>0-4</v>
      </c>
      <c r="C20" t="s">
        <v>6</v>
      </c>
      <c r="D20" t="s">
        <v>6</v>
      </c>
      <c r="E20" t="s">
        <v>6</v>
      </c>
      <c r="F20" t="s">
        <v>6</v>
      </c>
      <c r="G20" t="s">
        <v>6</v>
      </c>
      <c r="H20" t="s">
        <v>6</v>
      </c>
    </row>
    <row r="21" spans="1:8" x14ac:dyDescent="0.2">
      <c r="A21" t="str">
        <f>'Population Definitions'!$B$3</f>
        <v>5-14</v>
      </c>
      <c r="B21" t="s">
        <v>6</v>
      </c>
      <c r="D21" t="s">
        <v>6</v>
      </c>
      <c r="E21" t="s">
        <v>6</v>
      </c>
      <c r="F21" t="s">
        <v>6</v>
      </c>
      <c r="G21" t="s">
        <v>6</v>
      </c>
      <c r="H21" t="s">
        <v>6</v>
      </c>
    </row>
    <row r="22" spans="1:8" x14ac:dyDescent="0.2">
      <c r="A22" t="str">
        <f>'Population Definitions'!$B$4</f>
        <v>15-64</v>
      </c>
      <c r="B22" t="s">
        <v>6</v>
      </c>
      <c r="C22" t="s">
        <v>6</v>
      </c>
      <c r="E22" t="s">
        <v>6</v>
      </c>
      <c r="F22" t="s">
        <v>6</v>
      </c>
      <c r="G22" t="s">
        <v>138</v>
      </c>
      <c r="H22" t="s">
        <v>6</v>
      </c>
    </row>
    <row r="23" spans="1:8" x14ac:dyDescent="0.2">
      <c r="A23" t="str">
        <f>'Population Definitions'!$B$5</f>
        <v>65+</v>
      </c>
      <c r="B23" t="s">
        <v>6</v>
      </c>
      <c r="C23" t="s">
        <v>6</v>
      </c>
      <c r="D23" t="s">
        <v>6</v>
      </c>
      <c r="F23" t="s">
        <v>6</v>
      </c>
      <c r="G23" t="s">
        <v>138</v>
      </c>
      <c r="H23" t="s">
        <v>6</v>
      </c>
    </row>
    <row r="24" spans="1:8" x14ac:dyDescent="0.2">
      <c r="A24" t="str">
        <f>'Population Definitions'!$B$6</f>
        <v>HIV 15+</v>
      </c>
      <c r="B24" t="s">
        <v>6</v>
      </c>
      <c r="C24" t="s">
        <v>6</v>
      </c>
      <c r="D24" t="s">
        <v>6</v>
      </c>
      <c r="E24" t="s">
        <v>6</v>
      </c>
      <c r="G24" t="s">
        <v>6</v>
      </c>
      <c r="H24" t="s">
        <v>6</v>
      </c>
    </row>
    <row r="25" spans="1:8" x14ac:dyDescent="0.2">
      <c r="A25" t="str">
        <f>'Population Definitions'!$B$7</f>
        <v>Pris</v>
      </c>
      <c r="B25" t="s">
        <v>6</v>
      </c>
      <c r="C25" t="s">
        <v>6</v>
      </c>
      <c r="D25" t="s">
        <v>138</v>
      </c>
      <c r="E25" t="s">
        <v>138</v>
      </c>
      <c r="F25" t="s">
        <v>6</v>
      </c>
      <c r="H25" t="s">
        <v>6</v>
      </c>
    </row>
    <row r="26" spans="1:8" x14ac:dyDescent="0.2">
      <c r="A26" t="str">
        <f>'Population Definitions'!$B$8</f>
        <v>Pop7</v>
      </c>
      <c r="B26" t="s">
        <v>6</v>
      </c>
      <c r="C26" t="s">
        <v>6</v>
      </c>
      <c r="D26" t="s">
        <v>6</v>
      </c>
      <c r="E26" t="s">
        <v>6</v>
      </c>
      <c r="F26" t="s">
        <v>6</v>
      </c>
      <c r="G26" t="s">
        <v>6</v>
      </c>
    </row>
    <row r="28" spans="1:8" x14ac:dyDescent="0.2">
      <c r="A28" t="s">
        <v>7</v>
      </c>
      <c r="B28" t="str">
        <f>'Population Definitions'!$B$2</f>
        <v>0-4</v>
      </c>
      <c r="C28" t="str">
        <f>'Population Definitions'!$B$3</f>
        <v>5-14</v>
      </c>
      <c r="D28" t="str">
        <f>'Population Definitions'!$B$4</f>
        <v>15-64</v>
      </c>
      <c r="E28" t="str">
        <f>'Population Definitions'!$B$5</f>
        <v>65+</v>
      </c>
      <c r="F28" t="str">
        <f>'Population Definitions'!$B$6</f>
        <v>HIV 15+</v>
      </c>
      <c r="G28" t="str">
        <f>'Population Definitions'!$B$7</f>
        <v>Pris</v>
      </c>
      <c r="H28" t="str">
        <f>'Population Definitions'!$B$8</f>
        <v>Pop7</v>
      </c>
    </row>
    <row r="29" spans="1:8" x14ac:dyDescent="0.2">
      <c r="A29" t="str">
        <f>'Population Definitions'!$B$2</f>
        <v>0-4</v>
      </c>
      <c r="C29" t="s">
        <v>6</v>
      </c>
      <c r="D29" t="s">
        <v>6</v>
      </c>
      <c r="E29" t="s">
        <v>6</v>
      </c>
      <c r="F29" t="s">
        <v>6</v>
      </c>
      <c r="G29" t="s">
        <v>6</v>
      </c>
      <c r="H29" t="s">
        <v>6</v>
      </c>
    </row>
    <row r="30" spans="1:8" x14ac:dyDescent="0.2">
      <c r="A30" t="str">
        <f>'Population Definitions'!$B$3</f>
        <v>5-14</v>
      </c>
      <c r="B30" t="s">
        <v>6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</row>
    <row r="31" spans="1:8" x14ac:dyDescent="0.2">
      <c r="A31" t="str">
        <f>'Population Definitions'!$B$4</f>
        <v>15-64</v>
      </c>
      <c r="B31" t="s">
        <v>6</v>
      </c>
      <c r="C31" t="s">
        <v>6</v>
      </c>
      <c r="E31" t="s">
        <v>6</v>
      </c>
      <c r="F31" t="s">
        <v>6</v>
      </c>
      <c r="G31" t="s">
        <v>6</v>
      </c>
      <c r="H31" t="s">
        <v>6</v>
      </c>
    </row>
    <row r="32" spans="1:8" x14ac:dyDescent="0.2">
      <c r="A32" t="str">
        <f>'Population Definitions'!$B$5</f>
        <v>65+</v>
      </c>
      <c r="B32" t="s">
        <v>6</v>
      </c>
      <c r="C32" t="s">
        <v>6</v>
      </c>
      <c r="D32" t="s">
        <v>6</v>
      </c>
      <c r="F32" t="s">
        <v>6</v>
      </c>
      <c r="G32" t="s">
        <v>6</v>
      </c>
      <c r="H32" t="s">
        <v>6</v>
      </c>
    </row>
    <row r="33" spans="1:8" x14ac:dyDescent="0.2">
      <c r="A33" t="str">
        <f>'Population Definitions'!$B$6</f>
        <v>HIV 15+</v>
      </c>
      <c r="B33" t="s">
        <v>6</v>
      </c>
      <c r="C33" t="s">
        <v>6</v>
      </c>
      <c r="D33" t="s">
        <v>6</v>
      </c>
      <c r="E33" t="s">
        <v>6</v>
      </c>
      <c r="G33" t="s">
        <v>6</v>
      </c>
      <c r="H33" t="s">
        <v>6</v>
      </c>
    </row>
    <row r="34" spans="1:8" x14ac:dyDescent="0.2">
      <c r="A34" t="str">
        <f>'Population Definitions'!$B$7</f>
        <v>Pris</v>
      </c>
      <c r="B34" t="s">
        <v>6</v>
      </c>
      <c r="C34" t="s">
        <v>6</v>
      </c>
      <c r="D34" t="s">
        <v>6</v>
      </c>
      <c r="E34" t="s">
        <v>6</v>
      </c>
      <c r="F34" t="s">
        <v>6</v>
      </c>
      <c r="H34" t="s">
        <v>6</v>
      </c>
    </row>
    <row r="35" spans="1:8" x14ac:dyDescent="0.2">
      <c r="A35" t="str">
        <f>'Population Definitions'!$B$8</f>
        <v>Pop7</v>
      </c>
      <c r="B35" t="s">
        <v>6</v>
      </c>
      <c r="C35" t="s">
        <v>6</v>
      </c>
      <c r="D35" t="s">
        <v>6</v>
      </c>
      <c r="E35" t="s">
        <v>6</v>
      </c>
      <c r="F35" t="s">
        <v>6</v>
      </c>
      <c r="G35" t="s">
        <v>6</v>
      </c>
    </row>
  </sheetData>
  <dataValidations count="196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H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H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H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H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H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H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"n,y"</formula1>
    </dataValidation>
    <dataValidation type="list" showInputMessage="1" showErrorMessage="1" sqref="D8">
      <formula1>"n,y"</formula1>
    </dataValidation>
    <dataValidation type="list" showInputMessage="1" showErrorMessage="1" sqref="E8">
      <formula1>"n,y"</formula1>
    </dataValidation>
    <dataValidation type="list" showInputMessage="1" showErrorMessage="1" sqref="F8">
      <formula1>"n,y"</formula1>
    </dataValidation>
    <dataValidation type="list" showInputMessage="1" showErrorMessage="1" sqref="G8">
      <formula1>"n,y"</formula1>
    </dataValidation>
    <dataValidation type="list" showInputMessage="1" showErrorMessage="1" sqref="H8">
      <formula1>""</formula1>
    </dataValidation>
    <dataValidation type="list" showInputMessage="1" showErrorMessage="1" sqref="B11">
      <formula1>""</formula1>
    </dataValidation>
    <dataValidation type="list" showInputMessage="1" showErrorMessage="1" sqref="C11">
      <formula1>"n,y"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H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""</formula1>
    </dataValidation>
    <dataValidation type="list" showInputMessage="1" showErrorMessage="1" sqref="D12">
      <formula1>"n,y"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H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""</formula1>
    </dataValidation>
    <dataValidation type="list" showInputMessage="1" showErrorMessage="1" sqref="E13">
      <formula1>"n,y"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H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""</formula1>
    </dataValidation>
    <dataValidation type="list" showInputMessage="1" showErrorMessage="1" sqref="F14">
      <formula1>"n,y"</formula1>
    </dataValidation>
    <dataValidation type="list" showInputMessage="1" showErrorMessage="1" sqref="G14">
      <formula1>"n,y"</formula1>
    </dataValidation>
    <dataValidation type="list" showInputMessage="1" showErrorMessage="1" sqref="H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""</formula1>
    </dataValidation>
    <dataValidation type="list" showInputMessage="1" showErrorMessage="1" sqref="G15">
      <formula1>"n,y"</formula1>
    </dataValidation>
    <dataValidation type="list" showInputMessage="1" showErrorMessage="1" sqref="H15">
      <formula1>"n,y"</formula1>
    </dataValidation>
    <dataValidation type="list" showInputMessage="1" showErrorMessage="1" sqref="B16">
      <formula1>"n,y"</formula1>
    </dataValidation>
    <dataValidation type="list" showInputMessage="1" showErrorMessage="1" sqref="C16">
      <formula1>"n,y"</formula1>
    </dataValidation>
    <dataValidation type="list" showInputMessage="1" showErrorMessage="1" sqref="D16">
      <formula1>"n,y"</formula1>
    </dataValidation>
    <dataValidation type="list" showInputMessage="1" showErrorMessage="1" sqref="E16">
      <formula1>"n,y"</formula1>
    </dataValidation>
    <dataValidation type="list" showInputMessage="1" showErrorMessage="1" sqref="F16">
      <formula1>"n,y"</formula1>
    </dataValidation>
    <dataValidation type="list" showInputMessage="1" showErrorMessage="1" sqref="G16">
      <formula1>""</formula1>
    </dataValidation>
    <dataValidation type="list" showInputMessage="1" showErrorMessage="1" sqref="H16">
      <formula1>"n,y"</formula1>
    </dataValidation>
    <dataValidation type="list" showInputMessage="1" showErrorMessage="1" sqref="B17">
      <formula1>"n,y"</formula1>
    </dataValidation>
    <dataValidation type="list" showInputMessage="1" showErrorMessage="1" sqref="C17">
      <formula1>"n,y"</formula1>
    </dataValidation>
    <dataValidation type="list" showInputMessage="1" showErrorMessage="1" sqref="D17">
      <formula1>"n,y"</formula1>
    </dataValidation>
    <dataValidation type="list" showInputMessage="1" showErrorMessage="1" sqref="E17">
      <formula1>"n,y"</formula1>
    </dataValidation>
    <dataValidation type="list" showInputMessage="1" showErrorMessage="1" sqref="F17">
      <formula1>"n,y"</formula1>
    </dataValidation>
    <dataValidation type="list" showInputMessage="1" showErrorMessage="1" sqref="G17">
      <formula1>"n,y"</formula1>
    </dataValidation>
    <dataValidation type="list" showInputMessage="1" showErrorMessage="1" sqref="H17">
      <formula1>""</formula1>
    </dataValidation>
    <dataValidation type="list" showInputMessage="1" showErrorMessage="1" sqref="B20">
      <formula1>""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"n,y"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H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"n,y"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H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"n,y"</formula1>
    </dataValidation>
    <dataValidation type="list" showInputMessage="1" showErrorMessage="1" sqref="G22">
      <formula1>"n,y"</formula1>
    </dataValidation>
    <dataValidation type="list" showInputMessage="1" showErrorMessage="1" sqref="H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"n,y"</formula1>
    </dataValidation>
    <dataValidation type="list" showInputMessage="1" showErrorMessage="1" sqref="H23">
      <formula1>"n,y"</formula1>
    </dataValidation>
    <dataValidation type="list" showInputMessage="1" showErrorMessage="1" sqref="B24">
      <formula1>"n,y"</formula1>
    </dataValidation>
    <dataValidation type="list" showInputMessage="1" showErrorMessage="1" sqref="C24">
      <formula1>"n,y"</formula1>
    </dataValidation>
    <dataValidation type="list" showInputMessage="1" showErrorMessage="1" sqref="D24">
      <formula1>"n,y"</formula1>
    </dataValidation>
    <dataValidation type="list" showInputMessage="1" showErrorMessage="1" sqref="E24">
      <formula1>"n,y"</formula1>
    </dataValidation>
    <dataValidation type="list" showInputMessage="1" showErrorMessage="1" sqref="F24">
      <formula1>""</formula1>
    </dataValidation>
    <dataValidation type="list" showInputMessage="1" showErrorMessage="1" sqref="G24">
      <formula1>"n,y"</formula1>
    </dataValidation>
    <dataValidation type="list" showInputMessage="1" showErrorMessage="1" sqref="H24">
      <formula1>"n,y"</formula1>
    </dataValidation>
    <dataValidation type="list" showInputMessage="1" showErrorMessage="1" sqref="B25">
      <formula1>"n,y"</formula1>
    </dataValidation>
    <dataValidation type="list" showInputMessage="1" showErrorMessage="1" sqref="C25">
      <formula1>"n,y"</formula1>
    </dataValidation>
    <dataValidation type="list" showInputMessage="1" showErrorMessage="1" sqref="D25">
      <formula1>"n,y"</formula1>
    </dataValidation>
    <dataValidation type="list" showInputMessage="1" showErrorMessage="1" sqref="E25">
      <formula1>"n,y"</formula1>
    </dataValidation>
    <dataValidation type="list" showInputMessage="1" showErrorMessage="1" sqref="F25">
      <formula1>"n,y"</formula1>
    </dataValidation>
    <dataValidation type="list" showInputMessage="1" showErrorMessage="1" sqref="G25">
      <formula1>""</formula1>
    </dataValidation>
    <dataValidation type="list" showInputMessage="1" showErrorMessage="1" sqref="H25">
      <formula1>"n,y"</formula1>
    </dataValidation>
    <dataValidation type="list" showInputMessage="1" showErrorMessage="1" sqref="B26">
      <formula1>"n,y"</formula1>
    </dataValidation>
    <dataValidation type="list" showInputMessage="1" showErrorMessage="1" sqref="C26">
      <formula1>"n,y"</formula1>
    </dataValidation>
    <dataValidation type="list" showInputMessage="1" showErrorMessage="1" sqref="D26">
      <formula1>"n,y"</formula1>
    </dataValidation>
    <dataValidation type="list" showInputMessage="1" showErrorMessage="1" sqref="E26">
      <formula1>"n,y"</formula1>
    </dataValidation>
    <dataValidation type="list" showInputMessage="1" showErrorMessage="1" sqref="F26">
      <formula1>"n,y"</formula1>
    </dataValidation>
    <dataValidation type="list" showInputMessage="1" showErrorMessage="1" sqref="G26">
      <formula1>"n,y"</formula1>
    </dataValidation>
    <dataValidation type="list" showInputMessage="1" showErrorMessage="1" sqref="H26">
      <formula1>""</formula1>
    </dataValidation>
    <dataValidation type="list" showInputMessage="1" showErrorMessage="1" sqref="B29">
      <formula1>""</formula1>
    </dataValidation>
    <dataValidation type="list" showInputMessage="1" showErrorMessage="1" sqref="C29">
      <formula1>"n,y"</formula1>
    </dataValidation>
    <dataValidation type="list" showInputMessage="1" showErrorMessage="1" sqref="D29">
      <formula1>"n,y"</formula1>
    </dataValidation>
    <dataValidation type="list" showInputMessage="1" showErrorMessage="1" sqref="E29">
      <formula1>"n,y"</formula1>
    </dataValidation>
    <dataValidation type="list" showInputMessage="1" showErrorMessage="1" sqref="F29">
      <formula1>"n,y"</formula1>
    </dataValidation>
    <dataValidation type="list" showInputMessage="1" showErrorMessage="1" sqref="G29">
      <formula1>"n,y"</formula1>
    </dataValidation>
    <dataValidation type="list" showInputMessage="1" showErrorMessage="1" sqref="H29">
      <formula1>"n,y"</formula1>
    </dataValidation>
    <dataValidation type="list" showInputMessage="1" showErrorMessage="1" sqref="B30">
      <formula1>"n,y"</formula1>
    </dataValidation>
    <dataValidation type="list" showInputMessage="1" showErrorMessage="1" sqref="C30">
      <formula1>""</formula1>
    </dataValidation>
    <dataValidation type="list" showInputMessage="1" showErrorMessage="1" sqref="D30">
      <formula1>"n,y"</formula1>
    </dataValidation>
    <dataValidation type="list" showInputMessage="1" showErrorMessage="1" sqref="E30">
      <formula1>"n,y"</formula1>
    </dataValidation>
    <dataValidation type="list" showInputMessage="1" showErrorMessage="1" sqref="F30">
      <formula1>"n,y"</formula1>
    </dataValidation>
    <dataValidation type="list" showInputMessage="1" showErrorMessage="1" sqref="G30">
      <formula1>"n,y"</formula1>
    </dataValidation>
    <dataValidation type="list" showInputMessage="1" showErrorMessage="1" sqref="H30">
      <formula1>"n,y"</formula1>
    </dataValidation>
    <dataValidation type="list" showInputMessage="1" showErrorMessage="1" sqref="B31">
      <formula1>"n,y"</formula1>
    </dataValidation>
    <dataValidation type="list" showInputMessage="1" showErrorMessage="1" sqref="C31">
      <formula1>"n,y"</formula1>
    </dataValidation>
    <dataValidation type="list" showInputMessage="1" showErrorMessage="1" sqref="D31">
      <formula1>""</formula1>
    </dataValidation>
    <dataValidation type="list" showInputMessage="1" showErrorMessage="1" sqref="E31">
      <formula1>"n,y"</formula1>
    </dataValidation>
    <dataValidation type="list" showInputMessage="1" showErrorMessage="1" sqref="F31">
      <formula1>"n,y"</formula1>
    </dataValidation>
    <dataValidation type="list" showInputMessage="1" showErrorMessage="1" sqref="G31">
      <formula1>"n,y"</formula1>
    </dataValidation>
    <dataValidation type="list" showInputMessage="1" showErrorMessage="1" sqref="H31">
      <formula1>"n,y"</formula1>
    </dataValidation>
    <dataValidation type="list" showInputMessage="1" showErrorMessage="1" sqref="B32">
      <formula1>"n,y"</formula1>
    </dataValidation>
    <dataValidation type="list" showInputMessage="1" showErrorMessage="1" sqref="C32">
      <formula1>"n,y"</formula1>
    </dataValidation>
    <dataValidation type="list" showInputMessage="1" showErrorMessage="1" sqref="D32">
      <formula1>"n,y"</formula1>
    </dataValidation>
    <dataValidation type="list" showInputMessage="1" showErrorMessage="1" sqref="E32">
      <formula1>""</formula1>
    </dataValidation>
    <dataValidation type="list" showInputMessage="1" showErrorMessage="1" sqref="F32">
      <formula1>"n,y"</formula1>
    </dataValidation>
    <dataValidation type="list" showInputMessage="1" showErrorMessage="1" sqref="G32">
      <formula1>"n,y"</formula1>
    </dataValidation>
    <dataValidation type="list" showInputMessage="1" showErrorMessage="1" sqref="H32">
      <formula1>"n,y"</formula1>
    </dataValidation>
    <dataValidation type="list" showInputMessage="1" showErrorMessage="1" sqref="B33">
      <formula1>"n,y"</formula1>
    </dataValidation>
    <dataValidation type="list" showInputMessage="1" showErrorMessage="1" sqref="C33">
      <formula1>"n,y"</formula1>
    </dataValidation>
    <dataValidation type="list" showInputMessage="1" showErrorMessage="1" sqref="D33">
      <formula1>"n,y"</formula1>
    </dataValidation>
    <dataValidation type="list" showInputMessage="1" showErrorMessage="1" sqref="E33">
      <formula1>"n,y"</formula1>
    </dataValidation>
    <dataValidation type="list" showInputMessage="1" showErrorMessage="1" sqref="F33">
      <formula1>""</formula1>
    </dataValidation>
    <dataValidation type="list" showInputMessage="1" showErrorMessage="1" sqref="G33">
      <formula1>"n,y"</formula1>
    </dataValidation>
    <dataValidation type="list" showInputMessage="1" showErrorMessage="1" sqref="H33">
      <formula1>"n,y"</formula1>
    </dataValidation>
    <dataValidation type="list" showInputMessage="1" showErrorMessage="1" sqref="B34">
      <formula1>"n,y"</formula1>
    </dataValidation>
    <dataValidation type="list" showInputMessage="1" showErrorMessage="1" sqref="C34">
      <formula1>"n,y"</formula1>
    </dataValidation>
    <dataValidation type="list" showInputMessage="1" showErrorMessage="1" sqref="D34">
      <formula1>"n,y"</formula1>
    </dataValidation>
    <dataValidation type="list" showInputMessage="1" showErrorMessage="1" sqref="E34">
      <formula1>"n,y"</formula1>
    </dataValidation>
    <dataValidation type="list" showInputMessage="1" showErrorMessage="1" sqref="F34">
      <formula1>"n,y"</formula1>
    </dataValidation>
    <dataValidation type="list" showInputMessage="1" showErrorMessage="1" sqref="G34">
      <formula1>""</formula1>
    </dataValidation>
    <dataValidation type="list" showInputMessage="1" showErrorMessage="1" sqref="H34">
      <formula1>"n,y"</formula1>
    </dataValidation>
    <dataValidation type="list" showInputMessage="1" showErrorMessage="1" sqref="B35">
      <formula1>"n,y"</formula1>
    </dataValidation>
    <dataValidation type="list" showInputMessage="1" showErrorMessage="1" sqref="C35">
      <formula1>"n,y"</formula1>
    </dataValidation>
    <dataValidation type="list" showInputMessage="1" showErrorMessage="1" sqref="D35">
      <formula1>"n,y"</formula1>
    </dataValidation>
    <dataValidation type="list" showInputMessage="1" showErrorMessage="1" sqref="E35">
      <formula1>"n,y"</formula1>
    </dataValidation>
    <dataValidation type="list" showInputMessage="1" showErrorMessage="1" sqref="F35">
      <formula1>"n,y"</formula1>
    </dataValidation>
    <dataValidation type="list" showInputMessage="1" showErrorMessage="1" sqref="G35">
      <formula1>"n,y"</formula1>
    </dataValidation>
    <dataValidation type="list" showInputMessage="1" showErrorMessage="1" sqref="H35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workbookViewId="0">
      <selection activeCell="F80" sqref="F80"/>
    </sheetView>
  </sheetViews>
  <sheetFormatPr baseColWidth="10" defaultColWidth="8.83203125" defaultRowHeight="15" x14ac:dyDescent="0.2"/>
  <cols>
    <col min="1" max="1" width="15.6640625" customWidth="1"/>
    <col min="3" max="3" width="15.6640625" customWidth="1"/>
    <col min="4" max="5" width="10.6640625" customWidth="1"/>
  </cols>
  <sheetData>
    <row r="1" spans="1:22" x14ac:dyDescent="0.2">
      <c r="A1" t="str">
        <f>'Transfer Definitions'!A10</f>
        <v>HIV Infections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Definitions'!C11="y",'Population Definitions'!$A$2,"...")</f>
        <v>...</v>
      </c>
      <c r="B2" t="str">
        <f>IF('Transfer Definitions'!C11="y","---&gt;","")</f>
        <v/>
      </c>
      <c r="C2" t="str">
        <f>IF('Transfer Definitions'!C11="y",'Population Definitions'!$A$3,"")</f>
        <v/>
      </c>
      <c r="D2" t="str">
        <f t="shared" ref="D2:D43" si="0">IF(A2&lt;&gt;"...","Fraction","")</f>
        <v/>
      </c>
      <c r="E2" t="str">
        <f>IF(A2&lt;&gt;"...",IF(SUMPRODUCT(--(G2:V2&lt;&gt;""))=0,0,"N.A."),"")</f>
        <v/>
      </c>
      <c r="F2" t="str">
        <f t="shared" ref="F2:F43" si="1">IF(A2&lt;&gt;"...","OR","")</f>
        <v/>
      </c>
    </row>
    <row r="3" spans="1:22" x14ac:dyDescent="0.2">
      <c r="A3" t="str">
        <f>IF('Transfer Definitions'!D11="y",'Population Definitions'!$A$2,"...")</f>
        <v>...</v>
      </c>
      <c r="B3" t="str">
        <f>IF('Transfer Definitions'!D11="y","---&gt;","")</f>
        <v/>
      </c>
      <c r="C3" t="str">
        <f>IF('Transfer Definitions'!D11="y",'Population Definitions'!$A$4,"")</f>
        <v/>
      </c>
      <c r="D3" t="str">
        <f t="shared" si="0"/>
        <v/>
      </c>
      <c r="E3" t="str">
        <f t="shared" ref="E3:E43" si="2">IF(A3&lt;&gt;"...",IF(SUMPRODUCT(--(G3:V3&lt;&gt;""))=0,0,"N.A."),"")</f>
        <v/>
      </c>
      <c r="F3" t="str">
        <f t="shared" si="1"/>
        <v/>
      </c>
    </row>
    <row r="4" spans="1:22" x14ac:dyDescent="0.2">
      <c r="A4" t="str">
        <f>IF('Transfer Definitions'!E11="y",'Population Definitions'!$A$2,"...")</f>
        <v>...</v>
      </c>
      <c r="B4" t="str">
        <f>IF('Transfer Definitions'!E11="y","---&gt;","")</f>
        <v/>
      </c>
      <c r="C4" t="str">
        <f>IF('Transfer Definitions'!E11="y",'Population Definitions'!$A$5,"")</f>
        <v/>
      </c>
      <c r="D4" t="str">
        <f t="shared" si="0"/>
        <v/>
      </c>
      <c r="E4" t="str">
        <f t="shared" si="2"/>
        <v/>
      </c>
      <c r="F4" t="str">
        <f t="shared" si="1"/>
        <v/>
      </c>
    </row>
    <row r="5" spans="1:22" x14ac:dyDescent="0.2">
      <c r="A5" t="str">
        <f>IF('Transfer Definitions'!F11="y",'Population Definitions'!$A$2,"...")</f>
        <v>...</v>
      </c>
      <c r="B5" t="str">
        <f>IF('Transfer Definitions'!F11="y","---&gt;","")</f>
        <v/>
      </c>
      <c r="C5" t="str">
        <f>IF('Transfer Definitions'!F11="y",'Population Definitions'!$A$6,"")</f>
        <v/>
      </c>
      <c r="D5" t="str">
        <f t="shared" si="0"/>
        <v/>
      </c>
      <c r="E5" t="str">
        <f t="shared" si="2"/>
        <v/>
      </c>
      <c r="F5" t="str">
        <f t="shared" si="1"/>
        <v/>
      </c>
    </row>
    <row r="6" spans="1:22" x14ac:dyDescent="0.2">
      <c r="A6" t="str">
        <f>IF('Transfer Definitions'!G11="y",'Population Definitions'!$A$2,"...")</f>
        <v>...</v>
      </c>
      <c r="B6" t="str">
        <f>IF('Transfer Definitions'!G11="y","---&gt;","")</f>
        <v/>
      </c>
      <c r="C6" t="str">
        <f>IF('Transfer Definitions'!G11="y",'Population Definitions'!$A$7,"")</f>
        <v/>
      </c>
      <c r="D6" t="str">
        <f t="shared" si="0"/>
        <v/>
      </c>
      <c r="E6" t="str">
        <f t="shared" si="2"/>
        <v/>
      </c>
      <c r="F6" t="str">
        <f t="shared" si="1"/>
        <v/>
      </c>
    </row>
    <row r="7" spans="1:22" x14ac:dyDescent="0.2">
      <c r="A7" t="str">
        <f>IF('Transfer Definitions'!H11="y",'Population Definitions'!$A$2,"...")</f>
        <v>...</v>
      </c>
      <c r="B7" t="str">
        <f>IF('Transfer Definitions'!H11="y","---&gt;","")</f>
        <v/>
      </c>
      <c r="C7" t="str">
        <f>IF('Transfer Definitions'!H11="y",'Population Definitions'!$A$8,"")</f>
        <v/>
      </c>
      <c r="D7" t="str">
        <f t="shared" si="0"/>
        <v/>
      </c>
      <c r="E7" t="str">
        <f t="shared" si="2"/>
        <v/>
      </c>
      <c r="F7" t="str">
        <f t="shared" si="1"/>
        <v/>
      </c>
    </row>
    <row r="8" spans="1:22" x14ac:dyDescent="0.2">
      <c r="A8" t="str">
        <f>IF('Transfer Definitions'!B12="y",'Population Definitions'!$A$3,"...")</f>
        <v>...</v>
      </c>
      <c r="B8" t="str">
        <f>IF('Transfer Definitions'!B12="y","---&gt;","")</f>
        <v/>
      </c>
      <c r="C8" t="str">
        <f>IF('Transfer Definitions'!B12="y",'Population Definitions'!$A$2,"")</f>
        <v/>
      </c>
      <c r="D8" t="str">
        <f t="shared" si="0"/>
        <v/>
      </c>
      <c r="E8" t="str">
        <f t="shared" si="2"/>
        <v/>
      </c>
      <c r="F8" t="str">
        <f t="shared" si="1"/>
        <v/>
      </c>
    </row>
    <row r="9" spans="1:22" x14ac:dyDescent="0.2">
      <c r="A9" t="str">
        <f>IF('Transfer Definitions'!D12="y",'Population Definitions'!$A$3,"...")</f>
        <v>...</v>
      </c>
      <c r="B9" t="str">
        <f>IF('Transfer Definitions'!D12="y","---&gt;","")</f>
        <v/>
      </c>
      <c r="C9" t="str">
        <f>IF('Transfer Definitions'!D12="y",'Population Definitions'!$A$4,"")</f>
        <v/>
      </c>
      <c r="D9" t="str">
        <f t="shared" si="0"/>
        <v/>
      </c>
      <c r="E9" t="str">
        <f t="shared" si="2"/>
        <v/>
      </c>
      <c r="F9" t="str">
        <f t="shared" si="1"/>
        <v/>
      </c>
    </row>
    <row r="10" spans="1:22" x14ac:dyDescent="0.2">
      <c r="A10" t="str">
        <f>IF('Transfer Definitions'!E12="y",'Population Definitions'!$A$3,"...")</f>
        <v>...</v>
      </c>
      <c r="B10" t="str">
        <f>IF('Transfer Definitions'!E12="y","---&gt;","")</f>
        <v/>
      </c>
      <c r="C10" t="str">
        <f>IF('Transfer Definitions'!E12="y",'Population Definitions'!$A$5,"")</f>
        <v/>
      </c>
      <c r="D10" t="str">
        <f t="shared" si="0"/>
        <v/>
      </c>
      <c r="E10" t="str">
        <f t="shared" si="2"/>
        <v/>
      </c>
      <c r="F10" t="str">
        <f t="shared" si="1"/>
        <v/>
      </c>
    </row>
    <row r="11" spans="1:22" x14ac:dyDescent="0.2">
      <c r="A11" t="str">
        <f>IF('Transfer Definitions'!F12="y",'Population Definitions'!$A$3,"...")</f>
        <v>...</v>
      </c>
      <c r="B11" t="str">
        <f>IF('Transfer Definitions'!F12="y","---&gt;","")</f>
        <v/>
      </c>
      <c r="C11" t="str">
        <f>IF('Transfer Definitions'!F12="y",'Population Definitions'!$A$6,"")</f>
        <v/>
      </c>
      <c r="D11" t="str">
        <f t="shared" si="0"/>
        <v/>
      </c>
      <c r="E11" t="str">
        <f t="shared" si="2"/>
        <v/>
      </c>
      <c r="F11" t="str">
        <f t="shared" si="1"/>
        <v/>
      </c>
    </row>
    <row r="12" spans="1:22" x14ac:dyDescent="0.2">
      <c r="A12" t="str">
        <f>IF('Transfer Definitions'!G12="y",'Population Definitions'!$A$3,"...")</f>
        <v>...</v>
      </c>
      <c r="B12" t="str">
        <f>IF('Transfer Definitions'!G12="y","---&gt;","")</f>
        <v/>
      </c>
      <c r="C12" t="str">
        <f>IF('Transfer Definitions'!G12="y",'Population Definitions'!$A$7,"")</f>
        <v/>
      </c>
      <c r="D12" t="str">
        <f t="shared" si="0"/>
        <v/>
      </c>
      <c r="E12" t="str">
        <f t="shared" si="2"/>
        <v/>
      </c>
      <c r="F12" t="str">
        <f t="shared" si="1"/>
        <v/>
      </c>
    </row>
    <row r="13" spans="1:22" x14ac:dyDescent="0.2">
      <c r="A13" t="str">
        <f>IF('Transfer Definitions'!H12="y",'Population Definitions'!$A$3,"...")</f>
        <v>...</v>
      </c>
      <c r="B13" t="str">
        <f>IF('Transfer Definitions'!H12="y","---&gt;","")</f>
        <v/>
      </c>
      <c r="C13" t="str">
        <f>IF('Transfer Definitions'!H12="y",'Population Definitions'!$A$8,"")</f>
        <v/>
      </c>
      <c r="D13" t="str">
        <f t="shared" si="0"/>
        <v/>
      </c>
      <c r="E13" t="str">
        <f t="shared" si="2"/>
        <v/>
      </c>
      <c r="F13" t="str">
        <f t="shared" si="1"/>
        <v/>
      </c>
    </row>
    <row r="14" spans="1:22" x14ac:dyDescent="0.2">
      <c r="A14" t="str">
        <f>IF('Transfer Definitions'!B13="y",'Population Definitions'!$A$4,"...")</f>
        <v>...</v>
      </c>
      <c r="B14" t="str">
        <f>IF('Transfer Definitions'!B13="y","---&gt;","")</f>
        <v/>
      </c>
      <c r="C14" t="str">
        <f>IF('Transfer Definitions'!B13="y",'Population Definitions'!$A$2,"")</f>
        <v/>
      </c>
      <c r="D14" t="str">
        <f t="shared" si="0"/>
        <v/>
      </c>
      <c r="E14" t="str">
        <f t="shared" si="2"/>
        <v/>
      </c>
      <c r="F14" t="str">
        <f t="shared" si="1"/>
        <v/>
      </c>
    </row>
    <row r="15" spans="1:22" x14ac:dyDescent="0.2">
      <c r="A15" t="str">
        <f>IF('Transfer Definitions'!C13="y",'Population Definitions'!$A$4,"...")</f>
        <v>...</v>
      </c>
      <c r="B15" t="str">
        <f>IF('Transfer Definitions'!C13="y","---&gt;","")</f>
        <v/>
      </c>
      <c r="C15" t="str">
        <f>IF('Transfer Definitions'!C13="y",'Population Definitions'!$A$3,"")</f>
        <v/>
      </c>
      <c r="D15" t="str">
        <f t="shared" si="0"/>
        <v/>
      </c>
      <c r="E15" t="str">
        <f t="shared" si="2"/>
        <v/>
      </c>
      <c r="F15" t="str">
        <f t="shared" si="1"/>
        <v/>
      </c>
    </row>
    <row r="16" spans="1:22" x14ac:dyDescent="0.2">
      <c r="A16" t="str">
        <f>IF('Transfer Definitions'!E13="y",'Population Definitions'!$A$4,"...")</f>
        <v>...</v>
      </c>
      <c r="B16" t="str">
        <f>IF('Transfer Definitions'!E13="y","---&gt;","")</f>
        <v/>
      </c>
      <c r="C16" t="str">
        <f>IF('Transfer Definitions'!E13="y",'Population Definitions'!$A$5,"")</f>
        <v/>
      </c>
      <c r="D16" t="str">
        <f t="shared" si="0"/>
        <v/>
      </c>
      <c r="E16" t="str">
        <f t="shared" si="2"/>
        <v/>
      </c>
      <c r="F16" t="str">
        <f t="shared" si="1"/>
        <v/>
      </c>
    </row>
    <row r="17" spans="1:6" x14ac:dyDescent="0.2">
      <c r="A17" t="str">
        <f>IF('Transfer Definitions'!F13="y",'Population Definitions'!$A$4,"...")</f>
        <v>Gen 15-64</v>
      </c>
      <c r="B17" t="str">
        <f>IF('Transfer Definitions'!F13="y","---&gt;","")</f>
        <v>---&gt;</v>
      </c>
      <c r="C17" t="str">
        <f>IF('Transfer Definitions'!F13="y",'Population Definitions'!$A$6,"")</f>
        <v>HIV 15+</v>
      </c>
      <c r="D17" t="str">
        <f t="shared" si="0"/>
        <v>Fraction</v>
      </c>
      <c r="E17">
        <v>0.03</v>
      </c>
      <c r="F17" t="str">
        <f t="shared" si="1"/>
        <v>OR</v>
      </c>
    </row>
    <row r="18" spans="1:6" x14ac:dyDescent="0.2">
      <c r="A18" t="str">
        <f>IF('Transfer Definitions'!G13="y",'Population Definitions'!$A$4,"...")</f>
        <v>...</v>
      </c>
      <c r="B18" t="str">
        <f>IF('Transfer Definitions'!G13="y","---&gt;","")</f>
        <v/>
      </c>
      <c r="C18" t="str">
        <f>IF('Transfer Definitions'!G13="y",'Population Definitions'!$A$7,"")</f>
        <v/>
      </c>
      <c r="D18" t="str">
        <f t="shared" si="0"/>
        <v/>
      </c>
      <c r="E18" t="str">
        <f t="shared" si="2"/>
        <v/>
      </c>
      <c r="F18" t="str">
        <f t="shared" si="1"/>
        <v/>
      </c>
    </row>
    <row r="19" spans="1:6" x14ac:dyDescent="0.2">
      <c r="A19" t="str">
        <f>IF('Transfer Definitions'!H13="y",'Population Definitions'!$A$4,"...")</f>
        <v>...</v>
      </c>
      <c r="B19" t="str">
        <f>IF('Transfer Definitions'!H13="y","---&gt;","")</f>
        <v/>
      </c>
      <c r="C19" t="str">
        <f>IF('Transfer Definitions'!H13="y",'Population Definitions'!$A$8,"")</f>
        <v/>
      </c>
      <c r="D19" t="str">
        <f t="shared" si="0"/>
        <v/>
      </c>
      <c r="E19" t="str">
        <f t="shared" si="2"/>
        <v/>
      </c>
      <c r="F19" t="str">
        <f t="shared" si="1"/>
        <v/>
      </c>
    </row>
    <row r="20" spans="1:6" x14ac:dyDescent="0.2">
      <c r="A20" t="str">
        <f>IF('Transfer Definitions'!B14="y",'Population Definitions'!$A$5,"...")</f>
        <v>...</v>
      </c>
      <c r="B20" t="str">
        <f>IF('Transfer Definitions'!B14="y","---&gt;","")</f>
        <v/>
      </c>
      <c r="C20" t="str">
        <f>IF('Transfer Definitions'!B14="y",'Population Definitions'!$A$2,"")</f>
        <v/>
      </c>
      <c r="D20" t="str">
        <f t="shared" si="0"/>
        <v/>
      </c>
      <c r="E20" t="str">
        <f t="shared" si="2"/>
        <v/>
      </c>
      <c r="F20" t="str">
        <f t="shared" si="1"/>
        <v/>
      </c>
    </row>
    <row r="21" spans="1:6" x14ac:dyDescent="0.2">
      <c r="A21" t="str">
        <f>IF('Transfer Definitions'!C14="y",'Population Definitions'!$A$5,"...")</f>
        <v>...</v>
      </c>
      <c r="B21" t="str">
        <f>IF('Transfer Definitions'!C14="y","---&gt;","")</f>
        <v/>
      </c>
      <c r="C21" t="str">
        <f>IF('Transfer Definitions'!C14="y",'Population Definitions'!$A$3,"")</f>
        <v/>
      </c>
      <c r="D21" t="str">
        <f t="shared" si="0"/>
        <v/>
      </c>
      <c r="E21" t="str">
        <f t="shared" si="2"/>
        <v/>
      </c>
      <c r="F21" t="str">
        <f t="shared" si="1"/>
        <v/>
      </c>
    </row>
    <row r="22" spans="1:6" x14ac:dyDescent="0.2">
      <c r="A22" t="str">
        <f>IF('Transfer Definitions'!D14="y",'Population Definitions'!$A$5,"...")</f>
        <v>...</v>
      </c>
      <c r="B22" t="str">
        <f>IF('Transfer Definitions'!D14="y","---&gt;","")</f>
        <v/>
      </c>
      <c r="C22" t="str">
        <f>IF('Transfer Definitions'!D14="y",'Population Definitions'!$A$4,"")</f>
        <v/>
      </c>
      <c r="D22" t="str">
        <f t="shared" si="0"/>
        <v/>
      </c>
      <c r="E22" t="str">
        <f t="shared" si="2"/>
        <v/>
      </c>
      <c r="F22" t="str">
        <f t="shared" si="1"/>
        <v/>
      </c>
    </row>
    <row r="23" spans="1:6" x14ac:dyDescent="0.2">
      <c r="A23" t="str">
        <f>IF('Transfer Definitions'!F14="y",'Population Definitions'!$A$5,"...")</f>
        <v>...</v>
      </c>
      <c r="B23" t="str">
        <f>IF('Transfer Definitions'!F14="y","---&gt;","")</f>
        <v/>
      </c>
      <c r="C23" t="str">
        <f>IF('Transfer Definitions'!F14="y",'Population Definitions'!$A$6,"")</f>
        <v/>
      </c>
      <c r="D23" t="str">
        <f t="shared" si="0"/>
        <v/>
      </c>
      <c r="E23" t="str">
        <f t="shared" si="2"/>
        <v/>
      </c>
      <c r="F23" t="str">
        <f t="shared" si="1"/>
        <v/>
      </c>
    </row>
    <row r="24" spans="1:6" x14ac:dyDescent="0.2">
      <c r="A24" t="str">
        <f>IF('Transfer Definitions'!G14="y",'Population Definitions'!$A$5,"...")</f>
        <v>...</v>
      </c>
      <c r="B24" t="str">
        <f>IF('Transfer Definitions'!G14="y","---&gt;","")</f>
        <v/>
      </c>
      <c r="C24" t="str">
        <f>IF('Transfer Definitions'!G14="y",'Population Definitions'!$A$7,"")</f>
        <v/>
      </c>
      <c r="D24" t="str">
        <f t="shared" si="0"/>
        <v/>
      </c>
      <c r="E24" t="str">
        <f t="shared" si="2"/>
        <v/>
      </c>
      <c r="F24" t="str">
        <f t="shared" si="1"/>
        <v/>
      </c>
    </row>
    <row r="25" spans="1:6" x14ac:dyDescent="0.2">
      <c r="A25" t="str">
        <f>IF('Transfer Definitions'!H14="y",'Population Definitions'!$A$5,"...")</f>
        <v>...</v>
      </c>
      <c r="B25" t="str">
        <f>IF('Transfer Definitions'!H14="y","---&gt;","")</f>
        <v/>
      </c>
      <c r="C25" t="str">
        <f>IF('Transfer Definitions'!H14="y",'Population Definitions'!$A$8,"")</f>
        <v/>
      </c>
      <c r="D25" t="str">
        <f t="shared" si="0"/>
        <v/>
      </c>
      <c r="E25" t="str">
        <f t="shared" si="2"/>
        <v/>
      </c>
      <c r="F25" t="str">
        <f t="shared" si="1"/>
        <v/>
      </c>
    </row>
    <row r="26" spans="1:6" x14ac:dyDescent="0.2">
      <c r="A26" t="str">
        <f>IF('Transfer Definitions'!B15="y",'Population Definitions'!$A$6,"...")</f>
        <v>...</v>
      </c>
      <c r="B26" t="str">
        <f>IF('Transfer Definitions'!B15="y","---&gt;","")</f>
        <v/>
      </c>
      <c r="C26" t="str">
        <f>IF('Transfer Definitions'!B15="y",'Population Definitions'!$A$2,"")</f>
        <v/>
      </c>
      <c r="D26" t="str">
        <f t="shared" si="0"/>
        <v/>
      </c>
      <c r="E26" t="str">
        <f t="shared" si="2"/>
        <v/>
      </c>
      <c r="F26" t="str">
        <f t="shared" si="1"/>
        <v/>
      </c>
    </row>
    <row r="27" spans="1:6" x14ac:dyDescent="0.2">
      <c r="A27" t="str">
        <f>IF('Transfer Definitions'!C15="y",'Population Definitions'!$A$6,"...")</f>
        <v>...</v>
      </c>
      <c r="B27" t="str">
        <f>IF('Transfer Definitions'!C15="y","---&gt;","")</f>
        <v/>
      </c>
      <c r="C27" t="str">
        <f>IF('Transfer Definitions'!C15="y",'Population Definitions'!$A$3,"")</f>
        <v/>
      </c>
      <c r="D27" t="str">
        <f t="shared" si="0"/>
        <v/>
      </c>
      <c r="E27" t="str">
        <f t="shared" si="2"/>
        <v/>
      </c>
      <c r="F27" t="str">
        <f t="shared" si="1"/>
        <v/>
      </c>
    </row>
    <row r="28" spans="1:6" x14ac:dyDescent="0.2">
      <c r="A28" t="str">
        <f>IF('Transfer Definitions'!D15="y",'Population Definitions'!$A$6,"...")</f>
        <v>...</v>
      </c>
      <c r="B28" t="str">
        <f>IF('Transfer Definitions'!D15="y","---&gt;","")</f>
        <v/>
      </c>
      <c r="C28" t="str">
        <f>IF('Transfer Definitions'!D15="y",'Population Definitions'!$A$4,"")</f>
        <v/>
      </c>
      <c r="D28" t="str">
        <f t="shared" si="0"/>
        <v/>
      </c>
      <c r="E28" t="str">
        <f t="shared" si="2"/>
        <v/>
      </c>
      <c r="F28" t="str">
        <f t="shared" si="1"/>
        <v/>
      </c>
    </row>
    <row r="29" spans="1:6" x14ac:dyDescent="0.2">
      <c r="A29" t="str">
        <f>IF('Transfer Definitions'!E15="y",'Population Definitions'!$A$6,"...")</f>
        <v>...</v>
      </c>
      <c r="B29" t="str">
        <f>IF('Transfer Definitions'!E15="y","---&gt;","")</f>
        <v/>
      </c>
      <c r="C29" t="str">
        <f>IF('Transfer Definitions'!E15="y",'Population Definitions'!$A$5,"")</f>
        <v/>
      </c>
      <c r="D29" t="str">
        <f t="shared" si="0"/>
        <v/>
      </c>
      <c r="E29" t="str">
        <f t="shared" si="2"/>
        <v/>
      </c>
      <c r="F29" t="str">
        <f t="shared" si="1"/>
        <v/>
      </c>
    </row>
    <row r="30" spans="1:6" x14ac:dyDescent="0.2">
      <c r="A30" t="str">
        <f>IF('Transfer Definitions'!G15="y",'Population Definitions'!$A$6,"...")</f>
        <v>...</v>
      </c>
      <c r="B30" t="str">
        <f>IF('Transfer Definitions'!G15="y","---&gt;","")</f>
        <v/>
      </c>
      <c r="C30" t="str">
        <f>IF('Transfer Definitions'!G15="y",'Population Definitions'!$A$7,"")</f>
        <v/>
      </c>
      <c r="D30" t="str">
        <f t="shared" si="0"/>
        <v/>
      </c>
      <c r="E30" t="str">
        <f t="shared" si="2"/>
        <v/>
      </c>
      <c r="F30" t="str">
        <f t="shared" si="1"/>
        <v/>
      </c>
    </row>
    <row r="31" spans="1:6" x14ac:dyDescent="0.2">
      <c r="A31" t="str">
        <f>IF('Transfer Definitions'!H15="y",'Population Definitions'!$A$6,"...")</f>
        <v>...</v>
      </c>
      <c r="B31" t="str">
        <f>IF('Transfer Definitions'!H15="y","---&gt;","")</f>
        <v/>
      </c>
      <c r="C31" t="str">
        <f>IF('Transfer Definitions'!H15="y",'Population Definitions'!$A$8,"")</f>
        <v/>
      </c>
      <c r="D31" t="str">
        <f t="shared" si="0"/>
        <v/>
      </c>
      <c r="E31" t="str">
        <f t="shared" si="2"/>
        <v/>
      </c>
      <c r="F31" t="str">
        <f t="shared" si="1"/>
        <v/>
      </c>
    </row>
    <row r="32" spans="1:6" x14ac:dyDescent="0.2">
      <c r="A32" t="str">
        <f>IF('Transfer Definitions'!B16="y",'Population Definitions'!$A$7,"...")</f>
        <v>...</v>
      </c>
      <c r="B32" t="str">
        <f>IF('Transfer Definitions'!B16="y","---&gt;","")</f>
        <v/>
      </c>
      <c r="C32" t="str">
        <f>IF('Transfer Definitions'!B16="y",'Population Definitions'!$A$2,"")</f>
        <v/>
      </c>
      <c r="D32" t="str">
        <f t="shared" si="0"/>
        <v/>
      </c>
      <c r="E32" t="str">
        <f t="shared" si="2"/>
        <v/>
      </c>
      <c r="F32" t="str">
        <f t="shared" si="1"/>
        <v/>
      </c>
    </row>
    <row r="33" spans="1:22" x14ac:dyDescent="0.2">
      <c r="A33" t="str">
        <f>IF('Transfer Definitions'!C16="y",'Population Definitions'!$A$7,"...")</f>
        <v>...</v>
      </c>
      <c r="B33" t="str">
        <f>IF('Transfer Definitions'!C16="y","---&gt;","")</f>
        <v/>
      </c>
      <c r="C33" t="str">
        <f>IF('Transfer Definitions'!C16="y",'Population Definitions'!$A$3,"")</f>
        <v/>
      </c>
      <c r="D33" t="str">
        <f t="shared" si="0"/>
        <v/>
      </c>
      <c r="E33" t="str">
        <f t="shared" si="2"/>
        <v/>
      </c>
      <c r="F33" t="str">
        <f t="shared" si="1"/>
        <v/>
      </c>
    </row>
    <row r="34" spans="1:22" x14ac:dyDescent="0.2">
      <c r="A34" t="str">
        <f>IF('Transfer Definitions'!D16="y",'Population Definitions'!$A$7,"...")</f>
        <v>...</v>
      </c>
      <c r="B34" t="str">
        <f>IF('Transfer Definitions'!D16="y","---&gt;","")</f>
        <v/>
      </c>
      <c r="C34" t="str">
        <f>IF('Transfer Definitions'!D16="y",'Population Definitions'!$A$4,"")</f>
        <v/>
      </c>
      <c r="D34" t="str">
        <f t="shared" si="0"/>
        <v/>
      </c>
      <c r="E34" t="str">
        <f t="shared" si="2"/>
        <v/>
      </c>
      <c r="F34" t="str">
        <f t="shared" si="1"/>
        <v/>
      </c>
    </row>
    <row r="35" spans="1:22" x14ac:dyDescent="0.2">
      <c r="A35" t="str">
        <f>IF('Transfer Definitions'!E16="y",'Population Definitions'!$A$7,"...")</f>
        <v>...</v>
      </c>
      <c r="B35" t="str">
        <f>IF('Transfer Definitions'!E16="y","---&gt;","")</f>
        <v/>
      </c>
      <c r="C35" t="str">
        <f>IF('Transfer Definitions'!E16="y",'Population Definitions'!$A$5,"")</f>
        <v/>
      </c>
      <c r="D35" t="str">
        <f t="shared" si="0"/>
        <v/>
      </c>
      <c r="E35" t="str">
        <f t="shared" si="2"/>
        <v/>
      </c>
      <c r="F35" t="str">
        <f t="shared" si="1"/>
        <v/>
      </c>
    </row>
    <row r="36" spans="1:22" x14ac:dyDescent="0.2">
      <c r="A36" t="str">
        <f>IF('Transfer Definitions'!F16="y",'Population Definitions'!$A$7,"...")</f>
        <v>...</v>
      </c>
      <c r="B36" t="str">
        <f>IF('Transfer Definitions'!F16="y","---&gt;","")</f>
        <v/>
      </c>
      <c r="C36" t="str">
        <f>IF('Transfer Definitions'!F16="y",'Population Definitions'!$A$6,"")</f>
        <v/>
      </c>
      <c r="D36" t="str">
        <f t="shared" si="0"/>
        <v/>
      </c>
      <c r="E36" t="str">
        <f t="shared" si="2"/>
        <v/>
      </c>
      <c r="F36" t="str">
        <f t="shared" si="1"/>
        <v/>
      </c>
    </row>
    <row r="37" spans="1:22" x14ac:dyDescent="0.2">
      <c r="A37" t="str">
        <f>IF('Transfer Definitions'!H16="y",'Population Definitions'!$A$7,"...")</f>
        <v>...</v>
      </c>
      <c r="B37" t="str">
        <f>IF('Transfer Definitions'!H16="y","---&gt;","")</f>
        <v/>
      </c>
      <c r="C37" t="str">
        <f>IF('Transfer Definitions'!H16="y",'Population Definitions'!$A$8,"")</f>
        <v/>
      </c>
      <c r="D37" t="str">
        <f t="shared" si="0"/>
        <v/>
      </c>
      <c r="E37" t="str">
        <f t="shared" si="2"/>
        <v/>
      </c>
      <c r="F37" t="str">
        <f t="shared" si="1"/>
        <v/>
      </c>
    </row>
    <row r="38" spans="1:22" x14ac:dyDescent="0.2">
      <c r="A38" t="str">
        <f>IF('Transfer Definitions'!B17="y",'Population Definitions'!$A$8,"...")</f>
        <v>...</v>
      </c>
      <c r="B38" t="str">
        <f>IF('Transfer Definitions'!B17="y","---&gt;","")</f>
        <v/>
      </c>
      <c r="C38" t="str">
        <f>IF('Transfer Definitions'!B17="y",'Population Definitions'!$A$2,"")</f>
        <v/>
      </c>
      <c r="D38" t="str">
        <f t="shared" si="0"/>
        <v/>
      </c>
      <c r="E38" t="str">
        <f t="shared" si="2"/>
        <v/>
      </c>
      <c r="F38" t="str">
        <f t="shared" si="1"/>
        <v/>
      </c>
    </row>
    <row r="39" spans="1:22" x14ac:dyDescent="0.2">
      <c r="A39" t="str">
        <f>IF('Transfer Definitions'!C17="y",'Population Definitions'!$A$8,"...")</f>
        <v>...</v>
      </c>
      <c r="B39" t="str">
        <f>IF('Transfer Definitions'!C17="y","---&gt;","")</f>
        <v/>
      </c>
      <c r="C39" t="str">
        <f>IF('Transfer Definitions'!C17="y",'Population Definitions'!$A$3,"")</f>
        <v/>
      </c>
      <c r="D39" t="str">
        <f t="shared" si="0"/>
        <v/>
      </c>
      <c r="E39" t="str">
        <f t="shared" si="2"/>
        <v/>
      </c>
      <c r="F39" t="str">
        <f t="shared" si="1"/>
        <v/>
      </c>
    </row>
    <row r="40" spans="1:22" x14ac:dyDescent="0.2">
      <c r="A40" t="str">
        <f>IF('Transfer Definitions'!D17="y",'Population Definitions'!$A$8,"...")</f>
        <v>...</v>
      </c>
      <c r="B40" t="str">
        <f>IF('Transfer Definitions'!D17="y","---&gt;","")</f>
        <v/>
      </c>
      <c r="C40" t="str">
        <f>IF('Transfer Definitions'!D17="y",'Population Definitions'!$A$4,"")</f>
        <v/>
      </c>
      <c r="D40" t="str">
        <f t="shared" si="0"/>
        <v/>
      </c>
      <c r="E40" t="str">
        <f t="shared" si="2"/>
        <v/>
      </c>
      <c r="F40" t="str">
        <f t="shared" si="1"/>
        <v/>
      </c>
    </row>
    <row r="41" spans="1:22" x14ac:dyDescent="0.2">
      <c r="A41" t="str">
        <f>IF('Transfer Definitions'!E17="y",'Population Definitions'!$A$8,"...")</f>
        <v>...</v>
      </c>
      <c r="B41" t="str">
        <f>IF('Transfer Definitions'!E17="y","---&gt;","")</f>
        <v/>
      </c>
      <c r="C41" t="str">
        <f>IF('Transfer Definitions'!E17="y",'Population Definitions'!$A$5,"")</f>
        <v/>
      </c>
      <c r="D41" t="str">
        <f t="shared" si="0"/>
        <v/>
      </c>
      <c r="E41" t="str">
        <f t="shared" si="2"/>
        <v/>
      </c>
      <c r="F41" t="str">
        <f t="shared" si="1"/>
        <v/>
      </c>
    </row>
    <row r="42" spans="1:22" x14ac:dyDescent="0.2">
      <c r="A42" t="str">
        <f>IF('Transfer Definitions'!F17="y",'Population Definitions'!$A$8,"...")</f>
        <v>...</v>
      </c>
      <c r="B42" t="str">
        <f>IF('Transfer Definitions'!F17="y","---&gt;","")</f>
        <v/>
      </c>
      <c r="C42" t="str">
        <f>IF('Transfer Definitions'!F17="y",'Population Definitions'!$A$6,"")</f>
        <v/>
      </c>
      <c r="D42" t="str">
        <f t="shared" si="0"/>
        <v/>
      </c>
      <c r="E42" t="str">
        <f t="shared" si="2"/>
        <v/>
      </c>
      <c r="F42" t="str">
        <f t="shared" si="1"/>
        <v/>
      </c>
    </row>
    <row r="43" spans="1:22" x14ac:dyDescent="0.2">
      <c r="A43" t="str">
        <f>IF('Transfer Definitions'!G17="y",'Population Definitions'!$A$8,"...")</f>
        <v>...</v>
      </c>
      <c r="B43" t="str">
        <f>IF('Transfer Definitions'!G17="y","---&gt;","")</f>
        <v/>
      </c>
      <c r="C43" t="str">
        <f>IF('Transfer Definitions'!G17="y",'Population Definitions'!$A$7,"")</f>
        <v/>
      </c>
      <c r="D43" t="str">
        <f t="shared" si="0"/>
        <v/>
      </c>
      <c r="E43" t="str">
        <f t="shared" si="2"/>
        <v/>
      </c>
      <c r="F43" t="str">
        <f t="shared" si="1"/>
        <v/>
      </c>
    </row>
    <row r="45" spans="1:22" x14ac:dyDescent="0.2">
      <c r="A45" t="str">
        <f>'Transfer Definitions'!A19</f>
        <v>Prison transfers</v>
      </c>
      <c r="D45" t="s">
        <v>8</v>
      </c>
      <c r="E45" t="s">
        <v>9</v>
      </c>
      <c r="G45">
        <v>2000</v>
      </c>
      <c r="H45">
        <v>2001</v>
      </c>
      <c r="I45">
        <v>2002</v>
      </c>
      <c r="J45">
        <v>2003</v>
      </c>
      <c r="K45">
        <v>2004</v>
      </c>
      <c r="L45">
        <v>2005</v>
      </c>
      <c r="M45">
        <v>2006</v>
      </c>
      <c r="N45">
        <v>2007</v>
      </c>
      <c r="O45">
        <v>2008</v>
      </c>
      <c r="P45">
        <v>2009</v>
      </c>
      <c r="Q45">
        <v>2010</v>
      </c>
      <c r="R45">
        <v>2011</v>
      </c>
      <c r="S45">
        <v>2012</v>
      </c>
      <c r="T45">
        <v>2013</v>
      </c>
      <c r="U45">
        <v>2014</v>
      </c>
      <c r="V45">
        <v>2015</v>
      </c>
    </row>
    <row r="46" spans="1:22" x14ac:dyDescent="0.2">
      <c r="A46" t="str">
        <f>IF('Transfer Definitions'!C20="y",'Population Definitions'!$A$2,"...")</f>
        <v>...</v>
      </c>
      <c r="B46" t="str">
        <f>IF('Transfer Definitions'!C20="y","---&gt;","")</f>
        <v/>
      </c>
      <c r="C46" t="str">
        <f>IF('Transfer Definitions'!C20="y",'Population Definitions'!$A$3,"")</f>
        <v/>
      </c>
      <c r="D46" t="str">
        <f t="shared" ref="D46:D87" si="3">IF(A46&lt;&gt;"...","Fraction","")</f>
        <v/>
      </c>
      <c r="E46" t="str">
        <f t="shared" ref="E46:E87" si="4">IF(A46&lt;&gt;"...",IF(SUMPRODUCT(--(G46:V46&lt;&gt;""))=0,0,"N.A."),"")</f>
        <v/>
      </c>
      <c r="F46" t="str">
        <f t="shared" ref="F46:F87" si="5">IF(A46&lt;&gt;"...","OR","")</f>
        <v/>
      </c>
    </row>
    <row r="47" spans="1:22" x14ac:dyDescent="0.2">
      <c r="A47" t="str">
        <f>IF('Transfer Definitions'!D20="y",'Population Definitions'!$A$2,"...")</f>
        <v>...</v>
      </c>
      <c r="B47" t="str">
        <f>IF('Transfer Definitions'!D20="y","---&gt;","")</f>
        <v/>
      </c>
      <c r="C47" t="str">
        <f>IF('Transfer Definitions'!D20="y",'Population Definitions'!$A$4,"")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 x14ac:dyDescent="0.2">
      <c r="A48" t="str">
        <f>IF('Transfer Definitions'!E20="y",'Population Definitions'!$A$2,"...")</f>
        <v>...</v>
      </c>
      <c r="B48" t="str">
        <f>IF('Transfer Definitions'!E20="y","---&gt;","")</f>
        <v/>
      </c>
      <c r="C48" t="str">
        <f>IF('Transfer Definitions'!E20="y",'Population Definitions'!$A$5,"")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 x14ac:dyDescent="0.2">
      <c r="A49" t="str">
        <f>IF('Transfer Definitions'!F20="y",'Population Definitions'!$A$2,"...")</f>
        <v>...</v>
      </c>
      <c r="B49" t="str">
        <f>IF('Transfer Definitions'!F20="y","---&gt;","")</f>
        <v/>
      </c>
      <c r="C49" t="str">
        <f>IF('Transfer Definitions'!F20="y",'Population Definitions'!$A$6,"")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 x14ac:dyDescent="0.2">
      <c r="A50" t="str">
        <f>IF('Transfer Definitions'!G20="y",'Population Definitions'!$A$2,"...")</f>
        <v>...</v>
      </c>
      <c r="B50" t="str">
        <f>IF('Transfer Definitions'!G20="y","---&gt;","")</f>
        <v/>
      </c>
      <c r="C50" t="str">
        <f>IF('Transfer Definitions'!G20="y",'Population Definitions'!$A$7,"")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 x14ac:dyDescent="0.2">
      <c r="A51" t="str">
        <f>IF('Transfer Definitions'!H20="y",'Population Definitions'!$A$2,"...")</f>
        <v>...</v>
      </c>
      <c r="B51" t="str">
        <f>IF('Transfer Definitions'!H20="y","---&gt;","")</f>
        <v/>
      </c>
      <c r="C51" t="str">
        <f>IF('Transfer Definitions'!H20="y",'Population Definitions'!$A$8,"")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 x14ac:dyDescent="0.2">
      <c r="A52" t="str">
        <f>IF('Transfer Definitions'!B21="y",'Population Definitions'!$A$3,"...")</f>
        <v>...</v>
      </c>
      <c r="B52" t="str">
        <f>IF('Transfer Definitions'!B21="y","---&gt;","")</f>
        <v/>
      </c>
      <c r="C52" t="str">
        <f>IF('Transfer Definitions'!B21="y",'Population Definitions'!$A$2,"")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 x14ac:dyDescent="0.2">
      <c r="A53" t="str">
        <f>IF('Transfer Definitions'!D21="y",'Population Definitions'!$A$3,"...")</f>
        <v>...</v>
      </c>
      <c r="B53" t="str">
        <f>IF('Transfer Definitions'!D21="y","---&gt;","")</f>
        <v/>
      </c>
      <c r="C53" t="str">
        <f>IF('Transfer Definitions'!D21="y",'Population Definitions'!$A$4,"")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 x14ac:dyDescent="0.2">
      <c r="A54" t="str">
        <f>IF('Transfer Definitions'!E21="y",'Population Definitions'!$A$3,"...")</f>
        <v>...</v>
      </c>
      <c r="B54" t="str">
        <f>IF('Transfer Definitions'!E21="y","---&gt;","")</f>
        <v/>
      </c>
      <c r="C54" t="str">
        <f>IF('Transfer Definitions'!E21="y",'Population Definitions'!$A$5,"")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 x14ac:dyDescent="0.2">
      <c r="A55" t="str">
        <f>IF('Transfer Definitions'!F21="y",'Population Definitions'!$A$3,"...")</f>
        <v>...</v>
      </c>
      <c r="B55" t="str">
        <f>IF('Transfer Definitions'!F21="y","---&gt;","")</f>
        <v/>
      </c>
      <c r="C55" t="str">
        <f>IF('Transfer Definitions'!F21="y",'Population Definitions'!$A$6,"")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 x14ac:dyDescent="0.2">
      <c r="A56" t="str">
        <f>IF('Transfer Definitions'!G21="y",'Population Definitions'!$A$3,"...")</f>
        <v>...</v>
      </c>
      <c r="B56" t="str">
        <f>IF('Transfer Definitions'!G21="y","---&gt;","")</f>
        <v/>
      </c>
      <c r="C56" t="str">
        <f>IF('Transfer Definitions'!G21="y",'Population Definitions'!$A$7,"")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 x14ac:dyDescent="0.2">
      <c r="A57" t="str">
        <f>IF('Transfer Definitions'!H21="y",'Population Definitions'!$A$3,"...")</f>
        <v>...</v>
      </c>
      <c r="B57" t="str">
        <f>IF('Transfer Definitions'!H21="y","---&gt;","")</f>
        <v/>
      </c>
      <c r="C57" t="str">
        <f>IF('Transfer Definitions'!H21="y",'Population Definitions'!$A$8,"")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 x14ac:dyDescent="0.2">
      <c r="A58" t="str">
        <f>IF('Transfer Definitions'!B22="y",'Population Definitions'!$A$4,"...")</f>
        <v>...</v>
      </c>
      <c r="B58" t="str">
        <f>IF('Transfer Definitions'!B22="y","---&gt;","")</f>
        <v/>
      </c>
      <c r="C58" t="str">
        <f>IF('Transfer Definitions'!B22="y",'Population Definitions'!$A$2,"")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 x14ac:dyDescent="0.2">
      <c r="A59" t="str">
        <f>IF('Transfer Definitions'!C22="y",'Population Definitions'!$A$4,"...")</f>
        <v>...</v>
      </c>
      <c r="B59" t="str">
        <f>IF('Transfer Definitions'!C22="y","---&gt;","")</f>
        <v/>
      </c>
      <c r="C59" t="str">
        <f>IF('Transfer Definitions'!C22="y",'Population Definitions'!$A$3,"")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 x14ac:dyDescent="0.2">
      <c r="A60" t="str">
        <f>IF('Transfer Definitions'!E22="y",'Population Definitions'!$A$4,"...")</f>
        <v>...</v>
      </c>
      <c r="B60" t="str">
        <f>IF('Transfer Definitions'!E22="y","---&gt;","")</f>
        <v/>
      </c>
      <c r="C60" t="str">
        <f>IF('Transfer Definitions'!E22="y",'Population Definitions'!$A$5,"")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 x14ac:dyDescent="0.2">
      <c r="A61" t="str">
        <f>IF('Transfer Definitions'!F22="y",'Population Definitions'!$A$4,"...")</f>
        <v>...</v>
      </c>
      <c r="B61" t="str">
        <f>IF('Transfer Definitions'!F22="y","---&gt;","")</f>
        <v/>
      </c>
      <c r="C61" t="str">
        <f>IF('Transfer Definitions'!F22="y",'Population Definitions'!$A$6,"")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 x14ac:dyDescent="0.2">
      <c r="A62" t="str">
        <f>IF('Transfer Definitions'!G22="y",'Population Definitions'!$A$4,"...")</f>
        <v>Gen 15-64</v>
      </c>
      <c r="B62" t="str">
        <f>IF('Transfer Definitions'!G22="y","---&gt;","")</f>
        <v>---&gt;</v>
      </c>
      <c r="C62" t="str">
        <f>IF('Transfer Definitions'!G22="y",'Population Definitions'!$A$7,"")</f>
        <v>Prisoners</v>
      </c>
      <c r="D62" t="str">
        <f t="shared" si="3"/>
        <v>Fraction</v>
      </c>
      <c r="E62">
        <v>0.05</v>
      </c>
      <c r="F62" t="str">
        <f t="shared" si="5"/>
        <v>OR</v>
      </c>
    </row>
    <row r="63" spans="1:6" x14ac:dyDescent="0.2">
      <c r="A63" t="str">
        <f>IF('Transfer Definitions'!H22="y",'Population Definitions'!$A$4,"...")</f>
        <v>...</v>
      </c>
      <c r="B63" t="str">
        <f>IF('Transfer Definitions'!H22="y","---&gt;","")</f>
        <v/>
      </c>
      <c r="C63" t="str">
        <f>IF('Transfer Definitions'!H22="y",'Population Definitions'!$A$8,"")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  <row r="64" spans="1:6" x14ac:dyDescent="0.2">
      <c r="A64" t="str">
        <f>IF('Transfer Definitions'!B23="y",'Population Definitions'!$A$5,"...")</f>
        <v>...</v>
      </c>
      <c r="B64" t="str">
        <f>IF('Transfer Definitions'!B23="y","---&gt;","")</f>
        <v/>
      </c>
      <c r="C64" t="str">
        <f>IF('Transfer Definitions'!B23="y",'Population Definitions'!$A$2,"")</f>
        <v/>
      </c>
      <c r="D64" t="str">
        <f t="shared" si="3"/>
        <v/>
      </c>
      <c r="E64" t="str">
        <f t="shared" si="4"/>
        <v/>
      </c>
      <c r="F64" t="str">
        <f t="shared" si="5"/>
        <v/>
      </c>
    </row>
    <row r="65" spans="1:6" x14ac:dyDescent="0.2">
      <c r="A65" t="str">
        <f>IF('Transfer Definitions'!C23="y",'Population Definitions'!$A$5,"...")</f>
        <v>...</v>
      </c>
      <c r="B65" t="str">
        <f>IF('Transfer Definitions'!C23="y","---&gt;","")</f>
        <v/>
      </c>
      <c r="C65" t="str">
        <f>IF('Transfer Definitions'!C23="y",'Population Definitions'!$A$3,"")</f>
        <v/>
      </c>
      <c r="D65" t="str">
        <f t="shared" si="3"/>
        <v/>
      </c>
      <c r="E65" t="str">
        <f t="shared" si="4"/>
        <v/>
      </c>
      <c r="F65" t="str">
        <f t="shared" si="5"/>
        <v/>
      </c>
    </row>
    <row r="66" spans="1:6" x14ac:dyDescent="0.2">
      <c r="A66" t="str">
        <f>IF('Transfer Definitions'!D23="y",'Population Definitions'!$A$5,"...")</f>
        <v>...</v>
      </c>
      <c r="B66" t="str">
        <f>IF('Transfer Definitions'!D23="y","---&gt;","")</f>
        <v/>
      </c>
      <c r="C66" t="str">
        <f>IF('Transfer Definitions'!D23="y",'Population Definitions'!$A$4,"")</f>
        <v/>
      </c>
      <c r="D66" t="str">
        <f t="shared" si="3"/>
        <v/>
      </c>
      <c r="E66" t="str">
        <f t="shared" si="4"/>
        <v/>
      </c>
      <c r="F66" t="str">
        <f t="shared" si="5"/>
        <v/>
      </c>
    </row>
    <row r="67" spans="1:6" x14ac:dyDescent="0.2">
      <c r="A67" t="str">
        <f>IF('Transfer Definitions'!F23="y",'Population Definitions'!$A$5,"...")</f>
        <v>...</v>
      </c>
      <c r="B67" t="str">
        <f>IF('Transfer Definitions'!F23="y","---&gt;","")</f>
        <v/>
      </c>
      <c r="C67" t="str">
        <f>IF('Transfer Definitions'!F23="y",'Population Definitions'!$A$6,"")</f>
        <v/>
      </c>
      <c r="D67" t="str">
        <f t="shared" si="3"/>
        <v/>
      </c>
      <c r="E67" t="str">
        <f t="shared" si="4"/>
        <v/>
      </c>
      <c r="F67" t="str">
        <f t="shared" si="5"/>
        <v/>
      </c>
    </row>
    <row r="68" spans="1:6" x14ac:dyDescent="0.2">
      <c r="A68" t="str">
        <f>IF('Transfer Definitions'!G23="y",'Population Definitions'!$A$5,"...")</f>
        <v>Gen 65+</v>
      </c>
      <c r="B68" t="str">
        <f>IF('Transfer Definitions'!G23="y","---&gt;","")</f>
        <v>---&gt;</v>
      </c>
      <c r="C68" t="str">
        <f>IF('Transfer Definitions'!G23="y",'Population Definitions'!$A$7,"")</f>
        <v>Prisoners</v>
      </c>
      <c r="D68" t="str">
        <f t="shared" si="3"/>
        <v>Fraction</v>
      </c>
      <c r="E68">
        <v>0.02</v>
      </c>
      <c r="F68" t="str">
        <f t="shared" si="5"/>
        <v>OR</v>
      </c>
    </row>
    <row r="69" spans="1:6" x14ac:dyDescent="0.2">
      <c r="A69" t="str">
        <f>IF('Transfer Definitions'!H23="y",'Population Definitions'!$A$5,"...")</f>
        <v>...</v>
      </c>
      <c r="B69" t="str">
        <f>IF('Transfer Definitions'!H23="y","---&gt;","")</f>
        <v/>
      </c>
      <c r="C69" t="str">
        <f>IF('Transfer Definitions'!H23="y",'Population Definitions'!$A$8,"")</f>
        <v/>
      </c>
      <c r="D69" t="str">
        <f t="shared" si="3"/>
        <v/>
      </c>
      <c r="E69" t="str">
        <f t="shared" si="4"/>
        <v/>
      </c>
      <c r="F69" t="str">
        <f t="shared" si="5"/>
        <v/>
      </c>
    </row>
    <row r="70" spans="1:6" x14ac:dyDescent="0.2">
      <c r="A70" t="str">
        <f>IF('Transfer Definitions'!B24="y",'Population Definitions'!$A$6,"...")</f>
        <v>...</v>
      </c>
      <c r="B70" t="str">
        <f>IF('Transfer Definitions'!B24="y","---&gt;","")</f>
        <v/>
      </c>
      <c r="C70" t="str">
        <f>IF('Transfer Definitions'!B24="y",'Population Definitions'!$A$2,"")</f>
        <v/>
      </c>
      <c r="D70" t="str">
        <f t="shared" si="3"/>
        <v/>
      </c>
      <c r="E70" t="str">
        <f t="shared" si="4"/>
        <v/>
      </c>
      <c r="F70" t="str">
        <f t="shared" si="5"/>
        <v/>
      </c>
    </row>
    <row r="71" spans="1:6" x14ac:dyDescent="0.2">
      <c r="A71" t="str">
        <f>IF('Transfer Definitions'!C24="y",'Population Definitions'!$A$6,"...")</f>
        <v>...</v>
      </c>
      <c r="B71" t="str">
        <f>IF('Transfer Definitions'!C24="y","---&gt;","")</f>
        <v/>
      </c>
      <c r="C71" t="str">
        <f>IF('Transfer Definitions'!C24="y",'Population Definitions'!$A$3,"")</f>
        <v/>
      </c>
      <c r="D71" t="str">
        <f t="shared" si="3"/>
        <v/>
      </c>
      <c r="E71" t="str">
        <f t="shared" si="4"/>
        <v/>
      </c>
      <c r="F71" t="str">
        <f t="shared" si="5"/>
        <v/>
      </c>
    </row>
    <row r="72" spans="1:6" x14ac:dyDescent="0.2">
      <c r="A72" t="str">
        <f>IF('Transfer Definitions'!D24="y",'Population Definitions'!$A$6,"...")</f>
        <v>...</v>
      </c>
      <c r="B72" t="str">
        <f>IF('Transfer Definitions'!D24="y","---&gt;","")</f>
        <v/>
      </c>
      <c r="C72" t="str">
        <f>IF('Transfer Definitions'!D24="y",'Population Definitions'!$A$4,"")</f>
        <v/>
      </c>
      <c r="D72" t="str">
        <f t="shared" si="3"/>
        <v/>
      </c>
      <c r="E72" t="str">
        <f t="shared" si="4"/>
        <v/>
      </c>
      <c r="F72" t="str">
        <f t="shared" si="5"/>
        <v/>
      </c>
    </row>
    <row r="73" spans="1:6" x14ac:dyDescent="0.2">
      <c r="A73" t="str">
        <f>IF('Transfer Definitions'!E24="y",'Population Definitions'!$A$6,"...")</f>
        <v>...</v>
      </c>
      <c r="B73" t="str">
        <f>IF('Transfer Definitions'!E24="y","---&gt;","")</f>
        <v/>
      </c>
      <c r="C73" t="str">
        <f>IF('Transfer Definitions'!E24="y",'Population Definitions'!$A$5,"")</f>
        <v/>
      </c>
      <c r="D73" t="str">
        <f t="shared" si="3"/>
        <v/>
      </c>
      <c r="E73" t="str">
        <f t="shared" si="4"/>
        <v/>
      </c>
      <c r="F73" t="str">
        <f t="shared" si="5"/>
        <v/>
      </c>
    </row>
    <row r="74" spans="1:6" x14ac:dyDescent="0.2">
      <c r="A74" t="str">
        <f>IF('Transfer Definitions'!G24="y",'Population Definitions'!$A$6,"...")</f>
        <v>...</v>
      </c>
      <c r="B74" t="str">
        <f>IF('Transfer Definitions'!G24="y","---&gt;","")</f>
        <v/>
      </c>
      <c r="C74" t="str">
        <f>IF('Transfer Definitions'!G24="y",'Population Definitions'!$A$7,"")</f>
        <v/>
      </c>
      <c r="D74" t="str">
        <f t="shared" si="3"/>
        <v/>
      </c>
      <c r="E74" t="str">
        <f t="shared" si="4"/>
        <v/>
      </c>
      <c r="F74" t="str">
        <f t="shared" si="5"/>
        <v/>
      </c>
    </row>
    <row r="75" spans="1:6" x14ac:dyDescent="0.2">
      <c r="A75" t="str">
        <f>IF('Transfer Definitions'!H24="y",'Population Definitions'!$A$6,"...")</f>
        <v>...</v>
      </c>
      <c r="B75" t="str">
        <f>IF('Transfer Definitions'!H24="y","---&gt;","")</f>
        <v/>
      </c>
      <c r="C75" t="str">
        <f>IF('Transfer Definitions'!H24="y",'Population Definitions'!$A$8,"")</f>
        <v/>
      </c>
      <c r="D75" t="str">
        <f t="shared" si="3"/>
        <v/>
      </c>
      <c r="E75" t="str">
        <f t="shared" si="4"/>
        <v/>
      </c>
      <c r="F75" t="str">
        <f t="shared" si="5"/>
        <v/>
      </c>
    </row>
    <row r="76" spans="1:6" x14ac:dyDescent="0.2">
      <c r="A76" t="str">
        <f>IF('Transfer Definitions'!B25="y",'Population Definitions'!$A$7,"...")</f>
        <v>...</v>
      </c>
      <c r="B76" t="str">
        <f>IF('Transfer Definitions'!B25="y","---&gt;","")</f>
        <v/>
      </c>
      <c r="C76" t="str">
        <f>IF('Transfer Definitions'!B25="y",'Population Definitions'!$A$2,"")</f>
        <v/>
      </c>
      <c r="D76" t="str">
        <f t="shared" si="3"/>
        <v/>
      </c>
      <c r="E76" t="str">
        <f t="shared" si="4"/>
        <v/>
      </c>
      <c r="F76" t="str">
        <f t="shared" si="5"/>
        <v/>
      </c>
    </row>
    <row r="77" spans="1:6" x14ac:dyDescent="0.2">
      <c r="A77" t="str">
        <f>IF('Transfer Definitions'!C25="y",'Population Definitions'!$A$7,"...")</f>
        <v>...</v>
      </c>
      <c r="B77" t="str">
        <f>IF('Transfer Definitions'!C25="y","---&gt;","")</f>
        <v/>
      </c>
      <c r="C77" t="str">
        <f>IF('Transfer Definitions'!C25="y",'Population Definitions'!$A$3,"")</f>
        <v/>
      </c>
      <c r="D77" t="str">
        <f t="shared" si="3"/>
        <v/>
      </c>
      <c r="E77" t="str">
        <f t="shared" si="4"/>
        <v/>
      </c>
      <c r="F77" t="str">
        <f t="shared" si="5"/>
        <v/>
      </c>
    </row>
    <row r="78" spans="1:6" x14ac:dyDescent="0.2">
      <c r="A78" t="str">
        <f>IF('Transfer Definitions'!D25="y",'Population Definitions'!$A$7,"...")</f>
        <v>Prisoners</v>
      </c>
      <c r="B78" t="str">
        <f>IF('Transfer Definitions'!D25="y","---&gt;","")</f>
        <v>---&gt;</v>
      </c>
      <c r="C78" t="str">
        <f>IF('Transfer Definitions'!D25="y",'Population Definitions'!$A$4,"")</f>
        <v>Gen 15-64</v>
      </c>
      <c r="D78" t="str">
        <f t="shared" si="3"/>
        <v>Fraction</v>
      </c>
      <c r="E78">
        <v>0.05</v>
      </c>
      <c r="F78" t="str">
        <f t="shared" si="5"/>
        <v>OR</v>
      </c>
    </row>
    <row r="79" spans="1:6" x14ac:dyDescent="0.2">
      <c r="A79" t="str">
        <f>IF('Transfer Definitions'!E25="y",'Population Definitions'!$A$7,"...")</f>
        <v>Prisoners</v>
      </c>
      <c r="B79" t="str">
        <f>IF('Transfer Definitions'!E25="y","---&gt;","")</f>
        <v>---&gt;</v>
      </c>
      <c r="C79" t="str">
        <f>IF('Transfer Definitions'!E25="y",'Population Definitions'!$A$5,"")</f>
        <v>Gen 65+</v>
      </c>
      <c r="D79" t="str">
        <f t="shared" si="3"/>
        <v>Fraction</v>
      </c>
      <c r="E79">
        <v>0.02</v>
      </c>
      <c r="F79" t="str">
        <f t="shared" si="5"/>
        <v>OR</v>
      </c>
    </row>
    <row r="80" spans="1:6" x14ac:dyDescent="0.2">
      <c r="A80" t="str">
        <f>IF('Transfer Definitions'!F25="y",'Population Definitions'!$A$7,"...")</f>
        <v>...</v>
      </c>
      <c r="B80" t="str">
        <f>IF('Transfer Definitions'!F25="y","---&gt;","")</f>
        <v/>
      </c>
      <c r="C80" t="str">
        <f>IF('Transfer Definitions'!F25="y",'Population Definitions'!$A$6,"")</f>
        <v/>
      </c>
      <c r="D80" t="str">
        <f t="shared" si="3"/>
        <v/>
      </c>
      <c r="E80" t="str">
        <f t="shared" si="4"/>
        <v/>
      </c>
      <c r="F80" t="str">
        <f t="shared" si="5"/>
        <v/>
      </c>
    </row>
    <row r="81" spans="1:22" x14ac:dyDescent="0.2">
      <c r="A81" t="str">
        <f>IF('Transfer Definitions'!H25="y",'Population Definitions'!$A$7,"...")</f>
        <v>...</v>
      </c>
      <c r="B81" t="str">
        <f>IF('Transfer Definitions'!H25="y","---&gt;","")</f>
        <v/>
      </c>
      <c r="C81" t="str">
        <f>IF('Transfer Definitions'!H25="y",'Population Definitions'!$A$8,"")</f>
        <v/>
      </c>
      <c r="D81" t="str">
        <f t="shared" si="3"/>
        <v/>
      </c>
      <c r="E81" t="str">
        <f t="shared" si="4"/>
        <v/>
      </c>
      <c r="F81" t="str">
        <f t="shared" si="5"/>
        <v/>
      </c>
    </row>
    <row r="82" spans="1:22" x14ac:dyDescent="0.2">
      <c r="A82" t="str">
        <f>IF('Transfer Definitions'!B26="y",'Population Definitions'!$A$8,"...")</f>
        <v>...</v>
      </c>
      <c r="B82" t="str">
        <f>IF('Transfer Definitions'!B26="y","---&gt;","")</f>
        <v/>
      </c>
      <c r="C82" t="str">
        <f>IF('Transfer Definitions'!B26="y",'Population Definitions'!$A$2,"")</f>
        <v/>
      </c>
      <c r="D82" t="str">
        <f t="shared" si="3"/>
        <v/>
      </c>
      <c r="E82" t="str">
        <f t="shared" si="4"/>
        <v/>
      </c>
      <c r="F82" t="str">
        <f t="shared" si="5"/>
        <v/>
      </c>
    </row>
    <row r="83" spans="1:22" x14ac:dyDescent="0.2">
      <c r="A83" t="str">
        <f>IF('Transfer Definitions'!C26="y",'Population Definitions'!$A$8,"...")</f>
        <v>...</v>
      </c>
      <c r="B83" t="str">
        <f>IF('Transfer Definitions'!C26="y","---&gt;","")</f>
        <v/>
      </c>
      <c r="C83" t="str">
        <f>IF('Transfer Definitions'!C26="y",'Population Definitions'!$A$3,"")</f>
        <v/>
      </c>
      <c r="D83" t="str">
        <f t="shared" si="3"/>
        <v/>
      </c>
      <c r="E83" t="str">
        <f t="shared" si="4"/>
        <v/>
      </c>
      <c r="F83" t="str">
        <f t="shared" si="5"/>
        <v/>
      </c>
    </row>
    <row r="84" spans="1:22" x14ac:dyDescent="0.2">
      <c r="A84" t="str">
        <f>IF('Transfer Definitions'!D26="y",'Population Definitions'!$A$8,"...")</f>
        <v>...</v>
      </c>
      <c r="B84" t="str">
        <f>IF('Transfer Definitions'!D26="y","---&gt;","")</f>
        <v/>
      </c>
      <c r="C84" t="str">
        <f>IF('Transfer Definitions'!D26="y",'Population Definitions'!$A$4,"")</f>
        <v/>
      </c>
      <c r="D84" t="str">
        <f t="shared" si="3"/>
        <v/>
      </c>
      <c r="E84" t="str">
        <f t="shared" si="4"/>
        <v/>
      </c>
      <c r="F84" t="str">
        <f t="shared" si="5"/>
        <v/>
      </c>
    </row>
    <row r="85" spans="1:22" x14ac:dyDescent="0.2">
      <c r="A85" t="str">
        <f>IF('Transfer Definitions'!E26="y",'Population Definitions'!$A$8,"...")</f>
        <v>...</v>
      </c>
      <c r="B85" t="str">
        <f>IF('Transfer Definitions'!E26="y","---&gt;","")</f>
        <v/>
      </c>
      <c r="C85" t="str">
        <f>IF('Transfer Definitions'!E26="y",'Population Definitions'!$A$5,"")</f>
        <v/>
      </c>
      <c r="D85" t="str">
        <f t="shared" si="3"/>
        <v/>
      </c>
      <c r="E85" t="str">
        <f t="shared" si="4"/>
        <v/>
      </c>
      <c r="F85" t="str">
        <f t="shared" si="5"/>
        <v/>
      </c>
    </row>
    <row r="86" spans="1:22" x14ac:dyDescent="0.2">
      <c r="A86" t="str">
        <f>IF('Transfer Definitions'!F26="y",'Population Definitions'!$A$8,"...")</f>
        <v>...</v>
      </c>
      <c r="B86" t="str">
        <f>IF('Transfer Definitions'!F26="y","---&gt;","")</f>
        <v/>
      </c>
      <c r="C86" t="str">
        <f>IF('Transfer Definitions'!F26="y",'Population Definitions'!$A$6,"")</f>
        <v/>
      </c>
      <c r="D86" t="str">
        <f t="shared" si="3"/>
        <v/>
      </c>
      <c r="E86" t="str">
        <f t="shared" si="4"/>
        <v/>
      </c>
      <c r="F86" t="str">
        <f t="shared" si="5"/>
        <v/>
      </c>
    </row>
    <row r="87" spans="1:22" x14ac:dyDescent="0.2">
      <c r="A87" t="str">
        <f>IF('Transfer Definitions'!G26="y",'Population Definitions'!$A$8,"...")</f>
        <v>...</v>
      </c>
      <c r="B87" t="str">
        <f>IF('Transfer Definitions'!G26="y","---&gt;","")</f>
        <v/>
      </c>
      <c r="C87" t="str">
        <f>IF('Transfer Definitions'!G26="y",'Population Definitions'!$A$7,"")</f>
        <v/>
      </c>
      <c r="D87" t="str">
        <f t="shared" si="3"/>
        <v/>
      </c>
      <c r="E87" t="str">
        <f t="shared" si="4"/>
        <v/>
      </c>
      <c r="F87" t="str">
        <f t="shared" si="5"/>
        <v/>
      </c>
    </row>
    <row r="89" spans="1:22" x14ac:dyDescent="0.2">
      <c r="A89" t="str">
        <f>'Transfer Definitions'!A28</f>
        <v>Migration Type 3</v>
      </c>
      <c r="D89" t="s">
        <v>8</v>
      </c>
      <c r="E89" t="s">
        <v>9</v>
      </c>
      <c r="G89">
        <v>2000</v>
      </c>
      <c r="H89">
        <v>2001</v>
      </c>
      <c r="I89">
        <v>2002</v>
      </c>
      <c r="J89">
        <v>2003</v>
      </c>
      <c r="K89">
        <v>2004</v>
      </c>
      <c r="L89">
        <v>2005</v>
      </c>
      <c r="M89">
        <v>2006</v>
      </c>
      <c r="N89">
        <v>2007</v>
      </c>
      <c r="O89">
        <v>2008</v>
      </c>
      <c r="P89">
        <v>2009</v>
      </c>
      <c r="Q89">
        <v>2010</v>
      </c>
      <c r="R89">
        <v>2011</v>
      </c>
      <c r="S89">
        <v>2012</v>
      </c>
      <c r="T89">
        <v>2013</v>
      </c>
      <c r="U89">
        <v>2014</v>
      </c>
      <c r="V89">
        <v>2015</v>
      </c>
    </row>
    <row r="90" spans="1:22" x14ac:dyDescent="0.2">
      <c r="A90" t="str">
        <f>IF('Transfer Definitions'!C29="y",'Population Definitions'!$A$2,"...")</f>
        <v>...</v>
      </c>
      <c r="B90" t="str">
        <f>IF('Transfer Definitions'!C29="y","---&gt;","")</f>
        <v/>
      </c>
      <c r="C90" t="str">
        <f>IF('Transfer Definitions'!C29="y",'Population Definitions'!$A$3,"")</f>
        <v/>
      </c>
      <c r="D90" t="str">
        <f t="shared" ref="D90:D131" si="6">IF(A90&lt;&gt;"...","Fraction","")</f>
        <v/>
      </c>
      <c r="E90" t="str">
        <f t="shared" ref="E90:E131" si="7">IF(A90&lt;&gt;"...",IF(SUMPRODUCT(--(G90:V90&lt;&gt;""))=0,0,"N.A."),"")</f>
        <v/>
      </c>
      <c r="F90" t="str">
        <f t="shared" ref="F90:F131" si="8">IF(A90&lt;&gt;"...","OR","")</f>
        <v/>
      </c>
    </row>
    <row r="91" spans="1:22" x14ac:dyDescent="0.2">
      <c r="A91" t="str">
        <f>IF('Transfer Definitions'!D29="y",'Population Definitions'!$A$2,"...")</f>
        <v>...</v>
      </c>
      <c r="B91" t="str">
        <f>IF('Transfer Definitions'!D29="y","---&gt;","")</f>
        <v/>
      </c>
      <c r="C91" t="str">
        <f>IF('Transfer Definitions'!D29="y",'Population Definitions'!$A$4,"")</f>
        <v/>
      </c>
      <c r="D91" t="str">
        <f t="shared" si="6"/>
        <v/>
      </c>
      <c r="E91" t="str">
        <f t="shared" si="7"/>
        <v/>
      </c>
      <c r="F91" t="str">
        <f t="shared" si="8"/>
        <v/>
      </c>
    </row>
    <row r="92" spans="1:22" x14ac:dyDescent="0.2">
      <c r="A92" t="str">
        <f>IF('Transfer Definitions'!E29="y",'Population Definitions'!$A$2,"...")</f>
        <v>...</v>
      </c>
      <c r="B92" t="str">
        <f>IF('Transfer Definitions'!E29="y","---&gt;","")</f>
        <v/>
      </c>
      <c r="C92" t="str">
        <f>IF('Transfer Definitions'!E29="y",'Population Definitions'!$A$5,"")</f>
        <v/>
      </c>
      <c r="D92" t="str">
        <f t="shared" si="6"/>
        <v/>
      </c>
      <c r="E92" t="str">
        <f t="shared" si="7"/>
        <v/>
      </c>
      <c r="F92" t="str">
        <f t="shared" si="8"/>
        <v/>
      </c>
    </row>
    <row r="93" spans="1:22" x14ac:dyDescent="0.2">
      <c r="A93" t="str">
        <f>IF('Transfer Definitions'!F29="y",'Population Definitions'!$A$2,"...")</f>
        <v>...</v>
      </c>
      <c r="B93" t="str">
        <f>IF('Transfer Definitions'!F29="y","---&gt;","")</f>
        <v/>
      </c>
      <c r="C93" t="str">
        <f>IF('Transfer Definitions'!F29="y",'Population Definitions'!$A$6,"")</f>
        <v/>
      </c>
      <c r="D93" t="str">
        <f t="shared" si="6"/>
        <v/>
      </c>
      <c r="E93" t="str">
        <f t="shared" si="7"/>
        <v/>
      </c>
      <c r="F93" t="str">
        <f t="shared" si="8"/>
        <v/>
      </c>
    </row>
    <row r="94" spans="1:22" x14ac:dyDescent="0.2">
      <c r="A94" t="str">
        <f>IF('Transfer Definitions'!G29="y",'Population Definitions'!$A$2,"...")</f>
        <v>...</v>
      </c>
      <c r="B94" t="str">
        <f>IF('Transfer Definitions'!G29="y","---&gt;","")</f>
        <v/>
      </c>
      <c r="C94" t="str">
        <f>IF('Transfer Definitions'!G29="y",'Population Definitions'!$A$7,"")</f>
        <v/>
      </c>
      <c r="D94" t="str">
        <f t="shared" si="6"/>
        <v/>
      </c>
      <c r="E94" t="str">
        <f t="shared" si="7"/>
        <v/>
      </c>
      <c r="F94" t="str">
        <f t="shared" si="8"/>
        <v/>
      </c>
    </row>
    <row r="95" spans="1:22" x14ac:dyDescent="0.2">
      <c r="A95" t="str">
        <f>IF('Transfer Definitions'!H29="y",'Population Definitions'!$A$2,"...")</f>
        <v>...</v>
      </c>
      <c r="B95" t="str">
        <f>IF('Transfer Definitions'!H29="y","---&gt;","")</f>
        <v/>
      </c>
      <c r="C95" t="str">
        <f>IF('Transfer Definitions'!H29="y",'Population Definitions'!$A$8,"")</f>
        <v/>
      </c>
      <c r="D95" t="str">
        <f t="shared" si="6"/>
        <v/>
      </c>
      <c r="E95" t="str">
        <f t="shared" si="7"/>
        <v/>
      </c>
      <c r="F95" t="str">
        <f t="shared" si="8"/>
        <v/>
      </c>
    </row>
    <row r="96" spans="1:22" x14ac:dyDescent="0.2">
      <c r="A96" t="str">
        <f>IF('Transfer Definitions'!B30="y",'Population Definitions'!$A$3,"...")</f>
        <v>...</v>
      </c>
      <c r="B96" t="str">
        <f>IF('Transfer Definitions'!B30="y","---&gt;","")</f>
        <v/>
      </c>
      <c r="C96" t="str">
        <f>IF('Transfer Definitions'!B30="y",'Population Definitions'!$A$2,"")</f>
        <v/>
      </c>
      <c r="D96" t="str">
        <f t="shared" si="6"/>
        <v/>
      </c>
      <c r="E96" t="str">
        <f t="shared" si="7"/>
        <v/>
      </c>
      <c r="F96" t="str">
        <f t="shared" si="8"/>
        <v/>
      </c>
    </row>
    <row r="97" spans="1:6" x14ac:dyDescent="0.2">
      <c r="A97" t="str">
        <f>IF('Transfer Definitions'!D30="y",'Population Definitions'!$A$3,"...")</f>
        <v>...</v>
      </c>
      <c r="B97" t="str">
        <f>IF('Transfer Definitions'!D30="y","---&gt;","")</f>
        <v/>
      </c>
      <c r="C97" t="str">
        <f>IF('Transfer Definitions'!D30="y",'Population Definitions'!$A$4,"")</f>
        <v/>
      </c>
      <c r="D97" t="str">
        <f t="shared" si="6"/>
        <v/>
      </c>
      <c r="E97" t="str">
        <f t="shared" si="7"/>
        <v/>
      </c>
      <c r="F97" t="str">
        <f t="shared" si="8"/>
        <v/>
      </c>
    </row>
    <row r="98" spans="1:6" x14ac:dyDescent="0.2">
      <c r="A98" t="str">
        <f>IF('Transfer Definitions'!E30="y",'Population Definitions'!$A$3,"...")</f>
        <v>...</v>
      </c>
      <c r="B98" t="str">
        <f>IF('Transfer Definitions'!E30="y","---&gt;","")</f>
        <v/>
      </c>
      <c r="C98" t="str">
        <f>IF('Transfer Definitions'!E30="y",'Population Definitions'!$A$5,"")</f>
        <v/>
      </c>
      <c r="D98" t="str">
        <f t="shared" si="6"/>
        <v/>
      </c>
      <c r="E98" t="str">
        <f t="shared" si="7"/>
        <v/>
      </c>
      <c r="F98" t="str">
        <f t="shared" si="8"/>
        <v/>
      </c>
    </row>
    <row r="99" spans="1:6" x14ac:dyDescent="0.2">
      <c r="A99" t="str">
        <f>IF('Transfer Definitions'!F30="y",'Population Definitions'!$A$3,"...")</f>
        <v>...</v>
      </c>
      <c r="B99" t="str">
        <f>IF('Transfer Definitions'!F30="y","---&gt;","")</f>
        <v/>
      </c>
      <c r="C99" t="str">
        <f>IF('Transfer Definitions'!F30="y",'Population Definitions'!$A$6,"")</f>
        <v/>
      </c>
      <c r="D99" t="str">
        <f t="shared" si="6"/>
        <v/>
      </c>
      <c r="E99" t="str">
        <f t="shared" si="7"/>
        <v/>
      </c>
      <c r="F99" t="str">
        <f t="shared" si="8"/>
        <v/>
      </c>
    </row>
    <row r="100" spans="1:6" x14ac:dyDescent="0.2">
      <c r="A100" t="str">
        <f>IF('Transfer Definitions'!G30="y",'Population Definitions'!$A$3,"...")</f>
        <v>...</v>
      </c>
      <c r="B100" t="str">
        <f>IF('Transfer Definitions'!G30="y","---&gt;","")</f>
        <v/>
      </c>
      <c r="C100" t="str">
        <f>IF('Transfer Definitions'!G30="y",'Population Definitions'!$A$7,"")</f>
        <v/>
      </c>
      <c r="D100" t="str">
        <f t="shared" si="6"/>
        <v/>
      </c>
      <c r="E100" t="str">
        <f t="shared" si="7"/>
        <v/>
      </c>
      <c r="F100" t="str">
        <f t="shared" si="8"/>
        <v/>
      </c>
    </row>
    <row r="101" spans="1:6" x14ac:dyDescent="0.2">
      <c r="A101" t="str">
        <f>IF('Transfer Definitions'!H30="y",'Population Definitions'!$A$3,"...")</f>
        <v>...</v>
      </c>
      <c r="B101" t="str">
        <f>IF('Transfer Definitions'!H30="y","---&gt;","")</f>
        <v/>
      </c>
      <c r="C101" t="str">
        <f>IF('Transfer Definitions'!H30="y",'Population Definitions'!$A$8,"")</f>
        <v/>
      </c>
      <c r="D101" t="str">
        <f t="shared" si="6"/>
        <v/>
      </c>
      <c r="E101" t="str">
        <f t="shared" si="7"/>
        <v/>
      </c>
      <c r="F101" t="str">
        <f t="shared" si="8"/>
        <v/>
      </c>
    </row>
    <row r="102" spans="1:6" x14ac:dyDescent="0.2">
      <c r="A102" t="str">
        <f>IF('Transfer Definitions'!B31="y",'Population Definitions'!$A$4,"...")</f>
        <v>...</v>
      </c>
      <c r="B102" t="str">
        <f>IF('Transfer Definitions'!B31="y","---&gt;","")</f>
        <v/>
      </c>
      <c r="C102" t="str">
        <f>IF('Transfer Definitions'!B31="y",'Population Definitions'!$A$2,"")</f>
        <v/>
      </c>
      <c r="D102" t="str">
        <f t="shared" si="6"/>
        <v/>
      </c>
      <c r="E102" t="str">
        <f t="shared" si="7"/>
        <v/>
      </c>
      <c r="F102" t="str">
        <f t="shared" si="8"/>
        <v/>
      </c>
    </row>
    <row r="103" spans="1:6" x14ac:dyDescent="0.2">
      <c r="A103" t="str">
        <f>IF('Transfer Definitions'!C31="y",'Population Definitions'!$A$4,"...")</f>
        <v>...</v>
      </c>
      <c r="B103" t="str">
        <f>IF('Transfer Definitions'!C31="y","---&gt;","")</f>
        <v/>
      </c>
      <c r="C103" t="str">
        <f>IF('Transfer Definitions'!C31="y",'Population Definitions'!$A$3,"")</f>
        <v/>
      </c>
      <c r="D103" t="str">
        <f t="shared" si="6"/>
        <v/>
      </c>
      <c r="E103" t="str">
        <f t="shared" si="7"/>
        <v/>
      </c>
      <c r="F103" t="str">
        <f t="shared" si="8"/>
        <v/>
      </c>
    </row>
    <row r="104" spans="1:6" x14ac:dyDescent="0.2">
      <c r="A104" t="str">
        <f>IF('Transfer Definitions'!E31="y",'Population Definitions'!$A$4,"...")</f>
        <v>...</v>
      </c>
      <c r="B104" t="str">
        <f>IF('Transfer Definitions'!E31="y","---&gt;","")</f>
        <v/>
      </c>
      <c r="C104" t="str">
        <f>IF('Transfer Definitions'!E31="y",'Population Definitions'!$A$5,"")</f>
        <v/>
      </c>
      <c r="D104" t="str">
        <f t="shared" si="6"/>
        <v/>
      </c>
      <c r="E104" t="str">
        <f t="shared" si="7"/>
        <v/>
      </c>
      <c r="F104" t="str">
        <f t="shared" si="8"/>
        <v/>
      </c>
    </row>
    <row r="105" spans="1:6" x14ac:dyDescent="0.2">
      <c r="A105" t="str">
        <f>IF('Transfer Definitions'!F31="y",'Population Definitions'!$A$4,"...")</f>
        <v>...</v>
      </c>
      <c r="B105" t="str">
        <f>IF('Transfer Definitions'!F31="y","---&gt;","")</f>
        <v/>
      </c>
      <c r="C105" t="str">
        <f>IF('Transfer Definitions'!F31="y",'Population Definitions'!$A$6,"")</f>
        <v/>
      </c>
      <c r="D105" t="str">
        <f t="shared" si="6"/>
        <v/>
      </c>
      <c r="E105" t="str">
        <f t="shared" si="7"/>
        <v/>
      </c>
      <c r="F105" t="str">
        <f t="shared" si="8"/>
        <v/>
      </c>
    </row>
    <row r="106" spans="1:6" x14ac:dyDescent="0.2">
      <c r="A106" t="str">
        <f>IF('Transfer Definitions'!G31="y",'Population Definitions'!$A$4,"...")</f>
        <v>...</v>
      </c>
      <c r="B106" t="str">
        <f>IF('Transfer Definitions'!G31="y","---&gt;","")</f>
        <v/>
      </c>
      <c r="C106" t="str">
        <f>IF('Transfer Definitions'!G31="y",'Population Definitions'!$A$7,"")</f>
        <v/>
      </c>
      <c r="D106" t="str">
        <f t="shared" si="6"/>
        <v/>
      </c>
      <c r="E106" t="str">
        <f t="shared" si="7"/>
        <v/>
      </c>
      <c r="F106" t="str">
        <f t="shared" si="8"/>
        <v/>
      </c>
    </row>
    <row r="107" spans="1:6" x14ac:dyDescent="0.2">
      <c r="A107" t="str">
        <f>IF('Transfer Definitions'!H31="y",'Population Definitions'!$A$4,"...")</f>
        <v>...</v>
      </c>
      <c r="B107" t="str">
        <f>IF('Transfer Definitions'!H31="y","---&gt;","")</f>
        <v/>
      </c>
      <c r="C107" t="str">
        <f>IF('Transfer Definitions'!H31="y",'Population Definitions'!$A$8,"")</f>
        <v/>
      </c>
      <c r="D107" t="str">
        <f t="shared" si="6"/>
        <v/>
      </c>
      <c r="E107" t="str">
        <f t="shared" si="7"/>
        <v/>
      </c>
      <c r="F107" t="str">
        <f t="shared" si="8"/>
        <v/>
      </c>
    </row>
    <row r="108" spans="1:6" x14ac:dyDescent="0.2">
      <c r="A108" t="str">
        <f>IF('Transfer Definitions'!B32="y",'Population Definitions'!$A$5,"...")</f>
        <v>...</v>
      </c>
      <c r="B108" t="str">
        <f>IF('Transfer Definitions'!B32="y","---&gt;","")</f>
        <v/>
      </c>
      <c r="C108" t="str">
        <f>IF('Transfer Definitions'!B32="y",'Population Definitions'!$A$2,"")</f>
        <v/>
      </c>
      <c r="D108" t="str">
        <f t="shared" si="6"/>
        <v/>
      </c>
      <c r="E108" t="str">
        <f t="shared" si="7"/>
        <v/>
      </c>
      <c r="F108" t="str">
        <f t="shared" si="8"/>
        <v/>
      </c>
    </row>
    <row r="109" spans="1:6" x14ac:dyDescent="0.2">
      <c r="A109" t="str">
        <f>IF('Transfer Definitions'!C32="y",'Population Definitions'!$A$5,"...")</f>
        <v>...</v>
      </c>
      <c r="B109" t="str">
        <f>IF('Transfer Definitions'!C32="y","---&gt;","")</f>
        <v/>
      </c>
      <c r="C109" t="str">
        <f>IF('Transfer Definitions'!C32="y",'Population Definitions'!$A$3,"")</f>
        <v/>
      </c>
      <c r="D109" t="str">
        <f t="shared" si="6"/>
        <v/>
      </c>
      <c r="E109" t="str">
        <f t="shared" si="7"/>
        <v/>
      </c>
      <c r="F109" t="str">
        <f t="shared" si="8"/>
        <v/>
      </c>
    </row>
    <row r="110" spans="1:6" x14ac:dyDescent="0.2">
      <c r="A110" t="str">
        <f>IF('Transfer Definitions'!D32="y",'Population Definitions'!$A$5,"...")</f>
        <v>...</v>
      </c>
      <c r="B110" t="str">
        <f>IF('Transfer Definitions'!D32="y","---&gt;","")</f>
        <v/>
      </c>
      <c r="C110" t="str">
        <f>IF('Transfer Definitions'!D32="y",'Population Definitions'!$A$4,"")</f>
        <v/>
      </c>
      <c r="D110" t="str">
        <f t="shared" si="6"/>
        <v/>
      </c>
      <c r="E110" t="str">
        <f t="shared" si="7"/>
        <v/>
      </c>
      <c r="F110" t="str">
        <f t="shared" si="8"/>
        <v/>
      </c>
    </row>
    <row r="111" spans="1:6" x14ac:dyDescent="0.2">
      <c r="A111" t="str">
        <f>IF('Transfer Definitions'!F32="y",'Population Definitions'!$A$5,"...")</f>
        <v>...</v>
      </c>
      <c r="B111" t="str">
        <f>IF('Transfer Definitions'!F32="y","---&gt;","")</f>
        <v/>
      </c>
      <c r="C111" t="str">
        <f>IF('Transfer Definitions'!F32="y",'Population Definitions'!$A$6,"")</f>
        <v/>
      </c>
      <c r="D111" t="str">
        <f t="shared" si="6"/>
        <v/>
      </c>
      <c r="E111" t="str">
        <f t="shared" si="7"/>
        <v/>
      </c>
      <c r="F111" t="str">
        <f t="shared" si="8"/>
        <v/>
      </c>
    </row>
    <row r="112" spans="1:6" x14ac:dyDescent="0.2">
      <c r="A112" t="str">
        <f>IF('Transfer Definitions'!G32="y",'Population Definitions'!$A$5,"...")</f>
        <v>...</v>
      </c>
      <c r="B112" t="str">
        <f>IF('Transfer Definitions'!G32="y","---&gt;","")</f>
        <v/>
      </c>
      <c r="C112" t="str">
        <f>IF('Transfer Definitions'!G32="y",'Population Definitions'!$A$7,"")</f>
        <v/>
      </c>
      <c r="D112" t="str">
        <f t="shared" si="6"/>
        <v/>
      </c>
      <c r="E112" t="str">
        <f t="shared" si="7"/>
        <v/>
      </c>
      <c r="F112" t="str">
        <f t="shared" si="8"/>
        <v/>
      </c>
    </row>
    <row r="113" spans="1:6" x14ac:dyDescent="0.2">
      <c r="A113" t="str">
        <f>IF('Transfer Definitions'!H32="y",'Population Definitions'!$A$5,"...")</f>
        <v>...</v>
      </c>
      <c r="B113" t="str">
        <f>IF('Transfer Definitions'!H32="y","---&gt;","")</f>
        <v/>
      </c>
      <c r="C113" t="str">
        <f>IF('Transfer Definitions'!H32="y",'Population Definitions'!$A$8,"")</f>
        <v/>
      </c>
      <c r="D113" t="str">
        <f t="shared" si="6"/>
        <v/>
      </c>
      <c r="E113" t="str">
        <f t="shared" si="7"/>
        <v/>
      </c>
      <c r="F113" t="str">
        <f t="shared" si="8"/>
        <v/>
      </c>
    </row>
    <row r="114" spans="1:6" x14ac:dyDescent="0.2">
      <c r="A114" t="str">
        <f>IF('Transfer Definitions'!B33="y",'Population Definitions'!$A$6,"...")</f>
        <v>...</v>
      </c>
      <c r="B114" t="str">
        <f>IF('Transfer Definitions'!B33="y","---&gt;","")</f>
        <v/>
      </c>
      <c r="C114" t="str">
        <f>IF('Transfer Definitions'!B33="y",'Population Definitions'!$A$2,"")</f>
        <v/>
      </c>
      <c r="D114" t="str">
        <f t="shared" si="6"/>
        <v/>
      </c>
      <c r="E114" t="str">
        <f t="shared" si="7"/>
        <v/>
      </c>
      <c r="F114" t="str">
        <f t="shared" si="8"/>
        <v/>
      </c>
    </row>
    <row r="115" spans="1:6" x14ac:dyDescent="0.2">
      <c r="A115" t="str">
        <f>IF('Transfer Definitions'!C33="y",'Population Definitions'!$A$6,"...")</f>
        <v>...</v>
      </c>
      <c r="B115" t="str">
        <f>IF('Transfer Definitions'!C33="y","---&gt;","")</f>
        <v/>
      </c>
      <c r="C115" t="str">
        <f>IF('Transfer Definitions'!C33="y",'Population Definitions'!$A$3,"")</f>
        <v/>
      </c>
      <c r="D115" t="str">
        <f t="shared" si="6"/>
        <v/>
      </c>
      <c r="E115" t="str">
        <f t="shared" si="7"/>
        <v/>
      </c>
      <c r="F115" t="str">
        <f t="shared" si="8"/>
        <v/>
      </c>
    </row>
    <row r="116" spans="1:6" x14ac:dyDescent="0.2">
      <c r="A116" t="str">
        <f>IF('Transfer Definitions'!D33="y",'Population Definitions'!$A$6,"...")</f>
        <v>...</v>
      </c>
      <c r="B116" t="str">
        <f>IF('Transfer Definitions'!D33="y","---&gt;","")</f>
        <v/>
      </c>
      <c r="C116" t="str">
        <f>IF('Transfer Definitions'!D33="y",'Population Definitions'!$A$4,"")</f>
        <v/>
      </c>
      <c r="D116" t="str">
        <f t="shared" si="6"/>
        <v/>
      </c>
      <c r="E116" t="str">
        <f t="shared" si="7"/>
        <v/>
      </c>
      <c r="F116" t="str">
        <f t="shared" si="8"/>
        <v/>
      </c>
    </row>
    <row r="117" spans="1:6" x14ac:dyDescent="0.2">
      <c r="A117" t="str">
        <f>IF('Transfer Definitions'!E33="y",'Population Definitions'!$A$6,"...")</f>
        <v>...</v>
      </c>
      <c r="B117" t="str">
        <f>IF('Transfer Definitions'!E33="y","---&gt;","")</f>
        <v/>
      </c>
      <c r="C117" t="str">
        <f>IF('Transfer Definitions'!E33="y",'Population Definitions'!$A$5,"")</f>
        <v/>
      </c>
      <c r="D117" t="str">
        <f t="shared" si="6"/>
        <v/>
      </c>
      <c r="E117" t="str">
        <f t="shared" si="7"/>
        <v/>
      </c>
      <c r="F117" t="str">
        <f t="shared" si="8"/>
        <v/>
      </c>
    </row>
    <row r="118" spans="1:6" x14ac:dyDescent="0.2">
      <c r="A118" t="str">
        <f>IF('Transfer Definitions'!G33="y",'Population Definitions'!$A$6,"...")</f>
        <v>...</v>
      </c>
      <c r="B118" t="str">
        <f>IF('Transfer Definitions'!G33="y","---&gt;","")</f>
        <v/>
      </c>
      <c r="C118" t="str">
        <f>IF('Transfer Definitions'!G33="y",'Population Definitions'!$A$7,"")</f>
        <v/>
      </c>
      <c r="D118" t="str">
        <f t="shared" si="6"/>
        <v/>
      </c>
      <c r="E118" t="str">
        <f t="shared" si="7"/>
        <v/>
      </c>
      <c r="F118" t="str">
        <f t="shared" si="8"/>
        <v/>
      </c>
    </row>
    <row r="119" spans="1:6" x14ac:dyDescent="0.2">
      <c r="A119" t="str">
        <f>IF('Transfer Definitions'!H33="y",'Population Definitions'!$A$6,"...")</f>
        <v>...</v>
      </c>
      <c r="B119" t="str">
        <f>IF('Transfer Definitions'!H33="y","---&gt;","")</f>
        <v/>
      </c>
      <c r="C119" t="str">
        <f>IF('Transfer Definitions'!H33="y",'Population Definitions'!$A$8,"")</f>
        <v/>
      </c>
      <c r="D119" t="str">
        <f t="shared" si="6"/>
        <v/>
      </c>
      <c r="E119" t="str">
        <f t="shared" si="7"/>
        <v/>
      </c>
      <c r="F119" t="str">
        <f t="shared" si="8"/>
        <v/>
      </c>
    </row>
    <row r="120" spans="1:6" x14ac:dyDescent="0.2">
      <c r="A120" t="str">
        <f>IF('Transfer Definitions'!B34="y",'Population Definitions'!$A$7,"...")</f>
        <v>...</v>
      </c>
      <c r="B120" t="str">
        <f>IF('Transfer Definitions'!B34="y","---&gt;","")</f>
        <v/>
      </c>
      <c r="C120" t="str">
        <f>IF('Transfer Definitions'!B34="y",'Population Definitions'!$A$2,"")</f>
        <v/>
      </c>
      <c r="D120" t="str">
        <f t="shared" si="6"/>
        <v/>
      </c>
      <c r="E120" t="str">
        <f t="shared" si="7"/>
        <v/>
      </c>
      <c r="F120" t="str">
        <f t="shared" si="8"/>
        <v/>
      </c>
    </row>
    <row r="121" spans="1:6" x14ac:dyDescent="0.2">
      <c r="A121" t="str">
        <f>IF('Transfer Definitions'!C34="y",'Population Definitions'!$A$7,"...")</f>
        <v>...</v>
      </c>
      <c r="B121" t="str">
        <f>IF('Transfer Definitions'!C34="y","---&gt;","")</f>
        <v/>
      </c>
      <c r="C121" t="str">
        <f>IF('Transfer Definitions'!C34="y",'Population Definitions'!$A$3,"")</f>
        <v/>
      </c>
      <c r="D121" t="str">
        <f t="shared" si="6"/>
        <v/>
      </c>
      <c r="E121" t="str">
        <f t="shared" si="7"/>
        <v/>
      </c>
      <c r="F121" t="str">
        <f t="shared" si="8"/>
        <v/>
      </c>
    </row>
    <row r="122" spans="1:6" x14ac:dyDescent="0.2">
      <c r="A122" t="str">
        <f>IF('Transfer Definitions'!D34="y",'Population Definitions'!$A$7,"...")</f>
        <v>...</v>
      </c>
      <c r="B122" t="str">
        <f>IF('Transfer Definitions'!D34="y","---&gt;","")</f>
        <v/>
      </c>
      <c r="C122" t="str">
        <f>IF('Transfer Definitions'!D34="y",'Population Definitions'!$A$4,"")</f>
        <v/>
      </c>
      <c r="D122" t="str">
        <f t="shared" si="6"/>
        <v/>
      </c>
      <c r="E122" t="str">
        <f t="shared" si="7"/>
        <v/>
      </c>
      <c r="F122" t="str">
        <f t="shared" si="8"/>
        <v/>
      </c>
    </row>
    <row r="123" spans="1:6" x14ac:dyDescent="0.2">
      <c r="A123" t="str">
        <f>IF('Transfer Definitions'!E34="y",'Population Definitions'!$A$7,"...")</f>
        <v>...</v>
      </c>
      <c r="B123" t="str">
        <f>IF('Transfer Definitions'!E34="y","---&gt;","")</f>
        <v/>
      </c>
      <c r="C123" t="str">
        <f>IF('Transfer Definitions'!E34="y",'Population Definitions'!$A$5,"")</f>
        <v/>
      </c>
      <c r="D123" t="str">
        <f t="shared" si="6"/>
        <v/>
      </c>
      <c r="E123" t="str">
        <f t="shared" si="7"/>
        <v/>
      </c>
      <c r="F123" t="str">
        <f t="shared" si="8"/>
        <v/>
      </c>
    </row>
    <row r="124" spans="1:6" x14ac:dyDescent="0.2">
      <c r="A124" t="str">
        <f>IF('Transfer Definitions'!F34="y",'Population Definitions'!$A$7,"...")</f>
        <v>...</v>
      </c>
      <c r="B124" t="str">
        <f>IF('Transfer Definitions'!F34="y","---&gt;","")</f>
        <v/>
      </c>
      <c r="C124" t="str">
        <f>IF('Transfer Definitions'!F34="y",'Population Definitions'!$A$6,"")</f>
        <v/>
      </c>
      <c r="D124" t="str">
        <f t="shared" si="6"/>
        <v/>
      </c>
      <c r="E124" t="str">
        <f t="shared" si="7"/>
        <v/>
      </c>
      <c r="F124" t="str">
        <f t="shared" si="8"/>
        <v/>
      </c>
    </row>
    <row r="125" spans="1:6" x14ac:dyDescent="0.2">
      <c r="A125" t="str">
        <f>IF('Transfer Definitions'!H34="y",'Population Definitions'!$A$7,"...")</f>
        <v>...</v>
      </c>
      <c r="B125" t="str">
        <f>IF('Transfer Definitions'!H34="y","---&gt;","")</f>
        <v/>
      </c>
      <c r="C125" t="str">
        <f>IF('Transfer Definitions'!H34="y",'Population Definitions'!$A$8,"")</f>
        <v/>
      </c>
      <c r="D125" t="str">
        <f t="shared" si="6"/>
        <v/>
      </c>
      <c r="E125" t="str">
        <f t="shared" si="7"/>
        <v/>
      </c>
      <c r="F125" t="str">
        <f t="shared" si="8"/>
        <v/>
      </c>
    </row>
    <row r="126" spans="1:6" x14ac:dyDescent="0.2">
      <c r="A126" t="str">
        <f>IF('Transfer Definitions'!B35="y",'Population Definitions'!$A$8,"...")</f>
        <v>...</v>
      </c>
      <c r="B126" t="str">
        <f>IF('Transfer Definitions'!B35="y","---&gt;","")</f>
        <v/>
      </c>
      <c r="C126" t="str">
        <f>IF('Transfer Definitions'!B35="y",'Population Definitions'!$A$2,"")</f>
        <v/>
      </c>
      <c r="D126" t="str">
        <f t="shared" si="6"/>
        <v/>
      </c>
      <c r="E126" t="str">
        <f t="shared" si="7"/>
        <v/>
      </c>
      <c r="F126" t="str">
        <f t="shared" si="8"/>
        <v/>
      </c>
    </row>
    <row r="127" spans="1:6" x14ac:dyDescent="0.2">
      <c r="A127" t="str">
        <f>IF('Transfer Definitions'!C35="y",'Population Definitions'!$A$8,"...")</f>
        <v>...</v>
      </c>
      <c r="B127" t="str">
        <f>IF('Transfer Definitions'!C35="y","---&gt;","")</f>
        <v/>
      </c>
      <c r="C127" t="str">
        <f>IF('Transfer Definitions'!C35="y",'Population Definitions'!$A$3,"")</f>
        <v/>
      </c>
      <c r="D127" t="str">
        <f t="shared" si="6"/>
        <v/>
      </c>
      <c r="E127" t="str">
        <f t="shared" si="7"/>
        <v/>
      </c>
      <c r="F127" t="str">
        <f t="shared" si="8"/>
        <v/>
      </c>
    </row>
    <row r="128" spans="1:6" x14ac:dyDescent="0.2">
      <c r="A128" t="str">
        <f>IF('Transfer Definitions'!D35="y",'Population Definitions'!$A$8,"...")</f>
        <v>...</v>
      </c>
      <c r="B128" t="str">
        <f>IF('Transfer Definitions'!D35="y","---&gt;","")</f>
        <v/>
      </c>
      <c r="C128" t="str">
        <f>IF('Transfer Definitions'!D35="y",'Population Definitions'!$A$4,"")</f>
        <v/>
      </c>
      <c r="D128" t="str">
        <f t="shared" si="6"/>
        <v/>
      </c>
      <c r="E128" t="str">
        <f t="shared" si="7"/>
        <v/>
      </c>
      <c r="F128" t="str">
        <f t="shared" si="8"/>
        <v/>
      </c>
    </row>
    <row r="129" spans="1:6" x14ac:dyDescent="0.2">
      <c r="A129" t="str">
        <f>IF('Transfer Definitions'!E35="y",'Population Definitions'!$A$8,"...")</f>
        <v>...</v>
      </c>
      <c r="B129" t="str">
        <f>IF('Transfer Definitions'!E35="y","---&gt;","")</f>
        <v/>
      </c>
      <c r="C129" t="str">
        <f>IF('Transfer Definitions'!E35="y",'Population Definitions'!$A$5,"")</f>
        <v/>
      </c>
      <c r="D129" t="str">
        <f t="shared" si="6"/>
        <v/>
      </c>
      <c r="E129" t="str">
        <f t="shared" si="7"/>
        <v/>
      </c>
      <c r="F129" t="str">
        <f t="shared" si="8"/>
        <v/>
      </c>
    </row>
    <row r="130" spans="1:6" x14ac:dyDescent="0.2">
      <c r="A130" t="str">
        <f>IF('Transfer Definitions'!F35="y",'Population Definitions'!$A$8,"...")</f>
        <v>...</v>
      </c>
      <c r="B130" t="str">
        <f>IF('Transfer Definitions'!F35="y","---&gt;","")</f>
        <v/>
      </c>
      <c r="C130" t="str">
        <f>IF('Transfer Definitions'!F35="y",'Population Definitions'!$A$6,"")</f>
        <v/>
      </c>
      <c r="D130" t="str">
        <f t="shared" si="6"/>
        <v/>
      </c>
      <c r="E130" t="str">
        <f t="shared" si="7"/>
        <v/>
      </c>
      <c r="F130" t="str">
        <f t="shared" si="8"/>
        <v/>
      </c>
    </row>
    <row r="131" spans="1:6" x14ac:dyDescent="0.2">
      <c r="A131" t="str">
        <f>IF('Transfer Definitions'!G35="y",'Population Definitions'!$A$8,"...")</f>
        <v>...</v>
      </c>
      <c r="B131" t="str">
        <f>IF('Transfer Definitions'!G35="y","---&gt;","")</f>
        <v/>
      </c>
      <c r="C131" t="str">
        <f>IF('Transfer Definitions'!G35="y",'Population Definitions'!$A$7,"")</f>
        <v/>
      </c>
      <c r="D131" t="str">
        <f t="shared" si="6"/>
        <v/>
      </c>
      <c r="E131" t="str">
        <f t="shared" si="7"/>
        <v/>
      </c>
      <c r="F131" t="str">
        <f t="shared" si="8"/>
        <v/>
      </c>
    </row>
  </sheetData>
  <dataValidations count="126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2">
      <formula1>"Fraction,Number"</formula1>
    </dataValidation>
    <dataValidation type="list" showInputMessage="1" showErrorMessage="1" sqref="D33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  <dataValidation type="list" showInputMessage="1" showErrorMessage="1" sqref="D64">
      <formula1>"Fraction,Number"</formula1>
    </dataValidation>
    <dataValidation type="list" showInputMessage="1" showErrorMessage="1" sqref="D65">
      <formula1>"Fraction,Number"</formula1>
    </dataValidation>
    <dataValidation type="list" showInputMessage="1" showErrorMessage="1" sqref="D66">
      <formula1>"Fraction,Number"</formula1>
    </dataValidation>
    <dataValidation type="list" showInputMessage="1" showErrorMessage="1" sqref="D67">
      <formula1>"Fraction,Number"</formula1>
    </dataValidation>
    <dataValidation type="list" showInputMessage="1" showErrorMessage="1" sqref="D68">
      <formula1>"Fraction,Number"</formula1>
    </dataValidation>
    <dataValidation type="list" showInputMessage="1" showErrorMessage="1" sqref="D69">
      <formula1>"Fraction,Number"</formula1>
    </dataValidation>
    <dataValidation type="list" showInputMessage="1" showErrorMessage="1" sqref="D70">
      <formula1>"Fraction,Number"</formula1>
    </dataValidation>
    <dataValidation type="list" showInputMessage="1" showErrorMessage="1" sqref="D71">
      <formula1>"Fraction,Number"</formula1>
    </dataValidation>
    <dataValidation type="list" showInputMessage="1" showErrorMessage="1" sqref="D72">
      <formula1>"Fraction,Number"</formula1>
    </dataValidation>
    <dataValidation type="list" showInputMessage="1" showErrorMessage="1" sqref="D73">
      <formula1>"Fraction,Number"</formula1>
    </dataValidation>
    <dataValidation type="list" showInputMessage="1" showErrorMessage="1" sqref="D74">
      <formula1>"Fraction,Number"</formula1>
    </dataValidation>
    <dataValidation type="list" showInputMessage="1" showErrorMessage="1" sqref="D75">
      <formula1>"Fraction,Number"</formula1>
    </dataValidation>
    <dataValidation type="list" showInputMessage="1" showErrorMessage="1" sqref="D76">
      <formula1>"Fraction,Number"</formula1>
    </dataValidation>
    <dataValidation type="list" showInputMessage="1" showErrorMessage="1" sqref="D77">
      <formula1>"Fraction,Number"</formula1>
    </dataValidation>
    <dataValidation type="list" showInputMessage="1" showErrorMessage="1" sqref="D78">
      <formula1>"Fraction,Number"</formula1>
    </dataValidation>
    <dataValidation type="list" showInputMessage="1" showErrorMessage="1" sqref="D79">
      <formula1>"Fraction,Number"</formula1>
    </dataValidation>
    <dataValidation type="list" showInputMessage="1" showErrorMessage="1" sqref="D80">
      <formula1>"Fraction,Number"</formula1>
    </dataValidation>
    <dataValidation type="list" showInputMessage="1" showErrorMessage="1" sqref="D81">
      <formula1>"Fraction,Number"</formula1>
    </dataValidation>
    <dataValidation type="list" showInputMessage="1" showErrorMessage="1" sqref="D82">
      <formula1>"Fraction,Number"</formula1>
    </dataValidation>
    <dataValidation type="list" showInputMessage="1" showErrorMessage="1" sqref="D83">
      <formula1>"Fraction,Number"</formula1>
    </dataValidation>
    <dataValidation type="list" showInputMessage="1" showErrorMessage="1" sqref="D84">
      <formula1>"Fraction,Number"</formula1>
    </dataValidation>
    <dataValidation type="list" showInputMessage="1" showErrorMessage="1" sqref="D85">
      <formula1>"Fraction,Number"</formula1>
    </dataValidation>
    <dataValidation type="list" showInputMessage="1" showErrorMessage="1" sqref="D86">
      <formula1>"Fraction,Number"</formula1>
    </dataValidation>
    <dataValidation type="list" showInputMessage="1" showErrorMessage="1" sqref="D87">
      <formula1>"Fraction,Number"</formula1>
    </dataValidation>
    <dataValidation type="list" showInputMessage="1" showErrorMessage="1" sqref="D90">
      <formula1>"Fraction,Number"</formula1>
    </dataValidation>
    <dataValidation type="list" showInputMessage="1" showErrorMessage="1" sqref="D91">
      <formula1>"Fraction,Number"</formula1>
    </dataValidation>
    <dataValidation type="list" showInputMessage="1" showErrorMessage="1" sqref="D92">
      <formula1>"Fraction,Number"</formula1>
    </dataValidation>
    <dataValidation type="list" showInputMessage="1" showErrorMessage="1" sqref="D93">
      <formula1>"Fraction,Number"</formula1>
    </dataValidation>
    <dataValidation type="list" showInputMessage="1" showErrorMessage="1" sqref="D94">
      <formula1>"Fraction,Number"</formula1>
    </dataValidation>
    <dataValidation type="list" showInputMessage="1" showErrorMessage="1" sqref="D95">
      <formula1>"Fraction,Number"</formula1>
    </dataValidation>
    <dataValidation type="list" showInputMessage="1" showErrorMessage="1" sqref="D96">
      <formula1>"Fraction,Number"</formula1>
    </dataValidation>
    <dataValidation type="list" showInputMessage="1" showErrorMessage="1" sqref="D97">
      <formula1>"Fraction,Number"</formula1>
    </dataValidation>
    <dataValidation type="list" showInputMessage="1" showErrorMessage="1" sqref="D98">
      <formula1>"Fraction,Number"</formula1>
    </dataValidation>
    <dataValidation type="list" showInputMessage="1" showErrorMessage="1" sqref="D99">
      <formula1>"Fraction,Number"</formula1>
    </dataValidation>
    <dataValidation type="list" showInputMessage="1" showErrorMessage="1" sqref="D100">
      <formula1>"Fraction,Number"</formula1>
    </dataValidation>
    <dataValidation type="list" showInputMessage="1" showErrorMessage="1" sqref="D101">
      <formula1>"Fraction,Number"</formula1>
    </dataValidation>
    <dataValidation type="list" showInputMessage="1" showErrorMessage="1" sqref="D102">
      <formula1>"Fraction,Number"</formula1>
    </dataValidation>
    <dataValidation type="list" showInputMessage="1" showErrorMessage="1" sqref="D103">
      <formula1>"Fraction,Number"</formula1>
    </dataValidation>
    <dataValidation type="list" showInputMessage="1" showErrorMessage="1" sqref="D104">
      <formula1>"Fraction,Number"</formula1>
    </dataValidation>
    <dataValidation type="list" showInputMessage="1" showErrorMessage="1" sqref="D105">
      <formula1>"Fraction,Number"</formula1>
    </dataValidation>
    <dataValidation type="list" showInputMessage="1" showErrorMessage="1" sqref="D106">
      <formula1>"Fraction,Number"</formula1>
    </dataValidation>
    <dataValidation type="list" showInputMessage="1" showErrorMessage="1" sqref="D107">
      <formula1>"Fraction,Number"</formula1>
    </dataValidation>
    <dataValidation type="list" showInputMessage="1" showErrorMessage="1" sqref="D108">
      <formula1>"Fraction,Number"</formula1>
    </dataValidation>
    <dataValidation type="list" showInputMessage="1" showErrorMessage="1" sqref="D109">
      <formula1>"Fraction,Number"</formula1>
    </dataValidation>
    <dataValidation type="list" showInputMessage="1" showErrorMessage="1" sqref="D110">
      <formula1>"Fraction,Number"</formula1>
    </dataValidation>
    <dataValidation type="list" showInputMessage="1" showErrorMessage="1" sqref="D111">
      <formula1>"Fraction,Number"</formula1>
    </dataValidation>
    <dataValidation type="list" showInputMessage="1" showErrorMessage="1" sqref="D112">
      <formula1>"Fraction,Number"</formula1>
    </dataValidation>
    <dataValidation type="list" showInputMessage="1" showErrorMessage="1" sqref="D113">
      <formula1>"Fraction,Number"</formula1>
    </dataValidation>
    <dataValidation type="list" showInputMessage="1" showErrorMessage="1" sqref="D114">
      <formula1>"Fraction,Number"</formula1>
    </dataValidation>
    <dataValidation type="list" showInputMessage="1" showErrorMessage="1" sqref="D115">
      <formula1>"Fraction,Number"</formula1>
    </dataValidation>
    <dataValidation type="list" showInputMessage="1" showErrorMessage="1" sqref="D116">
      <formula1>"Fraction,Number"</formula1>
    </dataValidation>
    <dataValidation type="list" showInputMessage="1" showErrorMessage="1" sqref="D117">
      <formula1>"Fraction,Number"</formula1>
    </dataValidation>
    <dataValidation type="list" showInputMessage="1" showErrorMessage="1" sqref="D118">
      <formula1>"Fraction,Number"</formula1>
    </dataValidation>
    <dataValidation type="list" showInputMessage="1" showErrorMessage="1" sqref="D119">
      <formula1>"Fraction,Number"</formula1>
    </dataValidation>
    <dataValidation type="list" showInputMessage="1" showErrorMessage="1" sqref="D120">
      <formula1>"Fraction,Number"</formula1>
    </dataValidation>
    <dataValidation type="list" showInputMessage="1" showErrorMessage="1" sqref="D121">
      <formula1>"Fraction,Number"</formula1>
    </dataValidation>
    <dataValidation type="list" showInputMessage="1" showErrorMessage="1" sqref="D122">
      <formula1>"Fraction,Number"</formula1>
    </dataValidation>
    <dataValidation type="list" showInputMessage="1" showErrorMessage="1" sqref="D123">
      <formula1>"Fraction,Number"</formula1>
    </dataValidation>
    <dataValidation type="list" showInputMessage="1" showErrorMessage="1" sqref="D124">
      <formula1>"Fraction,Number"</formula1>
    </dataValidation>
    <dataValidation type="list" showInputMessage="1" showErrorMessage="1" sqref="D125">
      <formula1>"Fraction,Number"</formula1>
    </dataValidation>
    <dataValidation type="list" showInputMessage="1" showErrorMessage="1" sqref="D126">
      <formula1>"Fraction,Number"</formula1>
    </dataValidation>
    <dataValidation type="list" showInputMessage="1" showErrorMessage="1" sqref="D127">
      <formula1>"Fraction,Number"</formula1>
    </dataValidation>
    <dataValidation type="list" showInputMessage="1" showErrorMessage="1" sqref="D128">
      <formula1>"Fraction,Number"</formula1>
    </dataValidation>
    <dataValidation type="list" showInputMessage="1" showErrorMessage="1" sqref="D129">
      <formula1>"Fraction,Number"</formula1>
    </dataValidation>
    <dataValidation type="list" showInputMessage="1" showErrorMessage="1" sqref="D130">
      <formula1>"Fraction,Number"</formula1>
    </dataValidation>
    <dataValidation type="list" showInputMessage="1" showErrorMessage="1" sqref="D131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8" si="0">IF(SUMPRODUCT(--(E2:T2&lt;&gt;""))=0,1000000,"N.A.")</f>
        <v>1000000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1000000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1000000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1000000</v>
      </c>
      <c r="D5" t="s">
        <v>12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1000000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1000000</v>
      </c>
      <c r="D8" t="s">
        <v>12</v>
      </c>
    </row>
  </sheetData>
  <dataValidations count="7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 x14ac:dyDescent="0.2">
      <c r="A10" t="s">
        <v>25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31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36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41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46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49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52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55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/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11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11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11</v>
      </c>
      <c r="C8">
        <f t="shared" si="0"/>
        <v>0</v>
      </c>
      <c r="D8" t="s">
        <v>12</v>
      </c>
    </row>
    <row r="10" spans="1:20" x14ac:dyDescent="0.2">
      <c r="A10" t="s">
        <v>22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11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11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11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11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11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11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11</v>
      </c>
      <c r="C17">
        <f t="shared" si="1"/>
        <v>0</v>
      </c>
      <c r="D17" t="s">
        <v>12</v>
      </c>
    </row>
    <row r="19" spans="1:20" x14ac:dyDescent="0.2">
      <c r="A19" t="s">
        <v>28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33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38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43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47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50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53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8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6">
      <formula1>"Number"</formula1>
    </dataValidation>
    <dataValidation type="list" showInputMessage="1" showErrorMessage="1" sqref="B17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23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v>0.5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ref="C12:C17" si="1">IF(SUMPRODUCT(--(E12:T12&lt;&gt;""))=0,0.01,"N.A.")</f>
        <v>0.01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0.01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0.01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0.01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0.01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0.01</v>
      </c>
      <c r="D17" t="s">
        <v>12</v>
      </c>
    </row>
    <row r="19" spans="1:20" x14ac:dyDescent="0.2">
      <c r="A19" t="s">
        <v>29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10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10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10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10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10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10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10</v>
      </c>
      <c r="C26">
        <f t="shared" si="2"/>
        <v>0</v>
      </c>
      <c r="D26" t="s">
        <v>12</v>
      </c>
    </row>
    <row r="28" spans="1:20" x14ac:dyDescent="0.2">
      <c r="A28" t="s">
        <v>34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10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10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10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10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10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10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10</v>
      </c>
      <c r="C35">
        <f t="shared" si="3"/>
        <v>0</v>
      </c>
      <c r="D35" t="s">
        <v>12</v>
      </c>
    </row>
    <row r="37" spans="1:20" x14ac:dyDescent="0.2">
      <c r="A37" t="s">
        <v>39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10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10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10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10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10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10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10</v>
      </c>
      <c r="C44">
        <f t="shared" si="4"/>
        <v>0</v>
      </c>
      <c r="D44" t="s">
        <v>12</v>
      </c>
    </row>
    <row r="46" spans="1:20" x14ac:dyDescent="0.2">
      <c r="A46" t="s">
        <v>44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10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10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10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10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10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10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10</v>
      </c>
      <c r="C53">
        <f t="shared" si="5"/>
        <v>0</v>
      </c>
      <c r="D53" t="s">
        <v>12</v>
      </c>
    </row>
    <row r="55" spans="1:20" x14ac:dyDescent="0.2">
      <c r="A55" t="s">
        <v>48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10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10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10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10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10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10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10</v>
      </c>
      <c r="C62">
        <f t="shared" si="6"/>
        <v>0</v>
      </c>
      <c r="D62" t="s">
        <v>12</v>
      </c>
    </row>
    <row r="64" spans="1:20" x14ac:dyDescent="0.2">
      <c r="A64" t="s">
        <v>51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10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10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10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10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10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10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10</v>
      </c>
      <c r="C71">
        <f t="shared" si="7"/>
        <v>0</v>
      </c>
      <c r="D71" t="s">
        <v>12</v>
      </c>
    </row>
    <row r="73" spans="1:20" x14ac:dyDescent="0.2">
      <c r="A73" t="s">
        <v>54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10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10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10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10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10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10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10</v>
      </c>
      <c r="C80">
        <f t="shared" si="8"/>
        <v>0</v>
      </c>
      <c r="D80" t="s">
        <v>12</v>
      </c>
    </row>
  </sheetData>
  <dataValidations count="63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  <dataValidation type="list" showInputMessage="1" showErrorMessage="1" sqref="B4">
      <formula1>"Fraction"</formula1>
    </dataValidation>
    <dataValidation type="list" showInputMessage="1" showErrorMessage="1" sqref="B5">
      <formula1>"Fraction"</formula1>
    </dataValidation>
    <dataValidation type="list" showInputMessage="1" showErrorMessage="1" sqref="B6">
      <formula1>"Fraction"</formula1>
    </dataValidation>
    <dataValidation type="list" showInputMessage="1" showErrorMessage="1" sqref="B7">
      <formula1>"Fraction"</formula1>
    </dataValidation>
    <dataValidation type="list" showInputMessage="1" showErrorMessage="1" sqref="B8">
      <formula1>"Fraction"</formula1>
    </dataValidation>
    <dataValidation type="list" showInputMessage="1" showErrorMessage="1" sqref="B11">
      <formula1>"Fraction"</formula1>
    </dataValidation>
    <dataValidation type="list" showInputMessage="1" showErrorMessage="1" sqref="B12">
      <formula1>"Fraction"</formula1>
    </dataValidation>
    <dataValidation type="list" showInputMessage="1" showErrorMessage="1" sqref="B13">
      <formula1>"Fraction"</formula1>
    </dataValidation>
    <dataValidation type="list" showInputMessage="1" showErrorMessage="1" sqref="B14">
      <formula1>"Fraction"</formula1>
    </dataValidation>
    <dataValidation type="list" showInputMessage="1" showErrorMessage="1" sqref="B15">
      <formula1>"Fraction"</formula1>
    </dataValidation>
    <dataValidation type="list" showInputMessage="1" showErrorMessage="1" sqref="B16">
      <formula1>"Fraction"</formula1>
    </dataValidation>
    <dataValidation type="list" showInputMessage="1" showErrorMessage="1" sqref="B17">
      <formula1>"Fraction"</formula1>
    </dataValidation>
    <dataValidation type="list" showInputMessage="1" showErrorMessage="1" sqref="B20">
      <formula1>"Fraction"</formula1>
    </dataValidation>
    <dataValidation type="list" showInputMessage="1" showErrorMessage="1" sqref="B21">
      <formula1>"Fraction"</formula1>
    </dataValidation>
    <dataValidation type="list" showInputMessage="1" showErrorMessage="1" sqref="B22">
      <formula1>"Fraction"</formula1>
    </dataValidation>
    <dataValidation type="list" showInputMessage="1" showErrorMessage="1" sqref="B23">
      <formula1>"Fraction"</formula1>
    </dataValidation>
    <dataValidation type="list" showInputMessage="1" showErrorMessage="1" sqref="B24">
      <formula1>"Fraction"</formula1>
    </dataValidation>
    <dataValidation type="list" showInputMessage="1" showErrorMessage="1" sqref="B25">
      <formula1>"Fraction"</formula1>
    </dataValidation>
    <dataValidation type="list" showInputMessage="1" showErrorMessage="1" sqref="B26">
      <formula1>"Fraction"</formula1>
    </dataValidation>
    <dataValidation type="list" showInputMessage="1" showErrorMessage="1" sqref="B29">
      <formula1>"Fraction"</formula1>
    </dataValidation>
    <dataValidation type="list" showInputMessage="1" showErrorMessage="1" sqref="B30">
      <formula1>"Fraction"</formula1>
    </dataValidation>
    <dataValidation type="list" showInputMessage="1" showErrorMessage="1" sqref="B31">
      <formula1>"Fraction"</formula1>
    </dataValidation>
    <dataValidation type="list" showInputMessage="1" showErrorMessage="1" sqref="B32">
      <formula1>"Fraction"</formula1>
    </dataValidation>
    <dataValidation type="list" showInputMessage="1" showErrorMessage="1" sqref="B33">
      <formula1>"Fraction"</formula1>
    </dataValidation>
    <dataValidation type="list" showInputMessage="1" showErrorMessage="1" sqref="B34">
      <formula1>"Fraction"</formula1>
    </dataValidation>
    <dataValidation type="list" showInputMessage="1" showErrorMessage="1" sqref="B35">
      <formula1>"Fraction"</formula1>
    </dataValidation>
    <dataValidation type="list" showInputMessage="1" showErrorMessage="1" sqref="B38">
      <formula1>"Fraction"</formula1>
    </dataValidation>
    <dataValidation type="list" showInputMessage="1" showErrorMessage="1" sqref="B39">
      <formula1>"Fraction"</formula1>
    </dataValidation>
    <dataValidation type="list" showInputMessage="1" showErrorMessage="1" sqref="B40">
      <formula1>"Fraction"</formula1>
    </dataValidation>
    <dataValidation type="list" showInputMessage="1" showErrorMessage="1" sqref="B41">
      <formula1>"Fraction"</formula1>
    </dataValidation>
    <dataValidation type="list" showInputMessage="1" showErrorMessage="1" sqref="B42">
      <formula1>"Fraction"</formula1>
    </dataValidation>
    <dataValidation type="list" showInputMessage="1" showErrorMessage="1" sqref="B43">
      <formula1>"Fraction"</formula1>
    </dataValidation>
    <dataValidation type="list" showInputMessage="1" showErrorMessage="1" sqref="B44">
      <formula1>"Fraction"</formula1>
    </dataValidation>
    <dataValidation type="list" showInputMessage="1" showErrorMessage="1" sqref="B47">
      <formula1>"Fraction"</formula1>
    </dataValidation>
    <dataValidation type="list" showInputMessage="1" showErrorMessage="1" sqref="B48">
      <formula1>"Fraction"</formula1>
    </dataValidation>
    <dataValidation type="list" showInputMessage="1" showErrorMessage="1" sqref="B49">
      <formula1>"Fraction"</formula1>
    </dataValidation>
    <dataValidation type="list" showInputMessage="1" showErrorMessage="1" sqref="B50">
      <formula1>"Fraction"</formula1>
    </dataValidation>
    <dataValidation type="list" showInputMessage="1" showErrorMessage="1" sqref="B51">
      <formula1>"Fraction"</formula1>
    </dataValidation>
    <dataValidation type="list" showInputMessage="1" showErrorMessage="1" sqref="B52">
      <formula1>"Fraction"</formula1>
    </dataValidation>
    <dataValidation type="list" showInputMessage="1" showErrorMessage="1" sqref="B53">
      <formula1>"Fraction"</formula1>
    </dataValidation>
    <dataValidation type="list" showInputMessage="1" showErrorMessage="1" sqref="B56">
      <formula1>"Fraction"</formula1>
    </dataValidation>
    <dataValidation type="list" showInputMessage="1" showErrorMessage="1" sqref="B57">
      <formula1>"Fraction"</formula1>
    </dataValidation>
    <dataValidation type="list" showInputMessage="1" showErrorMessage="1" sqref="B58">
      <formula1>"Fraction"</formula1>
    </dataValidation>
    <dataValidation type="list" showInputMessage="1" showErrorMessage="1" sqref="B59">
      <formula1>"Fraction"</formula1>
    </dataValidation>
    <dataValidation type="list" showInputMessage="1" showErrorMessage="1" sqref="B60">
      <formula1>"Fraction"</formula1>
    </dataValidation>
    <dataValidation type="list" showInputMessage="1" showErrorMessage="1" sqref="B61">
      <formula1>"Fraction"</formula1>
    </dataValidation>
    <dataValidation type="list" showInputMessage="1" showErrorMessage="1" sqref="B62">
      <formula1>"Fraction"</formula1>
    </dataValidation>
    <dataValidation type="list" showInputMessage="1" showErrorMessage="1" sqref="B65">
      <formula1>"Fraction"</formula1>
    </dataValidation>
    <dataValidation type="list" showInputMessage="1" showErrorMessage="1" sqref="B66">
      <formula1>"Fraction"</formula1>
    </dataValidation>
    <dataValidation type="list" showInputMessage="1" showErrorMessage="1" sqref="B67">
      <formula1>"Fraction"</formula1>
    </dataValidation>
    <dataValidation type="list" showInputMessage="1" showErrorMessage="1" sqref="B68">
      <formula1>"Fraction"</formula1>
    </dataValidation>
    <dataValidation type="list" showInputMessage="1" showErrorMessage="1" sqref="B69">
      <formula1>"Fraction"</formula1>
    </dataValidation>
    <dataValidation type="list" showInputMessage="1" showErrorMessage="1" sqref="B70">
      <formula1>"Fraction"</formula1>
    </dataValidation>
    <dataValidation type="list" showInputMessage="1" showErrorMessage="1" sqref="B71">
      <formula1>"Fraction"</formula1>
    </dataValidation>
    <dataValidation type="list" showInputMessage="1" showErrorMessage="1" sqref="B74">
      <formula1>"Fraction"</formula1>
    </dataValidation>
    <dataValidation type="list" showInputMessage="1" showErrorMessage="1" sqref="B75">
      <formula1>"Fraction"</formula1>
    </dataValidation>
    <dataValidation type="list" showInputMessage="1" showErrorMessage="1" sqref="B76">
      <formula1>"Fraction"</formula1>
    </dataValidation>
    <dataValidation type="list" showInputMessage="1" showErrorMessage="1" sqref="B77">
      <formula1>"Fraction"</formula1>
    </dataValidation>
    <dataValidation type="list" showInputMessage="1" showErrorMessage="1" sqref="B78">
      <formula1>"Fraction"</formula1>
    </dataValidation>
    <dataValidation type="list" showInputMessage="1" showErrorMessage="1" sqref="B79">
      <formula1>"Fraction"</formula1>
    </dataValidation>
    <dataValidation type="list" showInputMessage="1" showErrorMessage="1" sqref="B80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topLeftCell="A41" workbookViewId="0">
      <selection activeCell="A56" sqref="A56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10</v>
      </c>
      <c r="C2">
        <f t="shared" ref="C2:C8" si="0">IF(SUMPRODUCT(--(E2:T2&lt;&gt;""))=0,0,"N.A.")</f>
        <v>0</v>
      </c>
      <c r="D2" t="s">
        <v>12</v>
      </c>
    </row>
    <row r="3" spans="1:20" x14ac:dyDescent="0.2">
      <c r="A3" t="str">
        <f>'Population Definitions'!$A$3</f>
        <v>Gen 5-14</v>
      </c>
      <c r="B3" t="s">
        <v>10</v>
      </c>
      <c r="C3">
        <f t="shared" si="0"/>
        <v>0</v>
      </c>
      <c r="D3" t="s">
        <v>12</v>
      </c>
    </row>
    <row r="4" spans="1:20" x14ac:dyDescent="0.2">
      <c r="A4" t="str">
        <f>'Population Definitions'!$A$4</f>
        <v>Gen 15-64</v>
      </c>
      <c r="B4" t="s">
        <v>10</v>
      </c>
      <c r="C4">
        <f t="shared" si="0"/>
        <v>0</v>
      </c>
      <c r="D4" t="s">
        <v>12</v>
      </c>
    </row>
    <row r="5" spans="1:20" x14ac:dyDescent="0.2">
      <c r="A5" t="str">
        <f>'Population Definitions'!$A$5</f>
        <v>Gen 65+</v>
      </c>
      <c r="B5" t="s">
        <v>10</v>
      </c>
      <c r="C5">
        <f t="shared" si="0"/>
        <v>0</v>
      </c>
      <c r="D5" t="s">
        <v>12</v>
      </c>
    </row>
    <row r="6" spans="1:20" x14ac:dyDescent="0.2">
      <c r="A6" t="str">
        <f>'Population Definitions'!$A$6</f>
        <v>HIV 15+</v>
      </c>
      <c r="B6" t="s">
        <v>10</v>
      </c>
      <c r="C6">
        <f t="shared" si="0"/>
        <v>0</v>
      </c>
      <c r="D6" t="s">
        <v>12</v>
      </c>
    </row>
    <row r="7" spans="1:20" x14ac:dyDescent="0.2">
      <c r="A7" t="str">
        <f>'Population Definitions'!$A$7</f>
        <v>Prisoners</v>
      </c>
      <c r="B7" t="s">
        <v>10</v>
      </c>
      <c r="C7">
        <f t="shared" si="0"/>
        <v>0</v>
      </c>
      <c r="D7" t="s">
        <v>12</v>
      </c>
    </row>
    <row r="8" spans="1:20" x14ac:dyDescent="0.2">
      <c r="A8" t="str">
        <f>'Population Definitions'!$A$8</f>
        <v>Population 7</v>
      </c>
      <c r="B8" t="s">
        <v>10</v>
      </c>
      <c r="C8">
        <f t="shared" si="0"/>
        <v>0</v>
      </c>
      <c r="D8" t="s">
        <v>12</v>
      </c>
    </row>
    <row r="10" spans="1:20" x14ac:dyDescent="0.2">
      <c r="A10" t="s">
        <v>27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10</v>
      </c>
      <c r="C11">
        <f t="shared" ref="C11:C17" si="1">IF(SUMPRODUCT(--(E11:T11&lt;&gt;""))=0,0,"N.A.")</f>
        <v>0</v>
      </c>
      <c r="D11" t="s">
        <v>12</v>
      </c>
    </row>
    <row r="12" spans="1:20" x14ac:dyDescent="0.2">
      <c r="A12" t="str">
        <f>'Population Definitions'!$A$3</f>
        <v>Gen 5-14</v>
      </c>
      <c r="B12" t="s">
        <v>10</v>
      </c>
      <c r="C12">
        <f t="shared" si="1"/>
        <v>0</v>
      </c>
      <c r="D12" t="s">
        <v>12</v>
      </c>
    </row>
    <row r="13" spans="1:20" x14ac:dyDescent="0.2">
      <c r="A13" t="str">
        <f>'Population Definitions'!$A$4</f>
        <v>Gen 15-64</v>
      </c>
      <c r="B13" t="s">
        <v>10</v>
      </c>
      <c r="C13">
        <f t="shared" si="1"/>
        <v>0</v>
      </c>
      <c r="D13" t="s">
        <v>12</v>
      </c>
    </row>
    <row r="14" spans="1:20" x14ac:dyDescent="0.2">
      <c r="A14" t="str">
        <f>'Population Definitions'!$A$5</f>
        <v>Gen 65+</v>
      </c>
      <c r="B14" t="s">
        <v>10</v>
      </c>
      <c r="C14">
        <f t="shared" si="1"/>
        <v>0</v>
      </c>
      <c r="D14" t="s">
        <v>12</v>
      </c>
    </row>
    <row r="15" spans="1:20" x14ac:dyDescent="0.2">
      <c r="A15" t="str">
        <f>'Population Definitions'!$A$6</f>
        <v>HIV 15+</v>
      </c>
      <c r="B15" t="s">
        <v>10</v>
      </c>
      <c r="C15">
        <f t="shared" si="1"/>
        <v>0</v>
      </c>
      <c r="D15" t="s">
        <v>12</v>
      </c>
    </row>
    <row r="16" spans="1:20" x14ac:dyDescent="0.2">
      <c r="A16" t="str">
        <f>'Population Definitions'!$A$7</f>
        <v>Prisoners</v>
      </c>
      <c r="B16" t="s">
        <v>10</v>
      </c>
      <c r="C16">
        <f t="shared" si="1"/>
        <v>0</v>
      </c>
      <c r="D16" t="s">
        <v>12</v>
      </c>
    </row>
    <row r="17" spans="1:20" x14ac:dyDescent="0.2">
      <c r="A17" t="str">
        <f>'Population Definitions'!$A$8</f>
        <v>Population 7</v>
      </c>
      <c r="B17" t="s">
        <v>10</v>
      </c>
      <c r="C17">
        <f t="shared" si="1"/>
        <v>0</v>
      </c>
      <c r="D17" t="s">
        <v>12</v>
      </c>
    </row>
    <row r="19" spans="1:20" x14ac:dyDescent="0.2">
      <c r="A19" t="s">
        <v>30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11</v>
      </c>
      <c r="C20">
        <f t="shared" ref="C20:C26" si="2">IF(SUMPRODUCT(--(E20:T20&lt;&gt;""))=0,0,"N.A.")</f>
        <v>0</v>
      </c>
      <c r="D20" t="s">
        <v>12</v>
      </c>
    </row>
    <row r="21" spans="1:20" x14ac:dyDescent="0.2">
      <c r="A21" t="str">
        <f>'Population Definitions'!$A$3</f>
        <v>Gen 5-14</v>
      </c>
      <c r="B21" t="s">
        <v>11</v>
      </c>
      <c r="C21">
        <f t="shared" si="2"/>
        <v>0</v>
      </c>
      <c r="D21" t="s">
        <v>12</v>
      </c>
    </row>
    <row r="22" spans="1:20" x14ac:dyDescent="0.2">
      <c r="A22" t="str">
        <f>'Population Definitions'!$A$4</f>
        <v>Gen 15-64</v>
      </c>
      <c r="B22" t="s">
        <v>11</v>
      </c>
      <c r="C22">
        <f t="shared" si="2"/>
        <v>0</v>
      </c>
      <c r="D22" t="s">
        <v>12</v>
      </c>
    </row>
    <row r="23" spans="1:20" x14ac:dyDescent="0.2">
      <c r="A23" t="str">
        <f>'Population Definitions'!$A$5</f>
        <v>Gen 65+</v>
      </c>
      <c r="B23" t="s">
        <v>11</v>
      </c>
      <c r="C23">
        <f t="shared" si="2"/>
        <v>0</v>
      </c>
      <c r="D23" t="s">
        <v>12</v>
      </c>
    </row>
    <row r="24" spans="1:20" x14ac:dyDescent="0.2">
      <c r="A24" t="str">
        <f>'Population Definitions'!$A$6</f>
        <v>HIV 15+</v>
      </c>
      <c r="B24" t="s">
        <v>11</v>
      </c>
      <c r="C24">
        <f t="shared" si="2"/>
        <v>0</v>
      </c>
      <c r="D24" t="s">
        <v>12</v>
      </c>
    </row>
    <row r="25" spans="1:20" x14ac:dyDescent="0.2">
      <c r="A25" t="str">
        <f>'Population Definitions'!$A$7</f>
        <v>Prisoners</v>
      </c>
      <c r="B25" t="s">
        <v>11</v>
      </c>
      <c r="C25">
        <f t="shared" si="2"/>
        <v>0</v>
      </c>
      <c r="D25" t="s">
        <v>12</v>
      </c>
    </row>
    <row r="26" spans="1:20" x14ac:dyDescent="0.2">
      <c r="A26" t="str">
        <f>'Population Definitions'!$A$8</f>
        <v>Population 7</v>
      </c>
      <c r="B26" t="s">
        <v>11</v>
      </c>
      <c r="C26">
        <f t="shared" si="2"/>
        <v>0</v>
      </c>
      <c r="D26" t="s">
        <v>12</v>
      </c>
    </row>
    <row r="28" spans="1:20" x14ac:dyDescent="0.2">
      <c r="A28" t="s">
        <v>35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11</v>
      </c>
      <c r="C29">
        <f t="shared" ref="C29:C35" si="3">IF(SUMPRODUCT(--(E29:T29&lt;&gt;""))=0,0,"N.A.")</f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11</v>
      </c>
      <c r="C30">
        <f t="shared" si="3"/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11</v>
      </c>
      <c r="C31">
        <f t="shared" si="3"/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11</v>
      </c>
      <c r="C32">
        <f t="shared" si="3"/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11</v>
      </c>
      <c r="C33">
        <f t="shared" si="3"/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11</v>
      </c>
      <c r="C34">
        <f t="shared" si="3"/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11</v>
      </c>
      <c r="C35">
        <f t="shared" si="3"/>
        <v>0</v>
      </c>
      <c r="D35" t="s">
        <v>12</v>
      </c>
    </row>
    <row r="37" spans="1:20" x14ac:dyDescent="0.2">
      <c r="A37" t="s">
        <v>40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11</v>
      </c>
      <c r="C38">
        <f t="shared" ref="C38:C44" si="4"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11</v>
      </c>
      <c r="C39">
        <f t="shared" si="4"/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11</v>
      </c>
      <c r="C40">
        <f t="shared" si="4"/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11</v>
      </c>
      <c r="C41">
        <f t="shared" si="4"/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11</v>
      </c>
      <c r="C42">
        <f t="shared" si="4"/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11</v>
      </c>
      <c r="C43">
        <f t="shared" si="4"/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11</v>
      </c>
      <c r="C44">
        <f t="shared" si="4"/>
        <v>0</v>
      </c>
      <c r="D44" t="s">
        <v>12</v>
      </c>
    </row>
    <row r="46" spans="1:20" x14ac:dyDescent="0.2">
      <c r="A46" t="s">
        <v>45</v>
      </c>
      <c r="B46" t="s">
        <v>8</v>
      </c>
      <c r="C46" t="s">
        <v>9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</row>
    <row r="47" spans="1:20" x14ac:dyDescent="0.2">
      <c r="A47" t="str">
        <f>'Population Definitions'!$A$2</f>
        <v>Gen 0-4</v>
      </c>
      <c r="B47" t="s">
        <v>11</v>
      </c>
      <c r="C47">
        <f t="shared" ref="C47:C53" si="5">IF(SUMPRODUCT(--(E47:T47&lt;&gt;""))=0,0,"N.A.")</f>
        <v>0</v>
      </c>
      <c r="D47" t="s">
        <v>12</v>
      </c>
    </row>
    <row r="48" spans="1:20" x14ac:dyDescent="0.2">
      <c r="A48" t="str">
        <f>'Population Definitions'!$A$3</f>
        <v>Gen 5-14</v>
      </c>
      <c r="B48" t="s">
        <v>11</v>
      </c>
      <c r="C48">
        <f t="shared" si="5"/>
        <v>0</v>
      </c>
      <c r="D48" t="s">
        <v>12</v>
      </c>
    </row>
    <row r="49" spans="1:20" x14ac:dyDescent="0.2">
      <c r="A49" t="str">
        <f>'Population Definitions'!$A$4</f>
        <v>Gen 15-64</v>
      </c>
      <c r="B49" t="s">
        <v>11</v>
      </c>
      <c r="C49">
        <f t="shared" si="5"/>
        <v>0</v>
      </c>
      <c r="D49" t="s">
        <v>12</v>
      </c>
    </row>
    <row r="50" spans="1:20" x14ac:dyDescent="0.2">
      <c r="A50" t="str">
        <f>'Population Definitions'!$A$5</f>
        <v>Gen 65+</v>
      </c>
      <c r="B50" t="s">
        <v>11</v>
      </c>
      <c r="C50">
        <f t="shared" si="5"/>
        <v>0</v>
      </c>
      <c r="D50" t="s">
        <v>12</v>
      </c>
    </row>
    <row r="51" spans="1:20" x14ac:dyDescent="0.2">
      <c r="A51" t="str">
        <f>'Population Definitions'!$A$6</f>
        <v>HIV 15+</v>
      </c>
      <c r="B51" t="s">
        <v>11</v>
      </c>
      <c r="C51">
        <f t="shared" si="5"/>
        <v>0</v>
      </c>
      <c r="D51" t="s">
        <v>12</v>
      </c>
    </row>
    <row r="52" spans="1:20" x14ac:dyDescent="0.2">
      <c r="A52" t="str">
        <f>'Population Definitions'!$A$7</f>
        <v>Prisoners</v>
      </c>
      <c r="B52" t="s">
        <v>11</v>
      </c>
      <c r="C52">
        <f t="shared" si="5"/>
        <v>0</v>
      </c>
      <c r="D52" t="s">
        <v>12</v>
      </c>
    </row>
    <row r="53" spans="1:20" x14ac:dyDescent="0.2">
      <c r="A53" t="str">
        <f>'Population Definitions'!$A$8</f>
        <v>Population 7</v>
      </c>
      <c r="B53" t="s">
        <v>11</v>
      </c>
      <c r="C53">
        <f t="shared" si="5"/>
        <v>0</v>
      </c>
      <c r="D53" t="s">
        <v>12</v>
      </c>
    </row>
    <row r="55" spans="1:20" x14ac:dyDescent="0.2">
      <c r="A55" t="s">
        <v>146</v>
      </c>
      <c r="B55" t="s">
        <v>8</v>
      </c>
      <c r="C55" t="s">
        <v>9</v>
      </c>
      <c r="E55">
        <v>2000</v>
      </c>
      <c r="F55">
        <v>2001</v>
      </c>
      <c r="G55">
        <v>2002</v>
      </c>
      <c r="H55">
        <v>2003</v>
      </c>
      <c r="I55">
        <v>2004</v>
      </c>
      <c r="J55">
        <v>2005</v>
      </c>
      <c r="K55">
        <v>2006</v>
      </c>
      <c r="L55">
        <v>2007</v>
      </c>
      <c r="M55">
        <v>2008</v>
      </c>
      <c r="N55">
        <v>2009</v>
      </c>
      <c r="O55">
        <v>2010</v>
      </c>
      <c r="P55">
        <v>2011</v>
      </c>
      <c r="Q55">
        <v>2012</v>
      </c>
      <c r="R55">
        <v>2013</v>
      </c>
      <c r="S55">
        <v>2014</v>
      </c>
      <c r="T55">
        <v>2015</v>
      </c>
    </row>
    <row r="56" spans="1:20" x14ac:dyDescent="0.2">
      <c r="A56" t="str">
        <f>'Population Definitions'!$A$2</f>
        <v>Gen 0-4</v>
      </c>
      <c r="B56" t="s">
        <v>11</v>
      </c>
      <c r="C56">
        <f t="shared" ref="C56:C62" si="6">IF(SUMPRODUCT(--(E56:T56&lt;&gt;""))=0,0,"N.A.")</f>
        <v>0</v>
      </c>
      <c r="D56" t="s">
        <v>12</v>
      </c>
    </row>
    <row r="57" spans="1:20" x14ac:dyDescent="0.2">
      <c r="A57" t="str">
        <f>'Population Definitions'!$A$3</f>
        <v>Gen 5-14</v>
      </c>
      <c r="B57" t="s">
        <v>11</v>
      </c>
      <c r="C57">
        <f t="shared" si="6"/>
        <v>0</v>
      </c>
      <c r="D57" t="s">
        <v>12</v>
      </c>
    </row>
    <row r="58" spans="1:20" x14ac:dyDescent="0.2">
      <c r="A58" t="str">
        <f>'Population Definitions'!$A$4</f>
        <v>Gen 15-64</v>
      </c>
      <c r="B58" t="s">
        <v>11</v>
      </c>
      <c r="C58">
        <f t="shared" si="6"/>
        <v>0</v>
      </c>
      <c r="D58" t="s">
        <v>12</v>
      </c>
    </row>
    <row r="59" spans="1:20" x14ac:dyDescent="0.2">
      <c r="A59" t="str">
        <f>'Population Definitions'!$A$5</f>
        <v>Gen 65+</v>
      </c>
      <c r="B59" t="s">
        <v>11</v>
      </c>
      <c r="C59">
        <f t="shared" si="6"/>
        <v>0</v>
      </c>
      <c r="D59" t="s">
        <v>12</v>
      </c>
    </row>
    <row r="60" spans="1:20" x14ac:dyDescent="0.2">
      <c r="A60" t="str">
        <f>'Population Definitions'!$A$6</f>
        <v>HIV 15+</v>
      </c>
      <c r="B60" t="s">
        <v>11</v>
      </c>
      <c r="C60">
        <f t="shared" si="6"/>
        <v>0</v>
      </c>
      <c r="D60" t="s">
        <v>12</v>
      </c>
    </row>
    <row r="61" spans="1:20" x14ac:dyDescent="0.2">
      <c r="A61" t="str">
        <f>'Population Definitions'!$A$7</f>
        <v>Prisoners</v>
      </c>
      <c r="B61" t="s">
        <v>11</v>
      </c>
      <c r="C61">
        <f t="shared" si="6"/>
        <v>0</v>
      </c>
      <c r="D61" t="s">
        <v>12</v>
      </c>
    </row>
    <row r="62" spans="1:20" x14ac:dyDescent="0.2">
      <c r="A62" t="str">
        <f>'Population Definitions'!$A$8</f>
        <v>Population 7</v>
      </c>
      <c r="B62" t="s">
        <v>11</v>
      </c>
      <c r="C62">
        <f t="shared" si="6"/>
        <v>0</v>
      </c>
      <c r="D62" t="s">
        <v>12</v>
      </c>
    </row>
    <row r="64" spans="1:20" x14ac:dyDescent="0.2">
      <c r="A64" t="s">
        <v>145</v>
      </c>
      <c r="B64" t="s">
        <v>8</v>
      </c>
      <c r="C64" t="s">
        <v>9</v>
      </c>
      <c r="E64">
        <v>2000</v>
      </c>
      <c r="F64">
        <v>2001</v>
      </c>
      <c r="G64">
        <v>2002</v>
      </c>
      <c r="H64">
        <v>2003</v>
      </c>
      <c r="I64">
        <v>2004</v>
      </c>
      <c r="J64">
        <v>2005</v>
      </c>
      <c r="K64">
        <v>2006</v>
      </c>
      <c r="L64">
        <v>2007</v>
      </c>
      <c r="M64">
        <v>2008</v>
      </c>
      <c r="N64">
        <v>2009</v>
      </c>
      <c r="O64">
        <v>2010</v>
      </c>
      <c r="P64">
        <v>2011</v>
      </c>
      <c r="Q64">
        <v>2012</v>
      </c>
      <c r="R64">
        <v>2013</v>
      </c>
      <c r="S64">
        <v>2014</v>
      </c>
      <c r="T64">
        <v>2015</v>
      </c>
    </row>
    <row r="65" spans="1:20" x14ac:dyDescent="0.2">
      <c r="A65" t="str">
        <f>'Population Definitions'!$A$2</f>
        <v>Gen 0-4</v>
      </c>
      <c r="B65" t="s">
        <v>11</v>
      </c>
      <c r="C65">
        <f t="shared" ref="C65:C71" si="7">IF(SUMPRODUCT(--(E65:T65&lt;&gt;""))=0,0,"N.A.")</f>
        <v>0</v>
      </c>
      <c r="D65" t="s">
        <v>12</v>
      </c>
    </row>
    <row r="66" spans="1:20" x14ac:dyDescent="0.2">
      <c r="A66" t="str">
        <f>'Population Definitions'!$A$3</f>
        <v>Gen 5-14</v>
      </c>
      <c r="B66" t="s">
        <v>11</v>
      </c>
      <c r="C66">
        <f t="shared" si="7"/>
        <v>0</v>
      </c>
      <c r="D66" t="s">
        <v>12</v>
      </c>
    </row>
    <row r="67" spans="1:20" x14ac:dyDescent="0.2">
      <c r="A67" t="str">
        <f>'Population Definitions'!$A$4</f>
        <v>Gen 15-64</v>
      </c>
      <c r="B67" t="s">
        <v>11</v>
      </c>
      <c r="C67">
        <f t="shared" si="7"/>
        <v>0</v>
      </c>
      <c r="D67" t="s">
        <v>12</v>
      </c>
    </row>
    <row r="68" spans="1:20" x14ac:dyDescent="0.2">
      <c r="A68" t="str">
        <f>'Population Definitions'!$A$5</f>
        <v>Gen 65+</v>
      </c>
      <c r="B68" t="s">
        <v>11</v>
      </c>
      <c r="C68">
        <f t="shared" si="7"/>
        <v>0</v>
      </c>
      <c r="D68" t="s">
        <v>12</v>
      </c>
    </row>
    <row r="69" spans="1:20" x14ac:dyDescent="0.2">
      <c r="A69" t="str">
        <f>'Population Definitions'!$A$6</f>
        <v>HIV 15+</v>
      </c>
      <c r="B69" t="s">
        <v>11</v>
      </c>
      <c r="C69">
        <f t="shared" si="7"/>
        <v>0</v>
      </c>
      <c r="D69" t="s">
        <v>12</v>
      </c>
    </row>
    <row r="70" spans="1:20" x14ac:dyDescent="0.2">
      <c r="A70" t="str">
        <f>'Population Definitions'!$A$7</f>
        <v>Prisoners</v>
      </c>
      <c r="B70" t="s">
        <v>11</v>
      </c>
      <c r="C70">
        <f t="shared" si="7"/>
        <v>0</v>
      </c>
      <c r="D70" t="s">
        <v>12</v>
      </c>
    </row>
    <row r="71" spans="1:20" x14ac:dyDescent="0.2">
      <c r="A71" t="str">
        <f>'Population Definitions'!$A$8</f>
        <v>Population 7</v>
      </c>
      <c r="B71" t="s">
        <v>11</v>
      </c>
      <c r="C71">
        <f t="shared" si="7"/>
        <v>0</v>
      </c>
      <c r="D71" t="s">
        <v>12</v>
      </c>
    </row>
    <row r="73" spans="1:20" x14ac:dyDescent="0.2">
      <c r="A73" t="s">
        <v>144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 x14ac:dyDescent="0.2">
      <c r="A74" t="str">
        <f>'Population Definitions'!$A$2</f>
        <v>Gen 0-4</v>
      </c>
      <c r="B74" t="s">
        <v>11</v>
      </c>
      <c r="C74">
        <f t="shared" ref="C74:C80" si="8">IF(SUMPRODUCT(--(E74:T74&lt;&gt;""))=0,0,"N.A.")</f>
        <v>0</v>
      </c>
      <c r="D74" t="s">
        <v>12</v>
      </c>
    </row>
    <row r="75" spans="1:20" x14ac:dyDescent="0.2">
      <c r="A75" t="str">
        <f>'Population Definitions'!$A$3</f>
        <v>Gen 5-14</v>
      </c>
      <c r="B75" t="s">
        <v>11</v>
      </c>
      <c r="C75">
        <f t="shared" si="8"/>
        <v>0</v>
      </c>
      <c r="D75" t="s">
        <v>12</v>
      </c>
    </row>
    <row r="76" spans="1:20" x14ac:dyDescent="0.2">
      <c r="A76" t="str">
        <f>'Population Definitions'!$A$4</f>
        <v>Gen 15-64</v>
      </c>
      <c r="B76" t="s">
        <v>11</v>
      </c>
      <c r="C76">
        <f t="shared" si="8"/>
        <v>0</v>
      </c>
      <c r="D76" t="s">
        <v>12</v>
      </c>
    </row>
    <row r="77" spans="1:20" x14ac:dyDescent="0.2">
      <c r="A77" t="str">
        <f>'Population Definitions'!$A$5</f>
        <v>Gen 65+</v>
      </c>
      <c r="B77" t="s">
        <v>11</v>
      </c>
      <c r="C77">
        <f t="shared" si="8"/>
        <v>0</v>
      </c>
      <c r="D77" t="s">
        <v>12</v>
      </c>
    </row>
    <row r="78" spans="1:20" x14ac:dyDescent="0.2">
      <c r="A78" t="str">
        <f>'Population Definitions'!$A$6</f>
        <v>HIV 15+</v>
      </c>
      <c r="B78" t="s">
        <v>11</v>
      </c>
      <c r="C78">
        <f t="shared" si="8"/>
        <v>0</v>
      </c>
      <c r="D78" t="s">
        <v>12</v>
      </c>
    </row>
    <row r="79" spans="1:20" x14ac:dyDescent="0.2">
      <c r="A79" t="str">
        <f>'Population Definitions'!$A$7</f>
        <v>Prisoners</v>
      </c>
      <c r="B79" t="s">
        <v>11</v>
      </c>
      <c r="C79">
        <f t="shared" si="8"/>
        <v>0</v>
      </c>
      <c r="D79" t="s">
        <v>12</v>
      </c>
    </row>
    <row r="80" spans="1:20" x14ac:dyDescent="0.2">
      <c r="A80" t="str">
        <f>'Population Definitions'!$A$8</f>
        <v>Population 7</v>
      </c>
      <c r="B80" t="s">
        <v>11</v>
      </c>
      <c r="C80">
        <f t="shared" si="8"/>
        <v>0</v>
      </c>
      <c r="D80" t="s">
        <v>12</v>
      </c>
    </row>
    <row r="82" spans="1:20" x14ac:dyDescent="0.2">
      <c r="A82" t="s">
        <v>143</v>
      </c>
      <c r="B82" t="s">
        <v>8</v>
      </c>
      <c r="C82" t="s">
        <v>9</v>
      </c>
      <c r="E82">
        <v>2000</v>
      </c>
      <c r="F82">
        <v>2001</v>
      </c>
      <c r="G82">
        <v>2002</v>
      </c>
      <c r="H82">
        <v>2003</v>
      </c>
      <c r="I82">
        <v>2004</v>
      </c>
      <c r="J82">
        <v>2005</v>
      </c>
      <c r="K82">
        <v>2006</v>
      </c>
      <c r="L82">
        <v>2007</v>
      </c>
      <c r="M82">
        <v>2008</v>
      </c>
      <c r="N82">
        <v>2009</v>
      </c>
      <c r="O82">
        <v>2010</v>
      </c>
      <c r="P82">
        <v>2011</v>
      </c>
      <c r="Q82">
        <v>2012</v>
      </c>
      <c r="R82">
        <v>2013</v>
      </c>
      <c r="S82">
        <v>2014</v>
      </c>
      <c r="T82">
        <v>2015</v>
      </c>
    </row>
    <row r="83" spans="1:20" x14ac:dyDescent="0.2">
      <c r="A83" t="str">
        <f>'Population Definitions'!$A$2</f>
        <v>Gen 0-4</v>
      </c>
      <c r="B83" t="s">
        <v>11</v>
      </c>
      <c r="C83">
        <f t="shared" ref="C83:C89" si="9">IF(SUMPRODUCT(--(E83:T83&lt;&gt;""))=0,0,"N.A.")</f>
        <v>0</v>
      </c>
      <c r="D83" t="s">
        <v>12</v>
      </c>
    </row>
    <row r="84" spans="1:20" x14ac:dyDescent="0.2">
      <c r="A84" t="str">
        <f>'Population Definitions'!$A$3</f>
        <v>Gen 5-14</v>
      </c>
      <c r="B84" t="s">
        <v>11</v>
      </c>
      <c r="C84">
        <f t="shared" si="9"/>
        <v>0</v>
      </c>
      <c r="D84" t="s">
        <v>12</v>
      </c>
    </row>
    <row r="85" spans="1:20" x14ac:dyDescent="0.2">
      <c r="A85" t="str">
        <f>'Population Definitions'!$A$4</f>
        <v>Gen 15-64</v>
      </c>
      <c r="B85" t="s">
        <v>11</v>
      </c>
      <c r="C85">
        <f t="shared" si="9"/>
        <v>0</v>
      </c>
      <c r="D85" t="s">
        <v>12</v>
      </c>
    </row>
    <row r="86" spans="1:20" x14ac:dyDescent="0.2">
      <c r="A86" t="str">
        <f>'Population Definitions'!$A$5</f>
        <v>Gen 65+</v>
      </c>
      <c r="B86" t="s">
        <v>11</v>
      </c>
      <c r="C86">
        <f t="shared" si="9"/>
        <v>0</v>
      </c>
      <c r="D86" t="s">
        <v>12</v>
      </c>
    </row>
    <row r="87" spans="1:20" x14ac:dyDescent="0.2">
      <c r="A87" t="str">
        <f>'Population Definitions'!$A$6</f>
        <v>HIV 15+</v>
      </c>
      <c r="B87" t="s">
        <v>11</v>
      </c>
      <c r="C87">
        <f t="shared" si="9"/>
        <v>0</v>
      </c>
      <c r="D87" t="s">
        <v>12</v>
      </c>
    </row>
    <row r="88" spans="1:20" x14ac:dyDescent="0.2">
      <c r="A88" t="str">
        <f>'Population Definitions'!$A$7</f>
        <v>Prisoners</v>
      </c>
      <c r="B88" t="s">
        <v>11</v>
      </c>
      <c r="C88">
        <f t="shared" si="9"/>
        <v>0</v>
      </c>
      <c r="D88" t="s">
        <v>12</v>
      </c>
    </row>
    <row r="89" spans="1:20" x14ac:dyDescent="0.2">
      <c r="A89" t="str">
        <f>'Population Definitions'!$A$8</f>
        <v>Population 7</v>
      </c>
      <c r="B89" t="s">
        <v>11</v>
      </c>
      <c r="C89">
        <f t="shared" si="9"/>
        <v>0</v>
      </c>
      <c r="D89" t="s">
        <v>12</v>
      </c>
    </row>
    <row r="91" spans="1:20" x14ac:dyDescent="0.2">
      <c r="A91" t="s">
        <v>142</v>
      </c>
      <c r="B91" t="s">
        <v>8</v>
      </c>
      <c r="C91" t="s">
        <v>9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</row>
    <row r="92" spans="1:20" x14ac:dyDescent="0.2">
      <c r="A92" t="str">
        <f>'Population Definitions'!$A$2</f>
        <v>Gen 0-4</v>
      </c>
      <c r="B92" t="s">
        <v>11</v>
      </c>
      <c r="C92">
        <f t="shared" ref="C92:C98" si="10">IF(SUMPRODUCT(--(E92:T92&lt;&gt;""))=0,0,"N.A.")</f>
        <v>0</v>
      </c>
      <c r="D92" t="s">
        <v>12</v>
      </c>
    </row>
    <row r="93" spans="1:20" x14ac:dyDescent="0.2">
      <c r="A93" t="str">
        <f>'Population Definitions'!$A$3</f>
        <v>Gen 5-14</v>
      </c>
      <c r="B93" t="s">
        <v>11</v>
      </c>
      <c r="C93">
        <f t="shared" si="10"/>
        <v>0</v>
      </c>
      <c r="D93" t="s">
        <v>12</v>
      </c>
    </row>
    <row r="94" spans="1:20" x14ac:dyDescent="0.2">
      <c r="A94" t="str">
        <f>'Population Definitions'!$A$4</f>
        <v>Gen 15-64</v>
      </c>
      <c r="B94" t="s">
        <v>11</v>
      </c>
      <c r="C94">
        <f t="shared" si="10"/>
        <v>0</v>
      </c>
      <c r="D94" t="s">
        <v>12</v>
      </c>
    </row>
    <row r="95" spans="1:20" x14ac:dyDescent="0.2">
      <c r="A95" t="str">
        <f>'Population Definitions'!$A$5</f>
        <v>Gen 65+</v>
      </c>
      <c r="B95" t="s">
        <v>11</v>
      </c>
      <c r="C95">
        <f t="shared" si="10"/>
        <v>0</v>
      </c>
      <c r="D95" t="s">
        <v>12</v>
      </c>
    </row>
    <row r="96" spans="1:20" x14ac:dyDescent="0.2">
      <c r="A96" t="str">
        <f>'Population Definitions'!$A$6</f>
        <v>HIV 15+</v>
      </c>
      <c r="B96" t="s">
        <v>11</v>
      </c>
      <c r="C96">
        <f t="shared" si="10"/>
        <v>0</v>
      </c>
      <c r="D96" t="s">
        <v>12</v>
      </c>
    </row>
    <row r="97" spans="1:20" x14ac:dyDescent="0.2">
      <c r="A97" t="str">
        <f>'Population Definitions'!$A$7</f>
        <v>Prisoners</v>
      </c>
      <c r="B97" t="s">
        <v>11</v>
      </c>
      <c r="C97">
        <f t="shared" si="10"/>
        <v>0</v>
      </c>
      <c r="D97" t="s">
        <v>12</v>
      </c>
    </row>
    <row r="98" spans="1:20" x14ac:dyDescent="0.2">
      <c r="A98" t="str">
        <f>'Population Definitions'!$A$8</f>
        <v>Population 7</v>
      </c>
      <c r="B98" t="s">
        <v>11</v>
      </c>
      <c r="C98">
        <f t="shared" si="10"/>
        <v>0</v>
      </c>
      <c r="D98" t="s">
        <v>12</v>
      </c>
    </row>
    <row r="100" spans="1:20" x14ac:dyDescent="0.2">
      <c r="A100" t="s">
        <v>141</v>
      </c>
      <c r="B100" t="s">
        <v>8</v>
      </c>
      <c r="C100" t="s">
        <v>9</v>
      </c>
      <c r="E100">
        <v>2000</v>
      </c>
      <c r="F100">
        <v>2001</v>
      </c>
      <c r="G100">
        <v>2002</v>
      </c>
      <c r="H100">
        <v>2003</v>
      </c>
      <c r="I100">
        <v>2004</v>
      </c>
      <c r="J100">
        <v>2005</v>
      </c>
      <c r="K100">
        <v>2006</v>
      </c>
      <c r="L100">
        <v>2007</v>
      </c>
      <c r="M100">
        <v>2008</v>
      </c>
      <c r="N100">
        <v>2009</v>
      </c>
      <c r="O100">
        <v>2010</v>
      </c>
      <c r="P100">
        <v>2011</v>
      </c>
      <c r="Q100">
        <v>2012</v>
      </c>
      <c r="R100">
        <v>2013</v>
      </c>
      <c r="S100">
        <v>2014</v>
      </c>
      <c r="T100">
        <v>2015</v>
      </c>
    </row>
    <row r="101" spans="1:20" x14ac:dyDescent="0.2">
      <c r="A101" t="str">
        <f>'Population Definitions'!$A$2</f>
        <v>Gen 0-4</v>
      </c>
      <c r="B101" t="s">
        <v>11</v>
      </c>
      <c r="C101">
        <f t="shared" ref="C101:C107" si="11">IF(SUMPRODUCT(--(E101:T101&lt;&gt;""))=0,0,"N.A.")</f>
        <v>0</v>
      </c>
      <c r="D101" t="s">
        <v>12</v>
      </c>
    </row>
    <row r="102" spans="1:20" x14ac:dyDescent="0.2">
      <c r="A102" t="str">
        <f>'Population Definitions'!$A$3</f>
        <v>Gen 5-14</v>
      </c>
      <c r="B102" t="s">
        <v>11</v>
      </c>
      <c r="C102">
        <f t="shared" si="11"/>
        <v>0</v>
      </c>
      <c r="D102" t="s">
        <v>12</v>
      </c>
    </row>
    <row r="103" spans="1:20" x14ac:dyDescent="0.2">
      <c r="A103" t="str">
        <f>'Population Definitions'!$A$4</f>
        <v>Gen 15-64</v>
      </c>
      <c r="B103" t="s">
        <v>11</v>
      </c>
      <c r="C103">
        <f t="shared" si="11"/>
        <v>0</v>
      </c>
      <c r="D103" t="s">
        <v>12</v>
      </c>
    </row>
    <row r="104" spans="1:20" x14ac:dyDescent="0.2">
      <c r="A104" t="str">
        <f>'Population Definitions'!$A$5</f>
        <v>Gen 65+</v>
      </c>
      <c r="B104" t="s">
        <v>11</v>
      </c>
      <c r="C104">
        <f t="shared" si="11"/>
        <v>0</v>
      </c>
      <c r="D104" t="s">
        <v>12</v>
      </c>
    </row>
    <row r="105" spans="1:20" x14ac:dyDescent="0.2">
      <c r="A105" t="str">
        <f>'Population Definitions'!$A$6</f>
        <v>HIV 15+</v>
      </c>
      <c r="B105" t="s">
        <v>11</v>
      </c>
      <c r="C105">
        <f t="shared" si="11"/>
        <v>0</v>
      </c>
      <c r="D105" t="s">
        <v>12</v>
      </c>
    </row>
    <row r="106" spans="1:20" x14ac:dyDescent="0.2">
      <c r="A106" t="str">
        <f>'Population Definitions'!$A$7</f>
        <v>Prisoners</v>
      </c>
      <c r="B106" t="s">
        <v>11</v>
      </c>
      <c r="C106">
        <f t="shared" si="11"/>
        <v>0</v>
      </c>
      <c r="D106" t="s">
        <v>12</v>
      </c>
    </row>
    <row r="107" spans="1:20" x14ac:dyDescent="0.2">
      <c r="A107" t="str">
        <f>'Population Definitions'!$A$8</f>
        <v>Population 7</v>
      </c>
      <c r="B107" t="s">
        <v>11</v>
      </c>
      <c r="C107">
        <f t="shared" si="11"/>
        <v>0</v>
      </c>
      <c r="D107" t="s">
        <v>12</v>
      </c>
    </row>
    <row r="109" spans="1:20" x14ac:dyDescent="0.2">
      <c r="A109" t="s">
        <v>56</v>
      </c>
      <c r="B109" t="s">
        <v>8</v>
      </c>
      <c r="C109" t="s">
        <v>9</v>
      </c>
      <c r="E109">
        <v>2000</v>
      </c>
      <c r="F109">
        <v>2001</v>
      </c>
      <c r="G109">
        <v>2002</v>
      </c>
      <c r="H109">
        <v>2003</v>
      </c>
      <c r="I109">
        <v>2004</v>
      </c>
      <c r="J109">
        <v>2005</v>
      </c>
      <c r="K109">
        <v>2006</v>
      </c>
      <c r="L109">
        <v>2007</v>
      </c>
      <c r="M109">
        <v>2008</v>
      </c>
      <c r="N109">
        <v>2009</v>
      </c>
      <c r="O109">
        <v>2010</v>
      </c>
      <c r="P109">
        <v>2011</v>
      </c>
      <c r="Q109">
        <v>2012</v>
      </c>
      <c r="R109">
        <v>2013</v>
      </c>
      <c r="S109">
        <v>2014</v>
      </c>
      <c r="T109">
        <v>2015</v>
      </c>
    </row>
    <row r="110" spans="1:20" x14ac:dyDescent="0.2">
      <c r="A110" t="str">
        <f>'Population Definitions'!$A$2</f>
        <v>Gen 0-4</v>
      </c>
      <c r="B110" t="s">
        <v>11</v>
      </c>
      <c r="C110">
        <v>50000</v>
      </c>
      <c r="D110" t="s">
        <v>12</v>
      </c>
    </row>
    <row r="111" spans="1:20" x14ac:dyDescent="0.2">
      <c r="A111" t="str">
        <f>'Population Definitions'!$A$3</f>
        <v>Gen 5-14</v>
      </c>
      <c r="B111" t="s">
        <v>11</v>
      </c>
      <c r="C111">
        <v>0</v>
      </c>
      <c r="D111" t="s">
        <v>12</v>
      </c>
    </row>
    <row r="112" spans="1:20" x14ac:dyDescent="0.2">
      <c r="A112" t="str">
        <f>'Population Definitions'!$A$4</f>
        <v>Gen 15-64</v>
      </c>
      <c r="B112" t="s">
        <v>11</v>
      </c>
      <c r="C112">
        <v>0</v>
      </c>
      <c r="D112" t="s">
        <v>12</v>
      </c>
    </row>
    <row r="113" spans="1:4" x14ac:dyDescent="0.2">
      <c r="A113" t="str">
        <f>'Population Definitions'!$A$5</f>
        <v>Gen 65+</v>
      </c>
      <c r="B113" t="s">
        <v>11</v>
      </c>
      <c r="C113">
        <v>0</v>
      </c>
      <c r="D113" t="s">
        <v>12</v>
      </c>
    </row>
    <row r="114" spans="1:4" x14ac:dyDescent="0.2">
      <c r="A114" t="str">
        <f>'Population Definitions'!$A$6</f>
        <v>HIV 15+</v>
      </c>
      <c r="B114" t="s">
        <v>11</v>
      </c>
      <c r="C114">
        <v>0</v>
      </c>
      <c r="D114" t="s">
        <v>12</v>
      </c>
    </row>
    <row r="115" spans="1:4" x14ac:dyDescent="0.2">
      <c r="A115" t="str">
        <f>'Population Definitions'!$A$7</f>
        <v>Prisoners</v>
      </c>
      <c r="B115" t="s">
        <v>11</v>
      </c>
      <c r="C115">
        <v>0</v>
      </c>
      <c r="D115" t="s">
        <v>12</v>
      </c>
    </row>
    <row r="116" spans="1:4" x14ac:dyDescent="0.2">
      <c r="A116" t="str">
        <f>'Population Definitions'!$A$8</f>
        <v>Population 7</v>
      </c>
      <c r="B116" t="s">
        <v>11</v>
      </c>
      <c r="C116">
        <v>0</v>
      </c>
      <c r="D116" t="s">
        <v>12</v>
      </c>
    </row>
  </sheetData>
  <dataValidations count="91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8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6">
      <formula1>"Fraction,Number"</formula1>
    </dataValidation>
    <dataValidation type="list" showInputMessage="1" showErrorMessage="1" sqref="B17">
      <formula1>"Fraction,Number"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4">
      <formula1>"Number"</formula1>
    </dataValidation>
    <dataValidation type="list" showInputMessage="1" showErrorMessage="1" sqref="B25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2">
      <formula1>"Number"</formula1>
    </dataValidation>
    <dataValidation type="list" showInputMessage="1" showErrorMessage="1" sqref="B33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0">
      <formula1>"Number"</formula1>
    </dataValidation>
    <dataValidation type="list" showInputMessage="1" showErrorMessage="1" sqref="B41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48">
      <formula1>"Number"</formula1>
    </dataValidation>
    <dataValidation type="list" showInputMessage="1" showErrorMessage="1" sqref="B49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6">
      <formula1>"Number"</formula1>
    </dataValidation>
    <dataValidation type="list" showInputMessage="1" showErrorMessage="1" sqref="B57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5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0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88">
      <formula1>"Number"</formula1>
    </dataValidation>
    <dataValidation type="list" showInputMessage="1" showErrorMessage="1" sqref="B89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6">
      <formula1>"Number"</formula1>
    </dataValidation>
    <dataValidation type="list" showInputMessage="1" showErrorMessage="1" sqref="B97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4">
      <formula1>"Number"</formula1>
    </dataValidation>
    <dataValidation type="list" showInputMessage="1" showErrorMessage="1" sqref="B105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2">
      <formula1>"Fraction,Number"</formula1>
    </dataValidation>
    <dataValidation type="list" showInputMessage="1" showErrorMessage="1" sqref="B113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16" workbookViewId="0">
      <selection activeCell="C39" sqref="C39"/>
    </sheetView>
  </sheetViews>
  <sheetFormatPr baseColWidth="10" defaultColWidth="8.83203125" defaultRowHeight="15" x14ac:dyDescent="0.2"/>
  <cols>
    <col min="1" max="1" width="40.6640625" customWidth="1"/>
    <col min="2" max="3" width="10.6640625" customWidth="1"/>
  </cols>
  <sheetData>
    <row r="1" spans="1:20" x14ac:dyDescent="0.2">
      <c r="A1" t="s">
        <v>77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Gen 0-4</v>
      </c>
      <c r="B2" t="s">
        <v>76</v>
      </c>
      <c r="C2">
        <f t="shared" ref="C2:C8" si="0">IF(SUMPRODUCT(--(E2:T2&lt;&gt;""))=0,2,"N.A.")</f>
        <v>2</v>
      </c>
      <c r="D2" t="s">
        <v>12</v>
      </c>
    </row>
    <row r="3" spans="1:20" x14ac:dyDescent="0.2">
      <c r="A3" t="str">
        <f>'Population Definitions'!$A$3</f>
        <v>Gen 5-14</v>
      </c>
      <c r="B3" t="s">
        <v>76</v>
      </c>
      <c r="C3">
        <f t="shared" si="0"/>
        <v>2</v>
      </c>
      <c r="D3" t="s">
        <v>12</v>
      </c>
    </row>
    <row r="4" spans="1:20" x14ac:dyDescent="0.2">
      <c r="A4" t="str">
        <f>'Population Definitions'!$A$4</f>
        <v>Gen 15-64</v>
      </c>
      <c r="B4" t="s">
        <v>76</v>
      </c>
      <c r="C4">
        <f t="shared" si="0"/>
        <v>2</v>
      </c>
      <c r="D4" t="s">
        <v>12</v>
      </c>
    </row>
    <row r="5" spans="1:20" x14ac:dyDescent="0.2">
      <c r="A5" t="str">
        <f>'Population Definitions'!$A$5</f>
        <v>Gen 65+</v>
      </c>
      <c r="B5" t="s">
        <v>76</v>
      </c>
      <c r="C5">
        <f t="shared" si="0"/>
        <v>2</v>
      </c>
      <c r="D5" t="s">
        <v>12</v>
      </c>
    </row>
    <row r="6" spans="1:20" x14ac:dyDescent="0.2">
      <c r="A6" t="str">
        <f>'Population Definitions'!$A$6</f>
        <v>HIV 15+</v>
      </c>
      <c r="B6" t="s">
        <v>76</v>
      </c>
      <c r="C6">
        <f t="shared" si="0"/>
        <v>2</v>
      </c>
      <c r="D6" t="s">
        <v>12</v>
      </c>
    </row>
    <row r="7" spans="1:20" x14ac:dyDescent="0.2">
      <c r="A7" t="str">
        <f>'Population Definitions'!$A$7</f>
        <v>Prisoners</v>
      </c>
      <c r="B7" t="s">
        <v>76</v>
      </c>
      <c r="C7">
        <f t="shared" si="0"/>
        <v>2</v>
      </c>
      <c r="D7" t="s">
        <v>12</v>
      </c>
    </row>
    <row r="8" spans="1:20" x14ac:dyDescent="0.2">
      <c r="A8" t="str">
        <f>'Population Definitions'!$A$8</f>
        <v>Population 7</v>
      </c>
      <c r="B8" t="s">
        <v>76</v>
      </c>
      <c r="C8">
        <f t="shared" si="0"/>
        <v>2</v>
      </c>
      <c r="D8" t="s">
        <v>12</v>
      </c>
    </row>
    <row r="10" spans="1:20" x14ac:dyDescent="0.2">
      <c r="A10" t="s">
        <v>78</v>
      </c>
      <c r="B10" t="s">
        <v>8</v>
      </c>
      <c r="C10" t="s">
        <v>9</v>
      </c>
      <c r="E10">
        <v>2000</v>
      </c>
      <c r="F10">
        <v>2001</v>
      </c>
      <c r="G10">
        <v>2002</v>
      </c>
      <c r="H10">
        <v>2003</v>
      </c>
      <c r="I10">
        <v>2004</v>
      </c>
      <c r="J10">
        <v>2005</v>
      </c>
      <c r="K10">
        <v>2006</v>
      </c>
      <c r="L10">
        <v>2007</v>
      </c>
      <c r="M10">
        <v>2008</v>
      </c>
      <c r="N10">
        <v>2009</v>
      </c>
      <c r="O10">
        <v>2010</v>
      </c>
      <c r="P10">
        <v>2011</v>
      </c>
      <c r="Q10">
        <v>2012</v>
      </c>
      <c r="R10">
        <v>2013</v>
      </c>
      <c r="S10">
        <v>2014</v>
      </c>
      <c r="T10">
        <v>2015</v>
      </c>
    </row>
    <row r="11" spans="1:20" x14ac:dyDescent="0.2">
      <c r="A11" t="str">
        <f>'Population Definitions'!$A$2</f>
        <v>Gen 0-4</v>
      </c>
      <c r="B11" t="s">
        <v>76</v>
      </c>
      <c r="C11">
        <f t="shared" ref="C11:C17" si="1">IF(SUMPRODUCT(--(E11:T11&lt;&gt;""))=0,1,"N.A.")</f>
        <v>1</v>
      </c>
      <c r="D11" t="s">
        <v>12</v>
      </c>
    </row>
    <row r="12" spans="1:20" x14ac:dyDescent="0.2">
      <c r="A12" t="str">
        <f>'Population Definitions'!$A$3</f>
        <v>Gen 5-14</v>
      </c>
      <c r="B12" t="s">
        <v>76</v>
      </c>
      <c r="C12">
        <f t="shared" si="1"/>
        <v>1</v>
      </c>
      <c r="D12" t="s">
        <v>12</v>
      </c>
    </row>
    <row r="13" spans="1:20" x14ac:dyDescent="0.2">
      <c r="A13" t="str">
        <f>'Population Definitions'!$A$4</f>
        <v>Gen 15-64</v>
      </c>
      <c r="B13" t="s">
        <v>76</v>
      </c>
      <c r="C13">
        <f t="shared" si="1"/>
        <v>1</v>
      </c>
      <c r="D13" t="s">
        <v>12</v>
      </c>
    </row>
    <row r="14" spans="1:20" x14ac:dyDescent="0.2">
      <c r="A14" t="str">
        <f>'Population Definitions'!$A$5</f>
        <v>Gen 65+</v>
      </c>
      <c r="B14" t="s">
        <v>76</v>
      </c>
      <c r="C14">
        <f t="shared" si="1"/>
        <v>1</v>
      </c>
      <c r="D14" t="s">
        <v>12</v>
      </c>
    </row>
    <row r="15" spans="1:20" x14ac:dyDescent="0.2">
      <c r="A15" t="str">
        <f>'Population Definitions'!$A$6</f>
        <v>HIV 15+</v>
      </c>
      <c r="B15" t="s">
        <v>76</v>
      </c>
      <c r="C15">
        <f t="shared" si="1"/>
        <v>1</v>
      </c>
      <c r="D15" t="s">
        <v>12</v>
      </c>
    </row>
    <row r="16" spans="1:20" x14ac:dyDescent="0.2">
      <c r="A16" t="str">
        <f>'Population Definitions'!$A$7</f>
        <v>Prisoners</v>
      </c>
      <c r="B16" t="s">
        <v>76</v>
      </c>
      <c r="C16">
        <f t="shared" si="1"/>
        <v>1</v>
      </c>
      <c r="D16" t="s">
        <v>12</v>
      </c>
    </row>
    <row r="17" spans="1:20" x14ac:dyDescent="0.2">
      <c r="A17" t="str">
        <f>'Population Definitions'!$A$8</f>
        <v>Population 7</v>
      </c>
      <c r="B17" t="s">
        <v>76</v>
      </c>
      <c r="C17">
        <f t="shared" si="1"/>
        <v>1</v>
      </c>
      <c r="D17" t="s">
        <v>12</v>
      </c>
    </row>
    <row r="19" spans="1:20" x14ac:dyDescent="0.2">
      <c r="A19" t="s">
        <v>79</v>
      </c>
      <c r="B19" t="s">
        <v>8</v>
      </c>
      <c r="C19" t="s">
        <v>9</v>
      </c>
      <c r="E19">
        <v>2000</v>
      </c>
      <c r="F19">
        <v>2001</v>
      </c>
      <c r="G19">
        <v>2002</v>
      </c>
      <c r="H19">
        <v>2003</v>
      </c>
      <c r="I19">
        <v>2004</v>
      </c>
      <c r="J19">
        <v>2005</v>
      </c>
      <c r="K19">
        <v>2006</v>
      </c>
      <c r="L19">
        <v>2007</v>
      </c>
      <c r="M19">
        <v>2008</v>
      </c>
      <c r="N19">
        <v>2009</v>
      </c>
      <c r="O19">
        <v>2010</v>
      </c>
      <c r="P19">
        <v>2011</v>
      </c>
      <c r="Q19">
        <v>2012</v>
      </c>
      <c r="R19">
        <v>2013</v>
      </c>
      <c r="S19">
        <v>2014</v>
      </c>
      <c r="T19">
        <v>2015</v>
      </c>
    </row>
    <row r="20" spans="1:20" x14ac:dyDescent="0.2">
      <c r="A20" t="str">
        <f>'Population Definitions'!$A$2</f>
        <v>Gen 0-4</v>
      </c>
      <c r="B20" t="s">
        <v>76</v>
      </c>
      <c r="C20">
        <f t="shared" ref="C20:C26" si="2">IF(SUMPRODUCT(--(E20:T20&lt;&gt;""))=0,3,"N.A.")</f>
        <v>3</v>
      </c>
      <c r="D20" t="s">
        <v>12</v>
      </c>
    </row>
    <row r="21" spans="1:20" x14ac:dyDescent="0.2">
      <c r="A21" t="str">
        <f>'Population Definitions'!$A$3</f>
        <v>Gen 5-14</v>
      </c>
      <c r="B21" t="s">
        <v>76</v>
      </c>
      <c r="C21">
        <f t="shared" si="2"/>
        <v>3</v>
      </c>
      <c r="D21" t="s">
        <v>12</v>
      </c>
    </row>
    <row r="22" spans="1:20" x14ac:dyDescent="0.2">
      <c r="A22" t="str">
        <f>'Population Definitions'!$A$4</f>
        <v>Gen 15-64</v>
      </c>
      <c r="B22" t="s">
        <v>76</v>
      </c>
      <c r="C22">
        <f t="shared" si="2"/>
        <v>3</v>
      </c>
      <c r="D22" t="s">
        <v>12</v>
      </c>
    </row>
    <row r="23" spans="1:20" x14ac:dyDescent="0.2">
      <c r="A23" t="str">
        <f>'Population Definitions'!$A$5</f>
        <v>Gen 65+</v>
      </c>
      <c r="B23" t="s">
        <v>76</v>
      </c>
      <c r="C23">
        <f t="shared" si="2"/>
        <v>3</v>
      </c>
      <c r="D23" t="s">
        <v>12</v>
      </c>
    </row>
    <row r="24" spans="1:20" x14ac:dyDescent="0.2">
      <c r="A24" t="str">
        <f>'Population Definitions'!$A$6</f>
        <v>HIV 15+</v>
      </c>
      <c r="B24" t="s">
        <v>76</v>
      </c>
      <c r="C24">
        <f t="shared" si="2"/>
        <v>3</v>
      </c>
      <c r="D24" t="s">
        <v>12</v>
      </c>
    </row>
    <row r="25" spans="1:20" x14ac:dyDescent="0.2">
      <c r="A25" t="str">
        <f>'Population Definitions'!$A$7</f>
        <v>Prisoners</v>
      </c>
      <c r="B25" t="s">
        <v>76</v>
      </c>
      <c r="C25">
        <f t="shared" si="2"/>
        <v>3</v>
      </c>
      <c r="D25" t="s">
        <v>12</v>
      </c>
    </row>
    <row r="26" spans="1:20" x14ac:dyDescent="0.2">
      <c r="A26" t="str">
        <f>'Population Definitions'!$A$8</f>
        <v>Population 7</v>
      </c>
      <c r="B26" t="s">
        <v>76</v>
      </c>
      <c r="C26">
        <f t="shared" si="2"/>
        <v>3</v>
      </c>
      <c r="D26" t="s">
        <v>12</v>
      </c>
    </row>
    <row r="28" spans="1:20" x14ac:dyDescent="0.2">
      <c r="A28" t="s">
        <v>80</v>
      </c>
      <c r="B28" t="s">
        <v>8</v>
      </c>
      <c r="C28" t="s">
        <v>9</v>
      </c>
      <c r="E28">
        <v>2000</v>
      </c>
      <c r="F28">
        <v>2001</v>
      </c>
      <c r="G28">
        <v>2002</v>
      </c>
      <c r="H28">
        <v>2003</v>
      </c>
      <c r="I28">
        <v>2004</v>
      </c>
      <c r="J28">
        <v>2005</v>
      </c>
      <c r="K28">
        <v>2006</v>
      </c>
      <c r="L28">
        <v>2007</v>
      </c>
      <c r="M28">
        <v>2008</v>
      </c>
      <c r="N28">
        <v>2009</v>
      </c>
      <c r="O28">
        <v>2010</v>
      </c>
      <c r="P28">
        <v>2011</v>
      </c>
      <c r="Q28">
        <v>2012</v>
      </c>
      <c r="R28">
        <v>2013</v>
      </c>
      <c r="S28">
        <v>2014</v>
      </c>
      <c r="T28">
        <v>2015</v>
      </c>
    </row>
    <row r="29" spans="1:20" x14ac:dyDescent="0.2">
      <c r="A29" t="str">
        <f>'Population Definitions'!$A$2</f>
        <v>Gen 0-4</v>
      </c>
      <c r="B29" t="s">
        <v>76</v>
      </c>
      <c r="C29">
        <v>0</v>
      </c>
      <c r="D29" t="s">
        <v>12</v>
      </c>
    </row>
    <row r="30" spans="1:20" x14ac:dyDescent="0.2">
      <c r="A30" t="str">
        <f>'Population Definitions'!$A$3</f>
        <v>Gen 5-14</v>
      </c>
      <c r="B30" t="s">
        <v>76</v>
      </c>
      <c r="C30">
        <v>0</v>
      </c>
      <c r="D30" t="s">
        <v>12</v>
      </c>
    </row>
    <row r="31" spans="1:20" x14ac:dyDescent="0.2">
      <c r="A31" t="str">
        <f>'Population Definitions'!$A$4</f>
        <v>Gen 15-64</v>
      </c>
      <c r="B31" t="s">
        <v>76</v>
      </c>
      <c r="C31">
        <v>0</v>
      </c>
      <c r="D31" t="s">
        <v>12</v>
      </c>
    </row>
    <row r="32" spans="1:20" x14ac:dyDescent="0.2">
      <c r="A32" t="str">
        <f>'Population Definitions'!$A$5</f>
        <v>Gen 65+</v>
      </c>
      <c r="B32" t="s">
        <v>76</v>
      </c>
      <c r="C32">
        <v>0</v>
      </c>
      <c r="D32" t="s">
        <v>12</v>
      </c>
    </row>
    <row r="33" spans="1:20" x14ac:dyDescent="0.2">
      <c r="A33" t="str">
        <f>'Population Definitions'!$A$6</f>
        <v>HIV 15+</v>
      </c>
      <c r="B33" t="s">
        <v>76</v>
      </c>
      <c r="C33">
        <v>0</v>
      </c>
      <c r="D33" t="s">
        <v>12</v>
      </c>
    </row>
    <row r="34" spans="1:20" x14ac:dyDescent="0.2">
      <c r="A34" t="str">
        <f>'Population Definitions'!$A$7</f>
        <v>Prisoners</v>
      </c>
      <c r="B34" t="s">
        <v>76</v>
      </c>
      <c r="C34">
        <v>0</v>
      </c>
      <c r="D34" t="s">
        <v>12</v>
      </c>
    </row>
    <row r="35" spans="1:20" x14ac:dyDescent="0.2">
      <c r="A35" t="str">
        <f>'Population Definitions'!$A$8</f>
        <v>Population 7</v>
      </c>
      <c r="B35" t="s">
        <v>76</v>
      </c>
      <c r="C35">
        <v>0</v>
      </c>
      <c r="D35" t="s">
        <v>12</v>
      </c>
    </row>
    <row r="37" spans="1:20" x14ac:dyDescent="0.2">
      <c r="A37" t="s">
        <v>81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Gen 0-4</v>
      </c>
      <c r="B38" t="s">
        <v>76</v>
      </c>
      <c r="C38">
        <v>0</v>
      </c>
      <c r="D38" t="s">
        <v>12</v>
      </c>
    </row>
    <row r="39" spans="1:20" x14ac:dyDescent="0.2">
      <c r="A39" t="str">
        <f>'Population Definitions'!$A$3</f>
        <v>Gen 5-14</v>
      </c>
      <c r="B39" t="s">
        <v>76</v>
      </c>
      <c r="C39">
        <v>0</v>
      </c>
      <c r="D39" t="s">
        <v>12</v>
      </c>
    </row>
    <row r="40" spans="1:20" x14ac:dyDescent="0.2">
      <c r="A40" t="str">
        <f>'Population Definitions'!$A$4</f>
        <v>Gen 15-64</v>
      </c>
      <c r="B40" t="s">
        <v>76</v>
      </c>
      <c r="C40">
        <v>0</v>
      </c>
      <c r="D40" t="s">
        <v>12</v>
      </c>
    </row>
    <row r="41" spans="1:20" x14ac:dyDescent="0.2">
      <c r="A41" t="str">
        <f>'Population Definitions'!$A$5</f>
        <v>Gen 65+</v>
      </c>
      <c r="B41" t="s">
        <v>76</v>
      </c>
      <c r="C41">
        <v>0</v>
      </c>
      <c r="D41" t="s">
        <v>12</v>
      </c>
    </row>
    <row r="42" spans="1:20" x14ac:dyDescent="0.2">
      <c r="A42" t="str">
        <f>'Population Definitions'!$A$6</f>
        <v>HIV 15+</v>
      </c>
      <c r="B42" t="s">
        <v>76</v>
      </c>
      <c r="C42">
        <v>0</v>
      </c>
      <c r="D42" t="s">
        <v>12</v>
      </c>
    </row>
    <row r="43" spans="1:20" x14ac:dyDescent="0.2">
      <c r="A43" t="str">
        <f>'Population Definitions'!$A$7</f>
        <v>Prisoners</v>
      </c>
      <c r="B43" t="s">
        <v>76</v>
      </c>
      <c r="C43">
        <v>0</v>
      </c>
      <c r="D43" t="s">
        <v>12</v>
      </c>
    </row>
    <row r="44" spans="1:20" x14ac:dyDescent="0.2">
      <c r="A44" t="str">
        <f>'Population Definitions'!$A$8</f>
        <v>Population 7</v>
      </c>
      <c r="B44" t="s">
        <v>76</v>
      </c>
      <c r="C44">
        <v>0</v>
      </c>
      <c r="D44" t="s">
        <v>12</v>
      </c>
    </row>
  </sheetData>
  <dataValidations count="35">
    <dataValidation type="list" showInputMessage="1" showErrorMessage="1" sqref="B2">
      <formula1>"Proportion"</formula1>
    </dataValidation>
    <dataValidation type="list" showInputMessage="1" showErrorMessage="1" sqref="B3">
      <formula1>"Proportion"</formula1>
    </dataValidation>
    <dataValidation type="list" showInputMessage="1" showErrorMessage="1" sqref="B4">
      <formula1>"Proportion"</formula1>
    </dataValidation>
    <dataValidation type="list" showInputMessage="1" showErrorMessage="1" sqref="B5">
      <formula1>"Proportion"</formula1>
    </dataValidation>
    <dataValidation type="list" showInputMessage="1" showErrorMessage="1" sqref="B6">
      <formula1>"Proportion"</formula1>
    </dataValidation>
    <dataValidation type="list" showInputMessage="1" showErrorMessage="1" sqref="B7">
      <formula1>"Proportion"</formula1>
    </dataValidation>
    <dataValidation type="list" showInputMessage="1" showErrorMessage="1" sqref="B8">
      <formula1>"Proportion"</formula1>
    </dataValidation>
    <dataValidation type="list" showInputMessage="1" showErrorMessage="1" sqref="B11">
      <formula1>"Proportion"</formula1>
    </dataValidation>
    <dataValidation type="list" showInputMessage="1" showErrorMessage="1" sqref="B12">
      <formula1>"Proportion"</formula1>
    </dataValidation>
    <dataValidation type="list" showInputMessage="1" showErrorMessage="1" sqref="B13">
      <formula1>"Proportion"</formula1>
    </dataValidation>
    <dataValidation type="list" showInputMessage="1" showErrorMessage="1" sqref="B14">
      <formula1>"Proportion"</formula1>
    </dataValidation>
    <dataValidation type="list" showInputMessage="1" showErrorMessage="1" sqref="B15">
      <formula1>"Proportion"</formula1>
    </dataValidation>
    <dataValidation type="list" showInputMessage="1" showErrorMessage="1" sqref="B16">
      <formula1>"Proportion"</formula1>
    </dataValidation>
    <dataValidation type="list" showInputMessage="1" showErrorMessage="1" sqref="B17">
      <formula1>"Proportion"</formula1>
    </dataValidation>
    <dataValidation type="list" showInputMessage="1" showErrorMessage="1" sqref="B20">
      <formula1>"Proportion"</formula1>
    </dataValidation>
    <dataValidation type="list" showInputMessage="1" showErrorMessage="1" sqref="B21">
      <formula1>"Proportion"</formula1>
    </dataValidation>
    <dataValidation type="list" showInputMessage="1" showErrorMessage="1" sqref="B22">
      <formula1>"Proportion"</formula1>
    </dataValidation>
    <dataValidation type="list" showInputMessage="1" showErrorMessage="1" sqref="B23">
      <formula1>"Proportion"</formula1>
    </dataValidation>
    <dataValidation type="list" showInputMessage="1" showErrorMessage="1" sqref="B24">
      <formula1>"Proportion"</formula1>
    </dataValidation>
    <dataValidation type="list" showInputMessage="1" showErrorMessage="1" sqref="B25">
      <formula1>"Proportion"</formula1>
    </dataValidation>
    <dataValidation type="list" showInputMessage="1" showErrorMessage="1" sqref="B26">
      <formula1>"Proportion"</formula1>
    </dataValidation>
    <dataValidation type="list" showInputMessage="1" showErrorMessage="1" sqref="B29">
      <formula1>"Proportion"</formula1>
    </dataValidation>
    <dataValidation type="list" showInputMessage="1" showErrorMessage="1" sqref="B30">
      <formula1>"Proportion"</formula1>
    </dataValidation>
    <dataValidation type="list" showInputMessage="1" showErrorMessage="1" sqref="B31">
      <formula1>"Proportion"</formula1>
    </dataValidation>
    <dataValidation type="list" showInputMessage="1" showErrorMessage="1" sqref="B32">
      <formula1>"Proportion"</formula1>
    </dataValidation>
    <dataValidation type="list" showInputMessage="1" showErrorMessage="1" sqref="B33">
      <formula1>"Proportion"</formula1>
    </dataValidation>
    <dataValidation type="list" showInputMessage="1" showErrorMessage="1" sqref="B34">
      <formula1>"Proportion"</formula1>
    </dataValidation>
    <dataValidation type="list" showInputMessage="1" showErrorMessage="1" sqref="B35">
      <formula1>"Proportion"</formula1>
    </dataValidation>
    <dataValidation type="list" showInputMessage="1" showErrorMessage="1" sqref="B38">
      <formula1>"Proportion"</formula1>
    </dataValidation>
    <dataValidation type="list" showInputMessage="1" showErrorMessage="1" sqref="B39">
      <formula1>"Proportion"</formula1>
    </dataValidation>
    <dataValidation type="list" showInputMessage="1" showErrorMessage="1" sqref="B40">
      <formula1>"Proportion"</formula1>
    </dataValidation>
    <dataValidation type="list" showInputMessage="1" showErrorMessage="1" sqref="B41">
      <formula1>"Proportion"</formula1>
    </dataValidation>
    <dataValidation type="list" showInputMessage="1" showErrorMessage="1" sqref="B42">
      <formula1>"Proportion"</formula1>
    </dataValidation>
    <dataValidation type="list" showInputMessage="1" showErrorMessage="1" sqref="B43">
      <formula1>"Proportion"</formula1>
    </dataValidation>
    <dataValidation type="list" showInputMessage="1" showErrorMessage="1" sqref="B44">
      <formula1>"Proportion"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 Definitions</vt:lpstr>
      <vt:lpstr>Transfer Definitions</vt:lpstr>
      <vt:lpstr>Transfer Details</vt:lpstr>
      <vt:lpstr>Population Size</vt:lpstr>
      <vt:lpstr>Notified Cases</vt:lpstr>
      <vt:lpstr>Incidence</vt:lpstr>
      <vt:lpstr>Prevalence</vt:lpstr>
      <vt:lpstr>Other epidemiology</vt:lpstr>
      <vt:lpstr>TB disaggregation</vt:lpstr>
      <vt:lpstr>Latent Testing and Treatment</vt:lpstr>
      <vt:lpstr>Active TB Testing and Treatment</vt:lpstr>
      <vt:lpstr>Constants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2016-11-29T13:51:41Z</dcterms:created>
  <dcterms:modified xsi:type="dcterms:W3CDTF">2016-12-02T06:21:38Z</dcterms:modified>
</cp:coreProperties>
</file>