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training/"/>
    </mc:Choice>
  </mc:AlternateContent>
  <bookViews>
    <workbookView xWindow="240" yWindow="460" windowWidth="22480" windowHeight="12540" firstSheet="1" activeTab="6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E3" i="7"/>
  <c r="C2" i="5"/>
  <c r="C3" i="4"/>
  <c r="C2" i="4"/>
  <c r="C3" i="5"/>
  <c r="C19" i="5"/>
  <c r="C18" i="5"/>
  <c r="C15" i="5"/>
  <c r="C14" i="5"/>
  <c r="C11" i="5"/>
  <c r="C10" i="5"/>
  <c r="C43" i="8"/>
  <c r="A43" i="8"/>
  <c r="C42" i="8"/>
  <c r="A42" i="8"/>
  <c r="C39" i="8"/>
  <c r="A39" i="8"/>
  <c r="C38" i="8"/>
  <c r="A38" i="8"/>
  <c r="C35" i="8"/>
  <c r="A35" i="8"/>
  <c r="C34" i="8"/>
  <c r="A34" i="8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C15" i="8"/>
  <c r="A15" i="8"/>
  <c r="C14" i="8"/>
  <c r="A14" i="8"/>
  <c r="C11" i="8"/>
  <c r="A11" i="8"/>
  <c r="C10" i="8"/>
  <c r="A10" i="8"/>
  <c r="C7" i="8"/>
  <c r="A7" i="8"/>
  <c r="C6" i="8"/>
  <c r="A6" i="8"/>
  <c r="C3" i="8"/>
  <c r="A3" i="8"/>
  <c r="C2" i="8"/>
  <c r="A2" i="8"/>
  <c r="C3" i="7"/>
  <c r="A3" i="7"/>
  <c r="C2" i="7"/>
  <c r="A2" i="7"/>
  <c r="C7" i="6"/>
  <c r="A7" i="6"/>
  <c r="C6" i="6"/>
  <c r="A6" i="6"/>
  <c r="C3" i="6"/>
  <c r="A3" i="6"/>
  <c r="C2" i="6"/>
  <c r="A2" i="6"/>
  <c r="C23" i="5"/>
  <c r="A23" i="5"/>
  <c r="C22" i="5"/>
  <c r="A22" i="5"/>
  <c r="A19" i="5"/>
  <c r="A18" i="5"/>
  <c r="A15" i="5"/>
  <c r="A14" i="5"/>
  <c r="A11" i="5"/>
  <c r="A10" i="5"/>
  <c r="C7" i="5"/>
  <c r="A7" i="5"/>
  <c r="C6" i="5"/>
  <c r="A6" i="5"/>
  <c r="A3" i="5"/>
  <c r="A2" i="5"/>
  <c r="A3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<sst xmlns="http://schemas.openxmlformats.org/spreadsheetml/2006/main" count="168" uniqueCount="38">
  <si>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</si>
  <si>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</si>
  <si>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</si>
  <si>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</si>
  <si>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</si>
  <si>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</si>
  <si>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</si>
  <si>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</si>
  <si>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</si>
  <si>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</si>
  <si>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</si>
  <si>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</si>
  <si>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</si>
  <si>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</si>
  <si>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</si>
  <si>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</si>
  <si>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</si>
  <si>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</si>
  <si>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</si>
  <si>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</si>
  <si>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</si>
  <si>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</si>
  <si>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</si>
  <si>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Latent treatment rate</t>
  </si>
  <si>
    <t>Latent progression rate (untreated latent)</t>
  </si>
  <si>
    <t>Population Size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</si>
  <si>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</si>
  <si>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</si>
  <si>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</si>
  <si>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</si>
  <si>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</si>
  <si>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</si>
  <si>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</si>
  <si>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</si>
  <si>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Children</t>
  </si>
  <si>
    <t>SAC</t>
  </si>
  <si>
    <t>Adults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</si>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</sst>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34</v>
      </c>
      <c r="B2" t="s">
        <v>35</v>
      </c>
      <c r="C2">
        <v>0</v>
      </c>
      <c r="D2">
        <v>14</v>
      </c>
    </row>
    <row r="3" spans="1:4" x14ac:dyDescent="0.2">
      <c r="A3" t="s">
        <v>36</v>
      </c>
      <c r="B3" t="s">
        <v>36</v>
      </c>
      <c r="C3">
        <v>15</v>
      </c>
      <c r="D3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 t="s">
        <v>4</v>
      </c>
      <c r="B1" t="str">
        <f>'Population Definitions'!B2</f>
        <v>SAC</v>
      </c>
      <c r="C1" t="str">
        <f>'Population Definitions'!B3</f>
        <v>Adults</v>
      </c>
    </row>
    <row r="2" spans="1:3" x14ac:dyDescent="0.2">
      <c r="A2" t="str">
        <f>'Population Definitions'!B2</f>
        <v>SAC</v>
      </c>
      <c r="C2" t="s">
        <v>37</v>
      </c>
    </row>
    <row r="3" spans="1:3" x14ac:dyDescent="0.2">
      <c r="A3" t="str">
        <f>'Population Definitions'!B3</f>
        <v>Adults</v>
      </c>
      <c r="B3" t="s">
        <v>5</v>
      </c>
    </row>
    <row r="5" spans="1:3" x14ac:dyDescent="0.2">
      <c r="A5" t="s">
        <v>6</v>
      </c>
      <c r="B5" t="str">
        <f>'Population Definitions'!B2</f>
        <v>SAC</v>
      </c>
      <c r="C5" t="str">
        <f>'Population Definitions'!B3</f>
        <v>Adults</v>
      </c>
    </row>
    <row r="6" spans="1:3" x14ac:dyDescent="0.2">
      <c r="A6" t="str">
        <f>'Population Definitions'!B2</f>
        <v>SAC</v>
      </c>
      <c r="C6" t="s">
        <v>5</v>
      </c>
    </row>
    <row r="7" spans="1:3" x14ac:dyDescent="0.2">
      <c r="A7" t="str">
        <f>'Population Definitions'!B3</f>
        <v>Adults</v>
      </c>
      <c r="B7" t="s">
        <v>5</v>
      </c>
    </row>
    <row r="9" spans="1:3" x14ac:dyDescent="0.2">
      <c r="A9" t="s">
        <v>7</v>
      </c>
      <c r="B9" t="str">
        <f>'Population Definitions'!B2</f>
        <v>SAC</v>
      </c>
      <c r="C9" t="str">
        <f>'Population Definitions'!B3</f>
        <v>Adults</v>
      </c>
    </row>
    <row r="10" spans="1:3" x14ac:dyDescent="0.2">
      <c r="A10" t="str">
        <f>'Population Definitions'!B2</f>
        <v>SAC</v>
      </c>
      <c r="C10" t="s">
        <v>5</v>
      </c>
    </row>
    <row r="11" spans="1:3" x14ac:dyDescent="0.2">
      <c r="A11" t="str">
        <f>'Population Definitions'!B3</f>
        <v>Adults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3" x14ac:dyDescent="0.2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</row>
    <row r="2" spans="1:23" x14ac:dyDescent="0.2">
      <c r="A2" t="str">
        <f>IF('Transfer Definitions'!C6="y",'Population Definitions'!A2,"...")</f>
        <v>...</v>
      </c>
      <c r="B2" t="str">
        <f>IF('Transfer Definitions'!C6="y","---&gt;","")</f>
        <v/>
      </c>
      <c r="C2" t="str">
        <f>IF('Transfer Definitions'!C6="y",'Population Definitions'!A3,"")</f>
        <v/>
      </c>
      <c r="D2" t="str">
        <f>IF(A2&lt;&gt;"...","Fraction","")</f>
        <v/>
      </c>
      <c r="E2" t="str">
        <f>IF(A2&lt;&gt;"...",IF(SUMPRODUCT(--(G2:W2&lt;&gt;""))=0,0,"N.A."),"")</f>
        <v/>
      </c>
      <c r="F2" t="str">
        <f>IF(A2&lt;&gt;"...","OR","")</f>
        <v/>
      </c>
    </row>
    <row r="3" spans="1:23" x14ac:dyDescent="0.2">
      <c r="A3" t="str">
        <f>IF('Transfer Definitions'!B7="y",'Population Definitions'!A3,"...")</f>
        <v>...</v>
      </c>
      <c r="B3" t="str">
        <f>IF('Transfer Definitions'!B7="y","---&gt;","")</f>
        <v/>
      </c>
      <c r="C3" t="str">
        <f>IF('Transfer Definitions'!B7="y",'Population Definitions'!A2,"")</f>
        <v/>
      </c>
      <c r="D3" t="str">
        <f>IF(A3&lt;&gt;"...","Fraction","")</f>
        <v/>
      </c>
      <c r="E3" t="str">
        <f>IF(A3&lt;&gt;"...",IF(SUMPRODUCT(--(G3:W3&lt;&gt;""))=0,0,"N.A."),"")</f>
        <v/>
      </c>
      <c r="F3" t="str">
        <f>IF(A3&lt;&gt;"...","OR","")</f>
        <v/>
      </c>
    </row>
    <row r="5" spans="1:23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</row>
    <row r="6" spans="1:23" x14ac:dyDescent="0.2">
      <c r="A6" t="str">
        <f>IF('Transfer Definitions'!C10="y",'Population Definitions'!A2,"...")</f>
        <v>...</v>
      </c>
      <c r="B6" t="str">
        <f>IF('Transfer Definitions'!C10="y","---&gt;","")</f>
        <v/>
      </c>
      <c r="C6" t="str">
        <f>IF('Transfer Definitions'!C10="y",'Population Definitions'!A3,"")</f>
        <v/>
      </c>
      <c r="D6" t="str">
        <f>IF(A6&lt;&gt;"...","Fraction","")</f>
        <v/>
      </c>
      <c r="E6" t="str">
        <f>IF(A6&lt;&gt;"...",IF(SUMPRODUCT(--(G6:W6&lt;&gt;""))=0,0,"N.A."),"")</f>
        <v/>
      </c>
      <c r="F6" t="str">
        <f>IF(A6&lt;&gt;"...","OR","")</f>
        <v/>
      </c>
    </row>
    <row r="7" spans="1:23" x14ac:dyDescent="0.2">
      <c r="A7" t="str">
        <f>IF('Transfer Definitions'!B11="y",'Population Definitions'!A3,"...")</f>
        <v>...</v>
      </c>
      <c r="B7" t="str">
        <f>IF('Transfer Definitions'!B11="y","---&gt;","")</f>
        <v/>
      </c>
      <c r="C7" t="str">
        <f>IF('Transfer Definitions'!B11="y",'Population Definitions'!A2,"")</f>
        <v/>
      </c>
      <c r="D7" t="str">
        <f>IF(A7&lt;&gt;"...","Fraction","")</f>
        <v/>
      </c>
      <c r="E7" t="str">
        <f>IF(A7&lt;&gt;"...",IF(SUMPRODUCT(--(G7:W7&lt;&gt;""))=0,0,"N.A."),"")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"Fraction"</formula1>
    </dataValidation>
    <dataValidation type="list" showInputMessage="1" showErrorMessage="1" sqref="D3">
      <formula1>"Fraction"</formula1>
    </dataValidation>
    <dataValidation type="list" showInputMessage="1" showErrorMessage="1" sqref="D6">
      <formula1>"Fraction"</formula1>
    </dataValidation>
    <dataValidation type="list" showInputMessage="1" showErrorMessage="1" sqref="D7">
      <formula1>"Fraction"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25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Definitions'!A2</f>
        <v>Children</v>
      </c>
      <c r="B2" t="s">
        <v>11</v>
      </c>
      <c r="C2" t="str">
        <f>IF(SUMPRODUCT(--(E2:U2&lt;&gt;""))=0,200000,"N.A.")</f>
        <v>N.A.</v>
      </c>
      <c r="D2" t="s">
        <v>12</v>
      </c>
      <c r="E2" s="1">
        <v>200000</v>
      </c>
      <c r="F2" s="1">
        <v>202000</v>
      </c>
      <c r="G2" s="1">
        <v>204000</v>
      </c>
      <c r="H2" s="1">
        <v>206000</v>
      </c>
      <c r="I2" s="1">
        <v>208000</v>
      </c>
    </row>
    <row r="3" spans="1:21" x14ac:dyDescent="0.2">
      <c r="A3" t="str">
        <f>'Population Definitions'!A3</f>
        <v>Adults</v>
      </c>
      <c r="B3" t="s">
        <v>11</v>
      </c>
      <c r="C3" t="str">
        <f>IF(SUMPRODUCT(--(E3:U3&lt;&gt;""))=0,200000,"N.A.")</f>
        <v>N.A.</v>
      </c>
      <c r="D3" t="s">
        <v>12</v>
      </c>
      <c r="E3" s="1">
        <v>300000</v>
      </c>
      <c r="F3" s="1">
        <v>306000</v>
      </c>
      <c r="G3" s="1">
        <v>312000</v>
      </c>
      <c r="H3" s="1">
        <v>318000</v>
      </c>
      <c r="I3" s="1">
        <v>324000</v>
      </c>
    </row>
  </sheetData>
  <dataValidations count="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Definitions'!A2</f>
        <v>Children</v>
      </c>
      <c r="B2" t="s">
        <v>11</v>
      </c>
      <c r="C2" t="str">
        <f>IF(SUMPRODUCT(--(E2:U2&lt;&gt;""))=0,200000,"N.A.")</f>
        <v>N.A.</v>
      </c>
      <c r="D2" t="s">
        <v>12</v>
      </c>
      <c r="E2" s="1">
        <v>2000</v>
      </c>
      <c r="F2" s="1">
        <v>2100</v>
      </c>
      <c r="G2" s="1">
        <v>2200</v>
      </c>
      <c r="H2" s="1">
        <v>2300</v>
      </c>
      <c r="I2" s="1">
        <v>2400</v>
      </c>
    </row>
    <row r="3" spans="1:21" x14ac:dyDescent="0.2">
      <c r="A3" t="str">
        <f>'Population Definitions'!A3</f>
        <v>Adults</v>
      </c>
      <c r="B3" t="s">
        <v>11</v>
      </c>
      <c r="C3" t="str">
        <f>IF(SUMPRODUCT(--(E3:U3&lt;&gt;""))=0,200000,"N.A.")</f>
        <v>N.A.</v>
      </c>
      <c r="D3" t="s">
        <v>12</v>
      </c>
      <c r="E3" s="1">
        <v>400</v>
      </c>
    </row>
    <row r="5" spans="1:21" x14ac:dyDescent="0.2">
      <c r="A5" t="s">
        <v>15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</row>
    <row r="6" spans="1:21" x14ac:dyDescent="0.2">
      <c r="A6" t="str">
        <f>'Population Definitions'!A2</f>
        <v>Children</v>
      </c>
      <c r="B6" t="s">
        <v>11</v>
      </c>
      <c r="C6" t="str">
        <f>IF(SUMPRODUCT(--(E6:U6&lt;&gt;""))=0,200000,"N.A.")</f>
        <v>N.A.</v>
      </c>
      <c r="D6" t="s">
        <v>12</v>
      </c>
      <c r="E6" s="1">
        <v>30000</v>
      </c>
    </row>
    <row r="7" spans="1:21" x14ac:dyDescent="0.2">
      <c r="A7" t="str">
        <f>'Population Definitions'!A3</f>
        <v>Adults</v>
      </c>
      <c r="B7" t="s">
        <v>11</v>
      </c>
      <c r="C7" t="str">
        <f>IF(SUMPRODUCT(--(E7:U7&lt;&gt;""))=0,200000,"N.A.")</f>
        <v>N.A.</v>
      </c>
      <c r="D7" t="s">
        <v>12</v>
      </c>
      <c r="E7" s="1">
        <v>20000</v>
      </c>
    </row>
    <row r="9" spans="1:21" x14ac:dyDescent="0.2">
      <c r="A9" t="s">
        <v>16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  <c r="U9">
        <v>2016</v>
      </c>
    </row>
    <row r="10" spans="1:21" x14ac:dyDescent="0.2">
      <c r="A10" t="str">
        <f>'Population Definitions'!A2</f>
        <v>Children</v>
      </c>
      <c r="B10" t="s">
        <v>11</v>
      </c>
      <c r="C10" t="str">
        <f>IF(SUMPRODUCT(--(E10:U10&lt;&gt;""))=0,200000,"N.A.")</f>
        <v>N.A.</v>
      </c>
      <c r="D10" t="s">
        <v>12</v>
      </c>
      <c r="E10" s="1">
        <v>30000</v>
      </c>
    </row>
    <row r="11" spans="1:21" x14ac:dyDescent="0.2">
      <c r="A11" t="str">
        <f>'Population Definitions'!A3</f>
        <v>Adults</v>
      </c>
      <c r="B11" t="s">
        <v>11</v>
      </c>
      <c r="C11" t="str">
        <f>IF(SUMPRODUCT(--(E11:U11&lt;&gt;""))=0,200000,"N.A.")</f>
        <v>N.A.</v>
      </c>
      <c r="D11" t="s">
        <v>12</v>
      </c>
      <c r="E11" s="1">
        <v>20000</v>
      </c>
    </row>
    <row r="13" spans="1:21" x14ac:dyDescent="0.2">
      <c r="A13" t="s">
        <v>19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</row>
    <row r="14" spans="1:21" x14ac:dyDescent="0.2">
      <c r="A14" t="str">
        <f>'Population Definitions'!A2</f>
        <v>Children</v>
      </c>
      <c r="B14" t="s">
        <v>11</v>
      </c>
      <c r="C14" t="str">
        <f>IF(SUMPRODUCT(--(E14:U14&lt;&gt;""))=0,200000,"N.A.")</f>
        <v>N.A.</v>
      </c>
      <c r="D14" t="s">
        <v>12</v>
      </c>
      <c r="E14" s="1">
        <v>300</v>
      </c>
    </row>
    <row r="15" spans="1:21" x14ac:dyDescent="0.2">
      <c r="A15" t="str">
        <f>'Population Definitions'!A3</f>
        <v>Adults</v>
      </c>
      <c r="B15" t="s">
        <v>11</v>
      </c>
      <c r="C15" t="str">
        <f>IF(SUMPRODUCT(--(E15:U15&lt;&gt;""))=0,200000,"N.A.")</f>
        <v>N.A.</v>
      </c>
      <c r="D15" t="s">
        <v>12</v>
      </c>
      <c r="E15" s="1">
        <v>4000</v>
      </c>
    </row>
    <row r="17" spans="1:21" x14ac:dyDescent="0.2">
      <c r="A17" t="s">
        <v>20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  <c r="U17">
        <v>2016</v>
      </c>
    </row>
    <row r="18" spans="1:21" x14ac:dyDescent="0.2">
      <c r="A18" t="str">
        <f>'Population Definitions'!A2</f>
        <v>Children</v>
      </c>
      <c r="B18" t="s">
        <v>11</v>
      </c>
      <c r="C18" t="str">
        <f>IF(SUMPRODUCT(--(E18:U18&lt;&gt;""))=0,200000,"N.A.")</f>
        <v>N.A.</v>
      </c>
      <c r="D18" t="s">
        <v>12</v>
      </c>
      <c r="E18" s="1">
        <v>5000</v>
      </c>
    </row>
    <row r="19" spans="1:21" x14ac:dyDescent="0.2">
      <c r="A19" t="str">
        <f>'Population Definitions'!A3</f>
        <v>Adults</v>
      </c>
      <c r="B19" t="s">
        <v>11</v>
      </c>
      <c r="C19" t="str">
        <f>IF(SUMPRODUCT(--(E19:U19&lt;&gt;""))=0,200000,"N.A.")</f>
        <v>N.A.</v>
      </c>
      <c r="D19" t="s">
        <v>12</v>
      </c>
      <c r="E19" s="1">
        <v>4000</v>
      </c>
    </row>
    <row r="21" spans="1:21" x14ac:dyDescent="0.2">
      <c r="A21" t="s">
        <v>27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</row>
    <row r="22" spans="1:21" x14ac:dyDescent="0.2">
      <c r="A22" t="str">
        <f>'Population Definitions'!A2</f>
        <v>Children</v>
      </c>
      <c r="B22" t="s">
        <v>10</v>
      </c>
      <c r="C22">
        <f>IF(SUMPRODUCT(--(E22:U22&lt;&gt;""))=0,0.01,"N.A.")</f>
        <v>0.01</v>
      </c>
      <c r="D22" t="s">
        <v>12</v>
      </c>
    </row>
    <row r="23" spans="1:21" x14ac:dyDescent="0.2">
      <c r="A23" t="str">
        <f>'Population Definitions'!A3</f>
        <v>Adults</v>
      </c>
      <c r="B23" t="s">
        <v>10</v>
      </c>
      <c r="C23">
        <f>IF(SUMPRODUCT(--(E23:U23&lt;&gt;""))=0,0.01,"N.A.")</f>
        <v>0.01</v>
      </c>
      <c r="D23" t="s">
        <v>12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Definitions'!A2</f>
        <v>Children</v>
      </c>
      <c r="B2" t="s">
        <v>10</v>
      </c>
      <c r="C2" t="str">
        <f>IF(SUMPRODUCT(--(E2:U2&lt;&gt;""))=0,0.01,"N.A.")</f>
        <v>N.A.</v>
      </c>
      <c r="D2" t="s">
        <v>12</v>
      </c>
      <c r="E2">
        <v>0.3</v>
      </c>
    </row>
    <row r="3" spans="1:21" x14ac:dyDescent="0.2">
      <c r="A3" t="str">
        <f>'Population Definitions'!A3</f>
        <v>Adults</v>
      </c>
      <c r="B3" t="s">
        <v>10</v>
      </c>
      <c r="C3" t="str">
        <f>IF(SUMPRODUCT(--(E3:U3&lt;&gt;""))=0,0.01,"N.A.")</f>
        <v>N.A.</v>
      </c>
      <c r="D3" t="s">
        <v>12</v>
      </c>
      <c r="E3">
        <v>0.01</v>
      </c>
    </row>
    <row r="5" spans="1:21" x14ac:dyDescent="0.2">
      <c r="A5" t="s">
        <v>32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</row>
    <row r="6" spans="1:21" x14ac:dyDescent="0.2">
      <c r="A6" t="str">
        <f>'Population Definitions'!A2</f>
        <v>Children</v>
      </c>
      <c r="B6" t="s">
        <v>10</v>
      </c>
      <c r="C6" t="str">
        <f>IF(SUMPRODUCT(--(E6:U6&lt;&gt;""))=0,0.01,"N.A.")</f>
        <v>N.A.</v>
      </c>
      <c r="D6" t="s">
        <v>12</v>
      </c>
      <c r="E6">
        <v>0.2</v>
      </c>
    </row>
    <row r="7" spans="1:21" x14ac:dyDescent="0.2">
      <c r="A7" t="str">
        <f>'Population Definitions'!A3</f>
        <v>Adults</v>
      </c>
      <c r="B7" t="s">
        <v>10</v>
      </c>
      <c r="C7" t="str">
        <f>IF(SUMPRODUCT(--(E7:U7&lt;&gt;""))=0,0.01,"N.A.")</f>
        <v>N.A.</v>
      </c>
      <c r="D7" t="s">
        <v>12</v>
      </c>
      <c r="E7">
        <v>0.4</v>
      </c>
    </row>
  </sheetData>
  <dataValidations count="4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26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Definitions'!A2</f>
        <v>Children</v>
      </c>
      <c r="B2" t="s">
        <v>10</v>
      </c>
      <c r="C2" t="str">
        <f>IF(SUMPRODUCT(--(E2:U2&lt;&gt;""))=0,200000,"N.A.")</f>
        <v>N.A.</v>
      </c>
      <c r="D2" t="s">
        <v>12</v>
      </c>
      <c r="E2" s="1">
        <f>Prevalence!E10/'Population Sizes'!E2</f>
        <v>0.15</v>
      </c>
    </row>
    <row r="3" spans="1:21" x14ac:dyDescent="0.2">
      <c r="A3" t="str">
        <f>'Population Definitions'!A3</f>
        <v>Adults</v>
      </c>
      <c r="B3" t="s">
        <v>10</v>
      </c>
      <c r="C3" t="str">
        <f>IF(SUMPRODUCT(--(E3:U3&lt;&gt;""))=0,200000,"N.A.")</f>
        <v>N.A.</v>
      </c>
      <c r="D3" t="s">
        <v>12</v>
      </c>
      <c r="E3" s="1">
        <f>Prevalence!E11/'Population Sizes'!E3</f>
        <v>6.6666666666666666E-2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1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2">
      <c r="A2" t="str">
        <f>'Population Definitions'!A2</f>
        <v>Children</v>
      </c>
      <c r="B2" t="s">
        <v>10</v>
      </c>
      <c r="C2">
        <f>IF(SUMPRODUCT(--(E2:U2&lt;&gt;""))=0,0.01,"N.A.")</f>
        <v>0.01</v>
      </c>
      <c r="D2" t="s">
        <v>12</v>
      </c>
    </row>
    <row r="3" spans="1:21" x14ac:dyDescent="0.2">
      <c r="A3" t="str">
        <f>'Population Definitions'!A3</f>
        <v>Adults</v>
      </c>
      <c r="B3" t="s">
        <v>10</v>
      </c>
      <c r="C3">
        <f>IF(SUMPRODUCT(--(E3:U3&lt;&gt;""))=0,0.01,"N.A.")</f>
        <v>0.01</v>
      </c>
      <c r="D3" t="s">
        <v>12</v>
      </c>
    </row>
    <row r="5" spans="1:21" x14ac:dyDescent="0.2">
      <c r="A5" t="s">
        <v>17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</row>
    <row r="6" spans="1:21" x14ac:dyDescent="0.2">
      <c r="A6" t="str">
        <f>'Population Definitions'!A2</f>
        <v>Children</v>
      </c>
      <c r="B6" t="s">
        <v>10</v>
      </c>
      <c r="C6">
        <f>IF(SUMPRODUCT(--(E6:U6&lt;&gt;""))=0,0.02,"N.A.")</f>
        <v>0.02</v>
      </c>
      <c r="D6" t="s">
        <v>12</v>
      </c>
    </row>
    <row r="7" spans="1:21" x14ac:dyDescent="0.2">
      <c r="A7" t="str">
        <f>'Population Definitions'!A3</f>
        <v>Adults</v>
      </c>
      <c r="B7" t="s">
        <v>10</v>
      </c>
      <c r="C7">
        <f>IF(SUMPRODUCT(--(E7:U7&lt;&gt;""))=0,0.02,"N.A.")</f>
        <v>0.02</v>
      </c>
      <c r="D7" t="s">
        <v>12</v>
      </c>
    </row>
    <row r="9" spans="1:21" x14ac:dyDescent="0.2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  <c r="U9">
        <v>2016</v>
      </c>
    </row>
    <row r="10" spans="1:21" x14ac:dyDescent="0.2">
      <c r="A10" t="str">
        <f>'Population Definitions'!A2</f>
        <v>Children</v>
      </c>
      <c r="B10" t="s">
        <v>10</v>
      </c>
      <c r="C10">
        <f>IF(SUMPRODUCT(--(E10:U10&lt;&gt;""))=0,0.01,"N.A.")</f>
        <v>0.01</v>
      </c>
      <c r="D10" t="s">
        <v>12</v>
      </c>
    </row>
    <row r="11" spans="1:21" x14ac:dyDescent="0.2">
      <c r="A11" t="str">
        <f>'Population Definitions'!A3</f>
        <v>Adults</v>
      </c>
      <c r="B11" t="s">
        <v>10</v>
      </c>
      <c r="C11">
        <f>IF(SUMPRODUCT(--(E11:U11&lt;&gt;""))=0,0.01,"N.A.")</f>
        <v>0.01</v>
      </c>
      <c r="D11" t="s">
        <v>12</v>
      </c>
    </row>
    <row r="13" spans="1:21" x14ac:dyDescent="0.2">
      <c r="A13" t="s">
        <v>21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</row>
    <row r="14" spans="1:21" x14ac:dyDescent="0.2">
      <c r="A14" t="str">
        <f>'Population Definitions'!A2</f>
        <v>Children</v>
      </c>
      <c r="B14" t="s">
        <v>10</v>
      </c>
      <c r="C14">
        <f>IF(SUMPRODUCT(--(E14:U14&lt;&gt;""))=0,0.01,"N.A.")</f>
        <v>0.01</v>
      </c>
      <c r="D14" t="s">
        <v>12</v>
      </c>
    </row>
    <row r="15" spans="1:21" x14ac:dyDescent="0.2">
      <c r="A15" t="str">
        <f>'Population Definitions'!A3</f>
        <v>Adults</v>
      </c>
      <c r="B15" t="s">
        <v>10</v>
      </c>
      <c r="C15">
        <f>IF(SUMPRODUCT(--(E15:U15&lt;&gt;""))=0,0.01,"N.A.")</f>
        <v>0.01</v>
      </c>
      <c r="D15" t="s">
        <v>12</v>
      </c>
    </row>
    <row r="17" spans="1:21" x14ac:dyDescent="0.2">
      <c r="A17" t="s">
        <v>22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  <c r="U17">
        <v>2016</v>
      </c>
    </row>
    <row r="18" spans="1:21" x14ac:dyDescent="0.2">
      <c r="A18" t="str">
        <f>'Population Definitions'!A2</f>
        <v>Children</v>
      </c>
      <c r="B18" t="s">
        <v>10</v>
      </c>
      <c r="C18">
        <f>IF(SUMPRODUCT(--(E18:U18&lt;&gt;""))=0,0.01,"N.A.")</f>
        <v>0.01</v>
      </c>
      <c r="D18" t="s">
        <v>12</v>
      </c>
    </row>
    <row r="19" spans="1:21" x14ac:dyDescent="0.2">
      <c r="A19" t="str">
        <f>'Population Definitions'!A3</f>
        <v>Adults</v>
      </c>
      <c r="B19" t="s">
        <v>10</v>
      </c>
      <c r="C19">
        <f>IF(SUMPRODUCT(--(E19:U19&lt;&gt;""))=0,0.01,"N.A.")</f>
        <v>0.01</v>
      </c>
      <c r="D19" t="s">
        <v>12</v>
      </c>
    </row>
    <row r="21" spans="1:21" x14ac:dyDescent="0.2">
      <c r="A21" t="s">
        <v>23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</row>
    <row r="22" spans="1:21" x14ac:dyDescent="0.2">
      <c r="A22" t="str">
        <f>'Population Definitions'!A2</f>
        <v>Children</v>
      </c>
      <c r="B22" t="s">
        <v>10</v>
      </c>
      <c r="C22">
        <f>IF(SUMPRODUCT(--(E22:U22&lt;&gt;""))=0,0.01,"N.A.")</f>
        <v>0.01</v>
      </c>
      <c r="D22" t="s">
        <v>12</v>
      </c>
    </row>
    <row r="23" spans="1:21" x14ac:dyDescent="0.2">
      <c r="A23" t="str">
        <f>'Population Definitions'!A3</f>
        <v>Adults</v>
      </c>
      <c r="B23" t="s">
        <v>10</v>
      </c>
      <c r="C23">
        <f>IF(SUMPRODUCT(--(E23:U23&lt;&gt;""))=0,0.01,"N.A.")</f>
        <v>0.01</v>
      </c>
      <c r="D23" t="s">
        <v>12</v>
      </c>
    </row>
    <row r="25" spans="1:21" x14ac:dyDescent="0.2">
      <c r="A25" t="s">
        <v>24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</row>
    <row r="26" spans="1:21" x14ac:dyDescent="0.2">
      <c r="A26" t="str">
        <f>'Population Definitions'!A2</f>
        <v>Children</v>
      </c>
      <c r="B26" t="s">
        <v>10</v>
      </c>
      <c r="C26">
        <f>IF(SUMPRODUCT(--(E26:U26&lt;&gt;""))=0,0.01,"N.A.")</f>
        <v>0.01</v>
      </c>
      <c r="D26" t="s">
        <v>12</v>
      </c>
    </row>
    <row r="27" spans="1:21" x14ac:dyDescent="0.2">
      <c r="A27" t="str">
        <f>'Population Definitions'!A3</f>
        <v>Adults</v>
      </c>
      <c r="B27" t="s">
        <v>10</v>
      </c>
      <c r="C27">
        <f>IF(SUMPRODUCT(--(E27:U27&lt;&gt;""))=0,0.01,"N.A.")</f>
        <v>0.01</v>
      </c>
      <c r="D27" t="s">
        <v>12</v>
      </c>
    </row>
    <row r="29" spans="1:21" x14ac:dyDescent="0.2">
      <c r="A29" t="s">
        <v>28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</row>
    <row r="30" spans="1:21" x14ac:dyDescent="0.2">
      <c r="A30" t="str">
        <f>'Population Definitions'!A2</f>
        <v>Children</v>
      </c>
      <c r="B30" t="s">
        <v>10</v>
      </c>
      <c r="C30">
        <f>IF(SUMPRODUCT(--(E30:U30&lt;&gt;""))=0,0.01,"N.A.")</f>
        <v>0.01</v>
      </c>
      <c r="D30" t="s">
        <v>12</v>
      </c>
    </row>
    <row r="31" spans="1:21" x14ac:dyDescent="0.2">
      <c r="A31" t="str">
        <f>'Population Definitions'!A3</f>
        <v>Adults</v>
      </c>
      <c r="B31" t="s">
        <v>10</v>
      </c>
      <c r="C31">
        <f>IF(SUMPRODUCT(--(E31:U31&lt;&gt;""))=0,0.01,"N.A.")</f>
        <v>0.01</v>
      </c>
      <c r="D31" t="s">
        <v>12</v>
      </c>
    </row>
    <row r="33" spans="1:21" x14ac:dyDescent="0.2">
      <c r="A33" t="s">
        <v>30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  <c r="U33">
        <v>2016</v>
      </c>
    </row>
    <row r="34" spans="1:21" x14ac:dyDescent="0.2">
      <c r="A34" t="str">
        <f>'Population Definitions'!A2</f>
        <v>Children</v>
      </c>
      <c r="B34" t="s">
        <v>10</v>
      </c>
      <c r="C34">
        <f>IF(SUMPRODUCT(--(E34:U34&lt;&gt;""))=0,0.01,"N.A.")</f>
        <v>0.01</v>
      </c>
      <c r="D34" t="s">
        <v>12</v>
      </c>
    </row>
    <row r="35" spans="1:21" x14ac:dyDescent="0.2">
      <c r="A35" t="str">
        <f>'Population Definitions'!A3</f>
        <v>Adults</v>
      </c>
      <c r="B35" t="s">
        <v>10</v>
      </c>
      <c r="C35">
        <f>IF(SUMPRODUCT(--(E35:U35&lt;&gt;""))=0,0.01,"N.A.")</f>
        <v>0.01</v>
      </c>
      <c r="D35" t="s">
        <v>12</v>
      </c>
    </row>
    <row r="37" spans="1:21" x14ac:dyDescent="0.2">
      <c r="A37" t="s">
        <v>31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</row>
    <row r="38" spans="1:21" x14ac:dyDescent="0.2">
      <c r="A38" t="str">
        <f>'Population Definitions'!A2</f>
        <v>Children</v>
      </c>
      <c r="B38" t="s">
        <v>10</v>
      </c>
      <c r="C38">
        <f>IF(SUMPRODUCT(--(E38:U38&lt;&gt;""))=0,0.01,"N.A.")</f>
        <v>0.01</v>
      </c>
      <c r="D38" t="s">
        <v>12</v>
      </c>
    </row>
    <row r="39" spans="1:21" x14ac:dyDescent="0.2">
      <c r="A39" t="str">
        <f>'Population Definitions'!A3</f>
        <v>Adults</v>
      </c>
      <c r="B39" t="s">
        <v>10</v>
      </c>
      <c r="C39">
        <f>IF(SUMPRODUCT(--(E39:U39&lt;&gt;""))=0,0.01,"N.A.")</f>
        <v>0.01</v>
      </c>
      <c r="D39" t="s">
        <v>12</v>
      </c>
    </row>
    <row r="41" spans="1:21" x14ac:dyDescent="0.2">
      <c r="A41" t="s">
        <v>33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  <c r="U41">
        <v>2016</v>
      </c>
    </row>
    <row r="42" spans="1:21" x14ac:dyDescent="0.2">
      <c r="A42" t="str">
        <f>'Population Definitions'!A2</f>
        <v>Children</v>
      </c>
      <c r="B42" t="s">
        <v>10</v>
      </c>
      <c r="C42">
        <f>IF(SUMPRODUCT(--(E42:U42&lt;&gt;""))=0,0.01,"N.A.")</f>
        <v>0.01</v>
      </c>
      <c r="D42" t="s">
        <v>12</v>
      </c>
    </row>
    <row r="43" spans="1:21" x14ac:dyDescent="0.2">
      <c r="A43" t="str">
        <f>'Population Definitions'!A3</f>
        <v>Adults</v>
      </c>
      <c r="B43" t="s">
        <v>10</v>
      </c>
      <c r="C43">
        <f>IF(SUMPRODUCT(--(E43:U43&lt;&gt;""))=0,0.01,"N.A.")</f>
        <v>0.01</v>
      </c>
      <c r="D43" t="s">
        <v>12</v>
      </c>
    </row>
  </sheetData>
  <dataValidations count="2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2016-11-15T16:24:37Z</dcterms:created>
  <dcterms:modified xsi:type="dcterms:W3CDTF">2016-11-15T07:01:33Z</dcterms:modified>
</cp:coreProperties>
</file>