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codeName="ThisWorkbook" autoCompressPictures="0"/>
  <mc:AlternateContent xmlns:mc="http://schemas.openxmlformats.org/markup-compatibility/2006">
    <mc:Choice Requires="x15">
      <x15ac:absPath xmlns:x15ac="http://schemas.microsoft.com/office/spreadsheetml/2010/11/ac" url="D:\GitHub\optima\tests\"/>
    </mc:Choice>
  </mc:AlternateContent>
  <xr:revisionPtr revIDLastSave="0" documentId="13_ncr:1_{83EA7740-1FC9-4F87-A885-78031AB05A80}" xr6:coauthVersionLast="47" xr6:coauthVersionMax="47" xr10:uidLastSave="{00000000-0000-0000-0000-000000000000}"/>
  <bookViews>
    <workbookView xWindow="-120" yWindow="-120" windowWidth="38640" windowHeight="21390" tabRatio="805" xr2:uid="{00000000-000D-0000-FFFF-FFFF00000000}"/>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81" i="9" l="1"/>
  <c r="B79" i="9"/>
  <c r="B78" i="9"/>
  <c r="B42" i="8"/>
  <c r="B41" i="8"/>
  <c r="B39" i="8"/>
  <c r="B38" i="8"/>
  <c r="B37" i="8"/>
  <c r="B42" i="6"/>
  <c r="B41" i="6"/>
  <c r="B39" i="6"/>
  <c r="B38" i="6"/>
  <c r="B37" i="6"/>
  <c r="P45" i="7"/>
  <c r="O45" i="7"/>
  <c r="M45" i="7"/>
  <c r="I45" i="7"/>
  <c r="P43" i="7"/>
  <c r="O43" i="7"/>
  <c r="M43" i="7"/>
  <c r="I43" i="7"/>
  <c r="R37" i="7"/>
  <c r="R35" i="7"/>
  <c r="P21" i="7"/>
  <c r="O21" i="7"/>
  <c r="N21" i="7"/>
  <c r="M21" i="7"/>
  <c r="L21" i="7"/>
  <c r="K21" i="7"/>
  <c r="J21" i="7"/>
  <c r="I21" i="7"/>
  <c r="H21" i="7"/>
  <c r="G21" i="7"/>
  <c r="F21" i="7"/>
  <c r="E21" i="7"/>
  <c r="D21" i="7"/>
  <c r="C21" i="7"/>
  <c r="P19" i="7"/>
  <c r="O19" i="7"/>
  <c r="N19" i="7"/>
  <c r="M19" i="7"/>
  <c r="L19" i="7"/>
  <c r="K19" i="7"/>
  <c r="J19" i="7"/>
  <c r="I19" i="7"/>
  <c r="H19" i="7"/>
  <c r="G19" i="7"/>
  <c r="F19" i="7"/>
  <c r="E19" i="7"/>
  <c r="D19" i="7"/>
  <c r="C19" i="7"/>
  <c r="R48" i="8"/>
  <c r="C48" i="8"/>
  <c r="D48" i="8"/>
  <c r="E48" i="8"/>
  <c r="F48" i="8"/>
  <c r="G48" i="8"/>
  <c r="H48" i="8"/>
  <c r="I48" i="8"/>
  <c r="J48" i="8"/>
  <c r="K48" i="8"/>
  <c r="L48" i="8"/>
  <c r="M48" i="8"/>
  <c r="N48" i="8"/>
  <c r="O48" i="8"/>
  <c r="P48" i="8"/>
  <c r="Q48" i="8"/>
  <c r="B70" i="11"/>
  <c r="B69" i="11"/>
  <c r="B68" i="11"/>
  <c r="B67" i="11"/>
  <c r="B66" i="11"/>
  <c r="B65" i="11"/>
  <c r="H64" i="11"/>
  <c r="G64" i="11"/>
  <c r="F64" i="11"/>
  <c r="E64" i="11"/>
  <c r="D64" i="11"/>
  <c r="C64" i="11"/>
  <c r="B59" i="11"/>
  <c r="B58" i="11"/>
  <c r="B57" i="11"/>
  <c r="B56" i="11"/>
  <c r="B55" i="11"/>
  <c r="B54" i="11"/>
  <c r="H53" i="11"/>
  <c r="G53" i="11"/>
  <c r="F53" i="11"/>
  <c r="E53" i="11"/>
  <c r="D53" i="11"/>
  <c r="C53" i="11"/>
  <c r="B48" i="11"/>
  <c r="B47" i="11"/>
  <c r="H46" i="11"/>
  <c r="G46" i="11"/>
  <c r="F46" i="11"/>
  <c r="E46" i="11"/>
  <c r="D46" i="11"/>
  <c r="C46" i="11"/>
  <c r="B41" i="11"/>
  <c r="B40" i="11"/>
  <c r="B39" i="11"/>
  <c r="B38" i="11"/>
  <c r="B37" i="11"/>
  <c r="B36" i="11"/>
  <c r="H35" i="11"/>
  <c r="G35" i="11"/>
  <c r="F35" i="11"/>
  <c r="E35" i="11"/>
  <c r="D35" i="11"/>
  <c r="C35" i="11"/>
  <c r="B30" i="11"/>
  <c r="B29" i="11"/>
  <c r="B28" i="11"/>
  <c r="B27" i="11"/>
  <c r="B26" i="11"/>
  <c r="B25" i="11"/>
  <c r="H24" i="11"/>
  <c r="G24" i="11"/>
  <c r="F24" i="11"/>
  <c r="E24" i="11"/>
  <c r="D24" i="11"/>
  <c r="C24" i="11"/>
  <c r="B19" i="11"/>
  <c r="B18" i="11"/>
  <c r="B17" i="11"/>
  <c r="B16" i="11"/>
  <c r="B15" i="11"/>
  <c r="B14" i="11"/>
  <c r="H13" i="11"/>
  <c r="G13" i="11"/>
  <c r="F13" i="11"/>
  <c r="E13" i="11"/>
  <c r="D13" i="11"/>
  <c r="C13" i="11"/>
  <c r="B8" i="11"/>
  <c r="B7" i="11"/>
  <c r="B6" i="11"/>
  <c r="B5" i="11"/>
  <c r="B4" i="11"/>
  <c r="B3" i="11"/>
  <c r="H2" i="11"/>
  <c r="G2" i="11"/>
  <c r="F2" i="11"/>
  <c r="E2" i="11"/>
  <c r="D2" i="11"/>
  <c r="C2" i="11"/>
  <c r="B19" i="10"/>
  <c r="B18" i="10"/>
  <c r="B16" i="10"/>
  <c r="B15" i="10"/>
  <c r="B14" i="10"/>
  <c r="B8" i="10"/>
  <c r="B7" i="10"/>
  <c r="B5" i="10"/>
  <c r="B4" i="10"/>
  <c r="B3" i="10"/>
  <c r="B72" i="9"/>
  <c r="B70" i="9"/>
  <c r="B69" i="9"/>
  <c r="B63" i="9"/>
  <c r="B62" i="9"/>
  <c r="B60" i="9"/>
  <c r="B59" i="9"/>
  <c r="B58" i="9"/>
  <c r="B52" i="9"/>
  <c r="B51" i="9"/>
  <c r="B49" i="9"/>
  <c r="B48" i="9"/>
  <c r="B47" i="9"/>
  <c r="B41" i="9"/>
  <c r="B40" i="9"/>
  <c r="B38" i="9"/>
  <c r="B37" i="9"/>
  <c r="B36" i="9"/>
  <c r="B30" i="9"/>
  <c r="B29" i="9"/>
  <c r="B27" i="9"/>
  <c r="B26" i="9"/>
  <c r="B25" i="9"/>
  <c r="B19" i="9"/>
  <c r="B18" i="9"/>
  <c r="B16" i="9"/>
  <c r="B15" i="9"/>
  <c r="B14" i="9"/>
  <c r="B8" i="9"/>
  <c r="B7" i="9"/>
  <c r="B5" i="9"/>
  <c r="B4" i="9"/>
  <c r="B3" i="9"/>
  <c r="B25" i="8"/>
  <c r="B24" i="8"/>
  <c r="B22" i="8"/>
  <c r="B21" i="8"/>
  <c r="B20" i="8"/>
  <c r="B8" i="8"/>
  <c r="B7" i="8"/>
  <c r="B5" i="8"/>
  <c r="B4" i="8"/>
  <c r="B3" i="8"/>
  <c r="B55" i="6"/>
  <c r="B54" i="6"/>
  <c r="B31" i="6"/>
  <c r="B30" i="6"/>
  <c r="B28" i="6"/>
  <c r="B27" i="6"/>
  <c r="B26" i="6"/>
  <c r="B8" i="6"/>
  <c r="B7" i="6"/>
  <c r="B5" i="6"/>
  <c r="B4" i="6"/>
  <c r="B3" i="6"/>
  <c r="B30" i="5"/>
  <c r="B29" i="5"/>
  <c r="B27" i="5"/>
  <c r="B26" i="5"/>
  <c r="B25" i="5"/>
  <c r="B8" i="5"/>
  <c r="B7" i="5"/>
  <c r="B5" i="5"/>
  <c r="B4" i="5"/>
  <c r="B3" i="5"/>
  <c r="B25" i="4"/>
  <c r="B24" i="4"/>
  <c r="B23" i="4"/>
  <c r="B21" i="4"/>
  <c r="B20" i="4"/>
  <c r="B19" i="4"/>
  <c r="B13" i="4"/>
  <c r="B12" i="4"/>
  <c r="B11" i="4"/>
  <c r="B9" i="4"/>
  <c r="B8" i="4"/>
  <c r="B7" i="4"/>
  <c r="B5" i="4"/>
  <c r="B4" i="4"/>
  <c r="B3" i="4"/>
  <c r="N27" i="3"/>
  <c r="N28" i="3"/>
  <c r="B25" i="3"/>
  <c r="B24" i="3"/>
  <c r="B23" i="3"/>
  <c r="B21" i="3"/>
  <c r="B20" i="3"/>
  <c r="B19" i="3"/>
  <c r="B13" i="3"/>
  <c r="B12" i="3"/>
  <c r="B11" i="3"/>
  <c r="B9" i="3"/>
  <c r="B8" i="3"/>
  <c r="B7" i="3"/>
  <c r="B5" i="3"/>
  <c r="B4" i="3"/>
  <c r="B3" i="3"/>
  <c r="O28" i="3"/>
  <c r="N2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cliffk</author>
  </authors>
  <commentList>
    <comment ref="I12" authorId="0" shapeId="0" xr:uid="{00000000-0006-0000-0300-000001000000}">
      <text>
        <r>
          <rPr>
            <b/>
            <sz val="8"/>
            <color indexed="81"/>
            <rFont val="Tahoma"/>
            <family val="2"/>
          </rPr>
          <t>cliffk:</t>
        </r>
        <r>
          <rPr>
            <sz val="8"/>
            <color indexed="81"/>
            <rFont val="Tahoma"/>
            <family val="2"/>
          </rPr>
          <t xml:space="preserve">
Based on expert opinion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P3" authorId="0" shapeId="0" xr:uid="{00000000-0006-0000-0800-000001000000}">
      <text>
        <r>
          <rPr>
            <sz val="9"/>
            <color rgb="FF000000"/>
            <rFont val="Tahoma"/>
            <family val="2"/>
            <charset val="1"/>
          </rPr>
          <t>Clemens Benedikt:</t>
        </r>
        <r>
          <rPr>
            <sz val="11"/>
            <color rgb="FF000000"/>
            <rFont val="Calibri"/>
            <family val="2"/>
            <charset val="1"/>
          </rPr>
          <t>All as per detailed calculations in 2014 Optima sheet.</t>
        </r>
      </text>
    </comment>
    <comment ref="P36" authorId="0" shapeId="0" xr:uid="{00000000-0006-0000-0800-000002000000}">
      <text>
        <r>
          <rPr>
            <sz val="9"/>
            <color rgb="FF000000"/>
            <rFont val="Tahoma"/>
            <family val="2"/>
            <charset val="1"/>
          </rPr>
          <t>Clemens Benedikt:</t>
        </r>
        <r>
          <rPr>
            <sz val="11"/>
            <color rgb="FF000000"/>
            <rFont val="Calibri"/>
            <family val="2"/>
            <charset val="1"/>
          </rPr>
          <t>Assumption that some FSW use condoms for contraception as they already have access.</t>
        </r>
      </text>
    </comment>
    <comment ref="P37" authorId="0" shapeId="0" xr:uid="{00000000-0006-0000-0800-000003000000}">
      <text>
        <r>
          <rPr>
            <sz val="9"/>
            <color rgb="FF000000"/>
            <rFont val="Tahoma"/>
            <family val="2"/>
            <charset val="1"/>
          </rPr>
          <t>Clemens Benedikt:</t>
        </r>
        <r>
          <rPr>
            <sz val="11"/>
            <color rgb="FF000000"/>
            <rFont val="Calibri"/>
            <family val="2"/>
            <charset val="1"/>
          </rPr>
          <t>Estimate (based on number of condoms distributed against projected sexual acts)</t>
        </r>
      </text>
    </comment>
  </commentList>
</comments>
</file>

<file path=xl/sharedStrings.xml><?xml version="1.0" encoding="utf-8"?>
<sst xmlns="http://schemas.openxmlformats.org/spreadsheetml/2006/main" count="532" uniqueCount="142">
  <si>
    <t>Populations</t>
  </si>
  <si>
    <t>Short name</t>
  </si>
  <si>
    <t>Long name</t>
  </si>
  <si>
    <t>Male</t>
  </si>
  <si>
    <t>Female</t>
  </si>
  <si>
    <t>Age from (years)</t>
  </si>
  <si>
    <t>Age to (years)</t>
  </si>
  <si>
    <t>FSW</t>
  </si>
  <si>
    <t>Female sex workers</t>
  </si>
  <si>
    <t>FALSE</t>
  </si>
  <si>
    <t>TRUE</t>
  </si>
  <si>
    <t>Clients</t>
  </si>
  <si>
    <t>Clients of sex workers</t>
  </si>
  <si>
    <t>MSM</t>
  </si>
  <si>
    <t>Men who have sex with men</t>
  </si>
  <si>
    <t>PWID</t>
  </si>
  <si>
    <t>People who inject drugs</t>
  </si>
  <si>
    <t>M 15+</t>
  </si>
  <si>
    <t>Males 15+</t>
  </si>
  <si>
    <t>F 15+</t>
  </si>
  <si>
    <t>Females 15+</t>
  </si>
  <si>
    <t>Population size</t>
  </si>
  <si>
    <t>Assumption</t>
  </si>
  <si>
    <t>high</t>
  </si>
  <si>
    <t>OR</t>
  </si>
  <si>
    <t>best</t>
  </si>
  <si>
    <t>low</t>
  </si>
  <si>
    <t>Total pop</t>
  </si>
  <si>
    <t>PLHIV</t>
  </si>
  <si>
    <t>90-90-90</t>
  </si>
  <si>
    <t>ART coverage</t>
  </si>
  <si>
    <t>HIV prevalence</t>
  </si>
  <si>
    <t>Percentage of people who die from non-HIV-related causes per year</t>
  </si>
  <si>
    <t>Tuberculosis prevalence</t>
  </si>
  <si>
    <t>Percentage of population tested for HIV in the last 12 months</t>
  </si>
  <si>
    <t>Probability of a person with CD4 &lt;200 being tested per year</t>
  </si>
  <si>
    <t>Average</t>
  </si>
  <si>
    <t>Number of people on treatment</t>
  </si>
  <si>
    <t>Total</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</si>
  <si>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</si>
  <si>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</si>
  <si>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</si>
  <si>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</si>
  <si>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</si>
  <si>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</si>
  <si>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</si>
  <si>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</si>
  <si>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</si>
  <si>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</si>
  <si>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</si>
  <si>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</si>
  <si>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</si>
  <si>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</si>
  <si>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</si>
  <si>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</si>
  <si>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</si>
  <si>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</si>
  <si>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</si>
  <si>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</si>
  <si>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</si>
  <si>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</si>
  <si>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</si>
  <si>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</si>
  <si>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</si>
  <si>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</si>
  <si>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</si>
  <si>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</si>
  <si>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</si>
  <si>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</si>
  <si>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</si>
  <si>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</si>
  <si>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</si>
  <si>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</si>
  <si>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</si>
  <si>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</si>
  <si>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</si>
  <si>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</si>
  <si>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</si>
  <si>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</si>
  <si>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</si>
  <si>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</si>
  <si>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</si>
  <si>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</si>
  <si>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</si>
  <si>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</si>
  <si>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</si>
  <si>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</si>
  <si>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</si>
  <si>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</si>
  <si>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</si>
  <si>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</si>
  <si>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</si>
  <si>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</si>
  <si>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Tuberculosis cofactor</t>
  </si>
  <si>
    <t>Changes in transmissibility (%)</t>
  </si>
  <si>
    <t>Condom use</t>
  </si>
  <si>
    <t>Circumcision</t>
  </si>
  <si>
    <t>Diagnosis behavior change</t>
  </si>
  <si>
    <t>STI cofactor increase</t>
  </si>
  <si>
    <t>Opiate substitution therapy</t>
  </si>
  <si>
    <t>PMTCT</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</si>
  <si>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</si>
  <si>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</si>
  <si>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</si>
  <si>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</si>
  <si>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</si>
  <si>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</si>
  <si>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</si>
  <si>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</si>
  <si>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</si>
  <si>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</si>
  <si>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Average time taken to be linked to care (years)</t>
  </si>
  <si>
    <t>Disease progression (average years to move)</t>
  </si>
  <si>
    <t>Relative death rate on suppressive ART</t>
  </si>
  <si>
    <t>Relative death rate on non-suppressive ART</t>
  </si>
  <si>
    <t>Time after initiating ART to achieve viral suppression (years)</t>
  </si>
  <si>
    <t>Treatment recovery due to suppressive ART (average years to move)</t>
  </si>
  <si>
    <t>CD4 change due to non-suppressive ART (%/year)</t>
  </si>
  <si>
    <t>PLHIV aware of their status (%)</t>
  </si>
  <si>
    <t>Diagnosed PLHIV in care (%)</t>
  </si>
  <si>
    <t>PLHIV in care on treatment (%)</t>
  </si>
  <si>
    <t>Pregnant women on PMTCT (%)</t>
  </si>
  <si>
    <t>People on ART with viral suppression (%)</t>
  </si>
  <si>
    <t>Percentage of people with CD4&lt;200 lost to follow-up (%/year)</t>
  </si>
  <si>
    <t>Average time taken to be linked to care for people with CD4&lt;200 (years)</t>
  </si>
  <si>
    <t>Number of VL tests recommended per person per year</t>
  </si>
  <si>
    <t>O P T I M A   H I V</t>
  </si>
  <si>
    <t>Welcome to the Optima HIV data entry spreadsheet. This is where all data for the model will be entered. Please ask someone from the Optima development team if you need help, or use the default contact (info@optimamodel.com).</t>
  </si>
  <si>
    <t>For further details please visit: http://optimamodel.com/indicator-guide</t>
  </si>
  <si>
    <t>After you upload this spreadsheet to your Optima HIV project, your data will be stored in the project but any comments you make on individual cells will NOT be stored. You are therefore encouraged to enter any specific comments that you would like to make about this data spreadsheet in the shaded cells below. These comments will be stored. We recommend that you insert a link to the project logbook in one of these cells.</t>
  </si>
  <si>
    <t>Comments:</t>
  </si>
  <si>
    <t>Date created: 2018-Mar-01 17:29:30</t>
  </si>
  <si>
    <t>Prevalence of any ulcerative STIs</t>
  </si>
  <si>
    <t>Treatment failure rate (%/year)</t>
  </si>
  <si>
    <t>Proportion of those with VL failure who are provided with effective adherence support or a successful new regimen (%/year)</t>
  </si>
  <si>
    <t>Proportion of exposure events covered by ARV-based pre-exposure prophylaxis</t>
  </si>
  <si>
    <t>Proportion of exposure events covered by ARV-based post-exposure prophylaxis</t>
  </si>
  <si>
    <t>Average time taken to be returned to care after loss to follow-up (years)</t>
  </si>
  <si>
    <t>Number of voluntary medical male circumcisions</t>
  </si>
  <si>
    <t>ARV-based pre-exposure prophylaxis</t>
  </si>
  <si>
    <t>ARV-based post-exposure prophylaxis</t>
  </si>
  <si>
    <t>Spreadsheet created with Optima version 2.10.1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</si>
</sst>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 #,##0.00_-;_-* &quot;-&quot;??_-;_-@_-"/>
    <numFmt numFmtId="164" formatCode="_(* #,##0.00_);_(* \(#,##0.00\);_(* &quot;-&quot;??_);_(@_)"/>
    <numFmt numFmtId="165" formatCode="_-* #,##0.00_-;\-* #,##0.00_-;_-* \-??_-;_-@_-"/>
    <numFmt numFmtId="166" formatCode="_(* #,##0_);_(* \(#,##0\);_(* \-??_);_(@_)"/>
    <numFmt numFmtId="167" formatCode="#,##0_ ;\-#,##0\ "/>
    <numFmt numFmtId="168" formatCode="_-* #,##0_-;\-* #,##0_-;_-* \-??_-;_-@_-"/>
    <numFmt numFmtId="169" formatCode="0.0%"/>
    <numFmt numFmtId="170" formatCode="#,##0.000"/>
    <numFmt numFmtId="171" formatCode="#,##0.0"/>
  </numFmts>
  <fonts count="25" x14ac:knownFonts="1">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charset val="1"/>
    </font>
    <font>
      <b/>
      <sz val="11"/>
      <color rgb="FF000000"/>
      <name val="Calibri"/>
      <family val="2"/>
      <charset val="1"/>
    </font>
    <font>
      <sz val="9"/>
      <color rgb="FF000000"/>
      <name val="Tahoma"/>
      <family val="2"/>
      <charset val="1"/>
    </font>
    <font>
      <sz val="11"/>
      <color rgb="FF000000"/>
      <name val="Calibri"/>
      <family val="2"/>
      <charset val="1"/>
    </font>
    <font>
      <sz val="8"/>
      <color indexed="81"/>
      <name val="Tahoma"/>
      <family val="2"/>
    </font>
    <font>
      <b/>
      <sz val="8"/>
      <color indexed="81"/>
      <name val="Tahoma"/>
      <family val="2"/>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amily val="2"/>
    </font>
    <font>
      <u/>
      <sz val="11"/>
      <color theme="10"/>
      <name val="Calibri"/>
      <family val="2"/>
      <charset val="1"/>
    </font>
    <font>
      <u/>
      <sz val="11"/>
      <color theme="11"/>
      <name val="Calibri"/>
      <family val="2"/>
      <charset val="1"/>
    </font>
    <font>
      <b/>
      <sz val="11"/>
      <color theme="1"/>
      <name val="Calibri"/>
      <family val="2"/>
      <scheme val="minor"/>
    </font>
    <font>
      <sz val="20"/>
      <color rgb="FFD5AA1D"/>
      <name val="Calibri"/>
      <family val="2"/>
      <scheme val="minor"/>
    </font>
  </fonts>
  <fills count="10">
    <fill>
      <patternFill patternType="none"/>
    </fill>
    <fill>
      <patternFill patternType="gray125"/>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
      <patternFill patternType="solid">
        <fgColor rgb="FF18C1FF"/>
        <bgColor rgb="FF18C1FF"/>
      </patternFill>
    </fill>
    <fill>
      <patternFill patternType="solid">
        <fgColor rgb="FF18C1FF"/>
        <bgColor indexed="64"/>
      </patternFill>
    </fill>
    <fill>
      <patternFill patternType="solid">
        <fgColor rgb="FF0E0655"/>
        <bgColor indexed="64"/>
      </patternFill>
    </fill>
    <fill>
      <patternFill patternType="solid">
        <fgColor rgb="FFEEEEEE"/>
        <bgColor indexed="64"/>
      </patternFill>
    </fill>
    <fill>
      <patternFill patternType="solid">
        <fgColor rgb="FFFFC65E"/>
        <bgColor indexed="64"/>
      </patternFill>
    </fill>
  </fills>
  <borders count="5">
    <border>
      <left/>
      <right/>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s>
  <cellStyleXfs count="238">
    <xf numFmtId="0" fontId="0" fillId="0" borderId="0"/>
    <xf numFmtId="165" fontId="10" fillId="0" borderId="0" applyBorder="0" applyProtection="0"/>
    <xf numFmtId="9" fontId="10" fillId="0" borderId="0" applyBorder="0" applyProtection="0"/>
    <xf numFmtId="9" fontId="10" fillId="0" borderId="0" applyBorder="0" applyProtection="0"/>
    <xf numFmtId="0" fontId="7" fillId="0" borderId="0"/>
    <xf numFmtId="0" fontId="10" fillId="0" borderId="0"/>
    <xf numFmtId="165" fontId="10" fillId="0" borderId="0" applyBorder="0" applyProtection="0"/>
    <xf numFmtId="9" fontId="10" fillId="0" borderId="0" applyBorder="0" applyProtection="0"/>
    <xf numFmtId="9" fontId="10" fillId="0" borderId="0" applyBorder="0" applyProtection="0"/>
    <xf numFmtId="0" fontId="6" fillId="0" borderId="0"/>
    <xf numFmtId="0" fontId="16" fillId="0" borderId="0"/>
    <xf numFmtId="0" fontId="6" fillId="0" borderId="0"/>
    <xf numFmtId="43" fontId="6" fillId="0" borderId="0" applyFont="0" applyFill="0" applyBorder="0" applyAlignment="0" applyProtection="0"/>
    <xf numFmtId="9" fontId="6" fillId="0" borderId="0" applyFont="0" applyFill="0" applyBorder="0" applyAlignment="0" applyProtection="0"/>
    <xf numFmtId="164" fontId="6" fillId="0" borderId="0" applyFont="0" applyFill="0" applyBorder="0" applyAlignment="0" applyProtection="0"/>
    <xf numFmtId="0" fontId="17" fillId="0" borderId="0"/>
    <xf numFmtId="0" fontId="18" fillId="0" borderId="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164" fontId="6" fillId="0" borderId="0" applyFont="0" applyFill="0" applyBorder="0" applyAlignment="0" applyProtection="0"/>
    <xf numFmtId="0" fontId="10" fillId="0" borderId="0"/>
    <xf numFmtId="165" fontId="10" fillId="0" borderId="0" applyBorder="0" applyProtection="0"/>
    <xf numFmtId="9" fontId="10" fillId="0" borderId="0" applyBorder="0" applyProtection="0"/>
    <xf numFmtId="9" fontId="10" fillId="0" borderId="0" applyBorder="0" applyProtection="0"/>
    <xf numFmtId="0" fontId="7" fillId="0" borderId="0"/>
    <xf numFmtId="0" fontId="10" fillId="0" borderId="0"/>
    <xf numFmtId="165" fontId="10" fillId="0" borderId="0" applyBorder="0" applyProtection="0"/>
    <xf numFmtId="9" fontId="10" fillId="0" borderId="0" applyBorder="0" applyProtection="0"/>
    <xf numFmtId="0" fontId="5" fillId="0" borderId="0"/>
    <xf numFmtId="0" fontId="20" fillId="0" borderId="0"/>
    <xf numFmtId="0" fontId="5" fillId="0" borderId="0"/>
    <xf numFmtId="43" fontId="5" fillId="0" borderId="0" applyFont="0" applyFill="0" applyBorder="0" applyAlignment="0" applyProtection="0"/>
    <xf numFmtId="9" fontId="5" fillId="0" borderId="0" applyFont="0" applyFill="0" applyBorder="0" applyAlignment="0" applyProtection="0"/>
    <xf numFmtId="164" fontId="5" fillId="0" borderId="0" applyFon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4"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3" fillId="0" borderId="0"/>
    <xf numFmtId="0" fontId="2" fillId="0" borderId="0"/>
  </cellStyleXfs>
  <cellXfs count="86">
    <xf numFmtId="0" fontId="0" fillId="0" borderId="0" xfId="0"/>
    <xf numFmtId="0" fontId="8" fillId="0" borderId="0" xfId="0" applyFont="1"/>
    <xf numFmtId="0" fontId="8" fillId="0" borderId="0" xfId="0" applyFont="1" applyAlignment="1">
      <alignment horizontal="left"/>
    </xf>
    <xf numFmtId="0" fontId="8" fillId="0" borderId="0" xfId="3" applyNumberFormat="1" applyFont="1" applyBorder="1" applyAlignment="1">
      <alignment horizontal="left"/>
    </xf>
    <xf numFmtId="0" fontId="8" fillId="0" borderId="0" xfId="3" applyNumberFormat="1" applyFont="1" applyBorder="1" applyAlignment="1">
      <alignment horizontal="left"/>
    </xf>
    <xf numFmtId="0" fontId="8" fillId="0" borderId="0" xfId="0" applyFont="1" applyAlignment="1">
      <alignment horizontal="right"/>
    </xf>
    <xf numFmtId="0" fontId="0" fillId="2" borderId="1" xfId="0" applyFont="1" applyFill="1" applyBorder="1" applyProtection="1">
      <protection locked="0"/>
    </xf>
    <xf numFmtId="165" fontId="0" fillId="0" borderId="0" xfId="0" applyNumberFormat="1"/>
    <xf numFmtId="11" fontId="0" fillId="2" borderId="1" xfId="0" applyNumberFormat="1" applyFill="1" applyBorder="1" applyProtection="1">
      <protection locked="0"/>
    </xf>
    <xf numFmtId="0" fontId="8" fillId="0" borderId="0" xfId="0" applyFont="1" applyAlignment="1">
      <alignment horizontal="center"/>
    </xf>
    <xf numFmtId="3" fontId="0" fillId="2" borderId="1" xfId="0" applyNumberFormat="1" applyFill="1" applyBorder="1" applyProtection="1">
      <protection locked="0"/>
    </xf>
    <xf numFmtId="166" fontId="0" fillId="3" borderId="1" xfId="1" applyNumberFormat="1" applyFont="1" applyFill="1" applyBorder="1" applyAlignment="1" applyProtection="1">
      <protection locked="0"/>
    </xf>
    <xf numFmtId="167" fontId="0" fillId="3" borderId="1" xfId="1" applyNumberFormat="1" applyFont="1" applyFill="1" applyBorder="1" applyAlignment="1" applyProtection="1">
      <protection locked="0"/>
    </xf>
    <xf numFmtId="3" fontId="0" fillId="0" borderId="0" xfId="0" applyNumberFormat="1"/>
    <xf numFmtId="168" fontId="0" fillId="0" borderId="0" xfId="1" applyNumberFormat="1" applyFont="1" applyBorder="1" applyAlignment="1" applyProtection="1"/>
    <xf numFmtId="168" fontId="0" fillId="0" borderId="0" xfId="0" applyNumberFormat="1"/>
    <xf numFmtId="10" fontId="0" fillId="2" borderId="1" xfId="0" applyNumberFormat="1" applyFill="1" applyBorder="1" applyProtection="1">
      <protection locked="0"/>
    </xf>
    <xf numFmtId="169" fontId="0" fillId="3" borderId="1" xfId="2" applyNumberFormat="1" applyFont="1" applyFill="1" applyBorder="1" applyAlignment="1" applyProtection="1">
      <protection locked="0"/>
    </xf>
    <xf numFmtId="10" fontId="0" fillId="3" borderId="1" xfId="0" applyNumberFormat="1" applyFill="1" applyBorder="1" applyProtection="1">
      <protection locked="0"/>
    </xf>
    <xf numFmtId="9" fontId="0" fillId="2" borderId="1" xfId="0" applyNumberFormat="1" applyFill="1" applyBorder="1" applyProtection="1">
      <protection locked="0"/>
    </xf>
    <xf numFmtId="2" fontId="0" fillId="2" borderId="1" xfId="0" applyNumberFormat="1" applyFill="1" applyBorder="1" applyProtection="1">
      <protection locked="0"/>
    </xf>
    <xf numFmtId="0" fontId="8" fillId="0" borderId="0" xfId="3" applyNumberFormat="1" applyFont="1" applyBorder="1"/>
    <xf numFmtId="2" fontId="0" fillId="3" borderId="1" xfId="2" applyNumberFormat="1" applyFont="1" applyFill="1" applyBorder="1" applyAlignment="1" applyProtection="1">
      <protection locked="0"/>
    </xf>
    <xf numFmtId="170" fontId="0" fillId="3" borderId="1" xfId="0" applyNumberFormat="1" applyFill="1" applyBorder="1" applyProtection="1">
      <protection locked="0"/>
    </xf>
    <xf numFmtId="4" fontId="0" fillId="2" borderId="1" xfId="0" applyNumberFormat="1" applyFill="1" applyBorder="1" applyProtection="1">
      <protection locked="0"/>
    </xf>
    <xf numFmtId="169" fontId="0" fillId="3" borderId="1" xfId="0" applyNumberFormat="1" applyFill="1" applyBorder="1" applyProtection="1">
      <protection locked="0"/>
    </xf>
    <xf numFmtId="0" fontId="8" fillId="0" borderId="0" xfId="3" applyNumberFormat="1" applyFont="1"/>
    <xf numFmtId="0" fontId="7" fillId="0" borderId="0" xfId="3" applyNumberFormat="1" applyFont="1"/>
    <xf numFmtId="0" fontId="8" fillId="0" borderId="0" xfId="3" applyNumberFormat="1" applyFont="1" applyAlignment="1">
      <alignment horizontal="right"/>
    </xf>
    <xf numFmtId="0" fontId="8" fillId="0" borderId="0" xfId="3" applyNumberFormat="1" applyFont="1" applyAlignment="1">
      <alignment horizontal="center"/>
    </xf>
    <xf numFmtId="3" fontId="0" fillId="3" borderId="1" xfId="0" applyNumberFormat="1" applyFill="1" applyBorder="1" applyProtection="1">
      <protection locked="0"/>
    </xf>
    <xf numFmtId="10" fontId="0" fillId="2" borderId="1" xfId="2" applyNumberFormat="1" applyFont="1" applyFill="1" applyBorder="1" applyAlignment="1" applyProtection="1">
      <protection locked="0"/>
    </xf>
    <xf numFmtId="9" fontId="8" fillId="0" borderId="0" xfId="2" applyFont="1" applyBorder="1" applyAlignment="1" applyProtection="1">
      <alignment horizontal="center"/>
    </xf>
    <xf numFmtId="9" fontId="0" fillId="2" borderId="1" xfId="2" applyFont="1" applyFill="1" applyBorder="1" applyAlignment="1" applyProtection="1">
      <protection locked="0"/>
    </xf>
    <xf numFmtId="0" fontId="7" fillId="0" borderId="0" xfId="3" applyNumberFormat="1" applyFont="1"/>
    <xf numFmtId="0" fontId="8" fillId="0" borderId="0" xfId="3" applyNumberFormat="1" applyFont="1" applyBorder="1" applyAlignment="1">
      <alignment horizontal="right"/>
    </xf>
    <xf numFmtId="4" fontId="0" fillId="2" borderId="1" xfId="3" applyNumberFormat="1" applyFont="1" applyFill="1" applyBorder="1"/>
    <xf numFmtId="0" fontId="8" fillId="0" borderId="0" xfId="3" applyNumberFormat="1" applyFont="1" applyBorder="1" applyAlignment="1">
      <alignment horizontal="center"/>
    </xf>
    <xf numFmtId="9" fontId="0" fillId="4" borderId="1" xfId="0" applyNumberFormat="1" applyFill="1" applyBorder="1" applyProtection="1">
      <protection locked="0"/>
    </xf>
    <xf numFmtId="4" fontId="7" fillId="4" borderId="1" xfId="3" applyNumberFormat="1" applyFont="1" applyFill="1" applyBorder="1" applyProtection="1">
      <protection locked="0"/>
    </xf>
    <xf numFmtId="171" fontId="7" fillId="4" borderId="1" xfId="3" applyNumberFormat="1" applyFont="1" applyFill="1" applyBorder="1" applyProtection="1">
      <protection locked="0"/>
    </xf>
    <xf numFmtId="169" fontId="0" fillId="3" borderId="0" xfId="2" applyNumberFormat="1" applyFont="1" applyFill="1" applyBorder="1" applyAlignment="1" applyProtection="1">
      <protection locked="0"/>
    </xf>
    <xf numFmtId="169" fontId="0" fillId="3" borderId="1" xfId="0" applyNumberFormat="1" applyFill="1" applyBorder="1" applyAlignment="1" applyProtection="1">
      <alignment horizontal="right"/>
      <protection locked="0"/>
    </xf>
    <xf numFmtId="169" fontId="0" fillId="3" borderId="0" xfId="0" applyNumberFormat="1" applyFill="1" applyBorder="1" applyProtection="1">
      <protection locked="0"/>
    </xf>
    <xf numFmtId="0" fontId="0" fillId="0" borderId="0" xfId="0"/>
    <xf numFmtId="0" fontId="13" fillId="0" borderId="0" xfId="0" applyFont="1"/>
    <xf numFmtId="0" fontId="14" fillId="0" borderId="0" xfId="4" applyFont="1"/>
    <xf numFmtId="0" fontId="14" fillId="0" borderId="0" xfId="4" applyFont="1" applyAlignment="1">
      <alignment horizontal="right"/>
    </xf>
    <xf numFmtId="0" fontId="14" fillId="0" borderId="0" xfId="0" applyFont="1"/>
    <xf numFmtId="0" fontId="14" fillId="0" borderId="0" xfId="0" applyFont="1" applyAlignment="1">
      <alignment horizontal="right"/>
    </xf>
    <xf numFmtId="0" fontId="14" fillId="0" borderId="0" xfId="0" applyFont="1" applyAlignment="1">
      <alignment horizontal="left"/>
    </xf>
    <xf numFmtId="0" fontId="15" fillId="0" borderId="0" xfId="4" applyFont="1"/>
    <xf numFmtId="0" fontId="10" fillId="0" borderId="0" xfId="120"/>
    <xf numFmtId="0" fontId="8" fillId="0" borderId="0" xfId="120" applyFont="1" applyAlignment="1">
      <alignment horizontal="right"/>
    </xf>
    <xf numFmtId="0" fontId="8" fillId="0" borderId="0" xfId="120" applyFont="1"/>
    <xf numFmtId="0" fontId="8" fillId="0" borderId="0" xfId="120" applyFont="1" applyAlignment="1">
      <alignment horizontal="left"/>
    </xf>
    <xf numFmtId="0" fontId="15" fillId="0" borderId="0" xfId="0" applyFont="1"/>
    <xf numFmtId="0" fontId="13" fillId="0" borderId="0" xfId="5" applyFont="1"/>
    <xf numFmtId="10" fontId="10" fillId="5" borderId="1" xfId="124" applyNumberFormat="1" applyFont="1" applyFill="1" applyBorder="1"/>
    <xf numFmtId="0" fontId="7" fillId="0" borderId="0" xfId="8" applyNumberFormat="1" applyFont="1"/>
    <xf numFmtId="0" fontId="0" fillId="0" borderId="0" xfId="8" applyNumberFormat="1" applyFont="1" applyBorder="1"/>
    <xf numFmtId="4" fontId="10" fillId="5" borderId="1" xfId="124" applyNumberFormat="1" applyFont="1" applyFill="1" applyBorder="1"/>
    <xf numFmtId="9" fontId="10" fillId="0" borderId="0" xfId="7"/>
    <xf numFmtId="9" fontId="10" fillId="5" borderId="1" xfId="124" applyNumberFormat="1" applyFont="1" applyFill="1" applyBorder="1"/>
    <xf numFmtId="9" fontId="7" fillId="0" borderId="0" xfId="8" applyNumberFormat="1" applyFont="1"/>
    <xf numFmtId="0" fontId="14" fillId="0" borderId="0" xfId="8" applyNumberFormat="1" applyFont="1" applyBorder="1"/>
    <xf numFmtId="0" fontId="13" fillId="0" borderId="0" xfId="8" applyNumberFormat="1" applyFont="1" applyBorder="1"/>
    <xf numFmtId="0" fontId="15" fillId="0" borderId="0" xfId="8" applyNumberFormat="1" applyFont="1"/>
    <xf numFmtId="0" fontId="14" fillId="0" borderId="0" xfId="8" applyNumberFormat="1" applyFont="1" applyBorder="1" applyAlignment="1">
      <alignment horizontal="right"/>
    </xf>
    <xf numFmtId="4" fontId="0" fillId="3" borderId="1" xfId="0" applyNumberFormat="1" applyFill="1" applyBorder="1" applyProtection="1">
      <protection locked="0"/>
    </xf>
    <xf numFmtId="0" fontId="23" fillId="0" borderId="0" xfId="0" applyFont="1"/>
    <xf numFmtId="0" fontId="23" fillId="0" borderId="0" xfId="0" applyFont="1" applyAlignment="1">
      <alignment horizontal="right"/>
    </xf>
    <xf numFmtId="0" fontId="23" fillId="0" borderId="0" xfId="0" applyFont="1" applyAlignment="1">
      <alignment horizontal="center"/>
    </xf>
    <xf numFmtId="9" fontId="0" fillId="6" borderId="1" xfId="0" applyNumberFormat="1" applyFill="1" applyBorder="1" applyProtection="1">
      <protection locked="0"/>
    </xf>
    <xf numFmtId="9" fontId="0" fillId="2" borderId="1" xfId="0" applyNumberFormat="1" applyFont="1" applyFill="1" applyBorder="1" applyProtection="1">
      <protection locked="0"/>
    </xf>
    <xf numFmtId="0" fontId="8" fillId="0" borderId="0" xfId="8" applyNumberFormat="1" applyFont="1"/>
    <xf numFmtId="0" fontId="0" fillId="2" borderId="1" xfId="0" applyFont="1" applyFill="1" applyBorder="1" applyAlignment="1" applyProtection="1">
      <alignment horizontal="left"/>
      <protection locked="0"/>
    </xf>
    <xf numFmtId="0" fontId="2" fillId="8" borderId="0" xfId="237" applyFill="1" applyAlignment="1">
      <alignment wrapText="1"/>
    </xf>
    <xf numFmtId="0" fontId="23" fillId="0" borderId="0" xfId="237" applyFont="1"/>
    <xf numFmtId="0" fontId="2" fillId="9" borderId="0" xfId="237" applyFill="1" applyAlignment="1">
      <alignment wrapText="1"/>
    </xf>
    <xf numFmtId="10" fontId="0" fillId="2" borderId="2" xfId="0" applyNumberFormat="1" applyFill="1" applyBorder="1" applyProtection="1">
      <protection locked="0"/>
    </xf>
    <xf numFmtId="10" fontId="0" fillId="2" borderId="3" xfId="0" applyNumberFormat="1" applyFill="1" applyBorder="1" applyProtection="1">
      <protection locked="0"/>
    </xf>
    <xf numFmtId="10" fontId="0" fillId="2" borderId="4" xfId="0" applyNumberFormat="1" applyFill="1" applyBorder="1" applyProtection="1">
      <protection locked="0"/>
    </xf>
    <xf numFmtId="170" fontId="10" fillId="5" borderId="1" xfId="124" applyNumberFormat="1" applyFont="1" applyFill="1" applyBorder="1"/>
    <xf numFmtId="0" fontId="24" fillId="7" borderId="0" xfId="237" applyFont="1" applyFill="1" applyAlignment="1">
      <alignment horizontal="center" vertical="center"/>
    </xf>
    <xf numFmtId="0" fontId="1" fillId="8" borderId="0" xfId="237" applyFont="1" applyFill="1" applyAlignment="1">
      <alignment wrapText="1"/>
    </xf>
  </cellXfs>
  <cellStyles count="238">
    <cellStyle name="Comma" xfId="1" builtinId="3"/>
    <cellStyle name="Comma 2" xfId="6" xr:uid="{00000000-0005-0000-0000-000001000000}"/>
    <cellStyle name="Comma 2 2" xfId="121" xr:uid="{00000000-0005-0000-0000-000002000000}"/>
    <cellStyle name="Comma 2 3" xfId="14" xr:uid="{00000000-0005-0000-0000-000003000000}"/>
    <cellStyle name="Comma 2 4" xfId="128" xr:uid="{00000000-0005-0000-0000-000004000000}"/>
    <cellStyle name="Comma 3" xfId="12" xr:uid="{00000000-0005-0000-0000-000005000000}"/>
    <cellStyle name="Comma 3 2" xfId="126" xr:uid="{00000000-0005-0000-0000-000006000000}"/>
    <cellStyle name="Comma 4" xfId="116" xr:uid="{00000000-0005-0000-0000-000007000000}"/>
    <cellStyle name="Comma 5" xfId="114" xr:uid="{00000000-0005-0000-0000-000008000000}"/>
    <cellStyle name="Explanatory Text" xfId="3" builtinId="53" customBuiltin="1"/>
    <cellStyle name="Explanatory Text 2" xfId="8" xr:uid="{00000000-0005-0000-0000-00000A000000}"/>
    <cellStyle name="Explanatory Text 3" xfId="118" xr:uid="{00000000-0005-0000-0000-00000B000000}"/>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10" xfId="25" xr:uid="{00000000-0005-0000-0000-000041000000}"/>
    <cellStyle name="Followed Hyperlink 11" xfId="26" xr:uid="{00000000-0005-0000-0000-000042000000}"/>
    <cellStyle name="Followed Hyperlink 12" xfId="27" xr:uid="{00000000-0005-0000-0000-000043000000}"/>
    <cellStyle name="Followed Hyperlink 13" xfId="28" xr:uid="{00000000-0005-0000-0000-000044000000}"/>
    <cellStyle name="Followed Hyperlink 14" xfId="29" xr:uid="{00000000-0005-0000-0000-000045000000}"/>
    <cellStyle name="Followed Hyperlink 15" xfId="30" xr:uid="{00000000-0005-0000-0000-000046000000}"/>
    <cellStyle name="Followed Hyperlink 16" xfId="31" xr:uid="{00000000-0005-0000-0000-000047000000}"/>
    <cellStyle name="Followed Hyperlink 17" xfId="32" xr:uid="{00000000-0005-0000-0000-000048000000}"/>
    <cellStyle name="Followed Hyperlink 18" xfId="33" xr:uid="{00000000-0005-0000-0000-000049000000}"/>
    <cellStyle name="Followed Hyperlink 19" xfId="34" xr:uid="{00000000-0005-0000-0000-00004A000000}"/>
    <cellStyle name="Followed Hyperlink 2" xfId="17" xr:uid="{00000000-0005-0000-0000-00004B000000}"/>
    <cellStyle name="Followed Hyperlink 20" xfId="35" xr:uid="{00000000-0005-0000-0000-00004C000000}"/>
    <cellStyle name="Followed Hyperlink 21" xfId="36" xr:uid="{00000000-0005-0000-0000-00004D000000}"/>
    <cellStyle name="Followed Hyperlink 22" xfId="37" xr:uid="{00000000-0005-0000-0000-00004E000000}"/>
    <cellStyle name="Followed Hyperlink 23" xfId="38" xr:uid="{00000000-0005-0000-0000-00004F000000}"/>
    <cellStyle name="Followed Hyperlink 24" xfId="39" xr:uid="{00000000-0005-0000-0000-000050000000}"/>
    <cellStyle name="Followed Hyperlink 25" xfId="40" xr:uid="{00000000-0005-0000-0000-000051000000}"/>
    <cellStyle name="Followed Hyperlink 26" xfId="41" xr:uid="{00000000-0005-0000-0000-000052000000}"/>
    <cellStyle name="Followed Hyperlink 27" xfId="42" xr:uid="{00000000-0005-0000-0000-000053000000}"/>
    <cellStyle name="Followed Hyperlink 28" xfId="43" xr:uid="{00000000-0005-0000-0000-000054000000}"/>
    <cellStyle name="Followed Hyperlink 29" xfId="44" xr:uid="{00000000-0005-0000-0000-000055000000}"/>
    <cellStyle name="Followed Hyperlink 3" xfId="18" xr:uid="{00000000-0005-0000-0000-000056000000}"/>
    <cellStyle name="Followed Hyperlink 30" xfId="45" xr:uid="{00000000-0005-0000-0000-000057000000}"/>
    <cellStyle name="Followed Hyperlink 31" xfId="46" xr:uid="{00000000-0005-0000-0000-000058000000}"/>
    <cellStyle name="Followed Hyperlink 32" xfId="47" xr:uid="{00000000-0005-0000-0000-000059000000}"/>
    <cellStyle name="Followed Hyperlink 33" xfId="48" xr:uid="{00000000-0005-0000-0000-00005A000000}"/>
    <cellStyle name="Followed Hyperlink 34" xfId="49" xr:uid="{00000000-0005-0000-0000-00005B000000}"/>
    <cellStyle name="Followed Hyperlink 35" xfId="50" xr:uid="{00000000-0005-0000-0000-00005C000000}"/>
    <cellStyle name="Followed Hyperlink 36" xfId="51" xr:uid="{00000000-0005-0000-0000-00005D000000}"/>
    <cellStyle name="Followed Hyperlink 37" xfId="52" xr:uid="{00000000-0005-0000-0000-00005E000000}"/>
    <cellStyle name="Followed Hyperlink 38" xfId="53" xr:uid="{00000000-0005-0000-0000-00005F000000}"/>
    <cellStyle name="Followed Hyperlink 39" xfId="54" xr:uid="{00000000-0005-0000-0000-000060000000}"/>
    <cellStyle name="Followed Hyperlink 4" xfId="19" xr:uid="{00000000-0005-0000-0000-000061000000}"/>
    <cellStyle name="Followed Hyperlink 40" xfId="55" xr:uid="{00000000-0005-0000-0000-000062000000}"/>
    <cellStyle name="Followed Hyperlink 41" xfId="56" xr:uid="{00000000-0005-0000-0000-000063000000}"/>
    <cellStyle name="Followed Hyperlink 42" xfId="57" xr:uid="{00000000-0005-0000-0000-000064000000}"/>
    <cellStyle name="Followed Hyperlink 43" xfId="58" xr:uid="{00000000-0005-0000-0000-000065000000}"/>
    <cellStyle name="Followed Hyperlink 44" xfId="59" xr:uid="{00000000-0005-0000-0000-000066000000}"/>
    <cellStyle name="Followed Hyperlink 45" xfId="60" xr:uid="{00000000-0005-0000-0000-000067000000}"/>
    <cellStyle name="Followed Hyperlink 46" xfId="61" xr:uid="{00000000-0005-0000-0000-000068000000}"/>
    <cellStyle name="Followed Hyperlink 47" xfId="62" xr:uid="{00000000-0005-0000-0000-000069000000}"/>
    <cellStyle name="Followed Hyperlink 48" xfId="63" xr:uid="{00000000-0005-0000-0000-00006A000000}"/>
    <cellStyle name="Followed Hyperlink 49" xfId="64" xr:uid="{00000000-0005-0000-0000-00006B000000}"/>
    <cellStyle name="Followed Hyperlink 5" xfId="20" xr:uid="{00000000-0005-0000-0000-00006C000000}"/>
    <cellStyle name="Followed Hyperlink 50" xfId="65" xr:uid="{00000000-0005-0000-0000-00006D000000}"/>
    <cellStyle name="Followed Hyperlink 51" xfId="66" xr:uid="{00000000-0005-0000-0000-00006E000000}"/>
    <cellStyle name="Followed Hyperlink 52" xfId="67" xr:uid="{00000000-0005-0000-0000-00006F000000}"/>
    <cellStyle name="Followed Hyperlink 53" xfId="68" xr:uid="{00000000-0005-0000-0000-000070000000}"/>
    <cellStyle name="Followed Hyperlink 54" xfId="69" xr:uid="{00000000-0005-0000-0000-000071000000}"/>
    <cellStyle name="Followed Hyperlink 55" xfId="70" xr:uid="{00000000-0005-0000-0000-000072000000}"/>
    <cellStyle name="Followed Hyperlink 56" xfId="71" xr:uid="{00000000-0005-0000-0000-000073000000}"/>
    <cellStyle name="Followed Hyperlink 57" xfId="72" xr:uid="{00000000-0005-0000-0000-000074000000}"/>
    <cellStyle name="Followed Hyperlink 58" xfId="73" xr:uid="{00000000-0005-0000-0000-000075000000}"/>
    <cellStyle name="Followed Hyperlink 59" xfId="74" xr:uid="{00000000-0005-0000-0000-000076000000}"/>
    <cellStyle name="Followed Hyperlink 6" xfId="21" xr:uid="{00000000-0005-0000-0000-000077000000}"/>
    <cellStyle name="Followed Hyperlink 60" xfId="75" xr:uid="{00000000-0005-0000-0000-000078000000}"/>
    <cellStyle name="Followed Hyperlink 61" xfId="76" xr:uid="{00000000-0005-0000-0000-000079000000}"/>
    <cellStyle name="Followed Hyperlink 62" xfId="77" xr:uid="{00000000-0005-0000-0000-00007A000000}"/>
    <cellStyle name="Followed Hyperlink 63" xfId="78" xr:uid="{00000000-0005-0000-0000-00007B000000}"/>
    <cellStyle name="Followed Hyperlink 64" xfId="79" xr:uid="{00000000-0005-0000-0000-00007C000000}"/>
    <cellStyle name="Followed Hyperlink 65" xfId="80" xr:uid="{00000000-0005-0000-0000-00007D000000}"/>
    <cellStyle name="Followed Hyperlink 66" xfId="81" xr:uid="{00000000-0005-0000-0000-00007E000000}"/>
    <cellStyle name="Followed Hyperlink 67" xfId="82" xr:uid="{00000000-0005-0000-0000-00007F000000}"/>
    <cellStyle name="Followed Hyperlink 68" xfId="83" xr:uid="{00000000-0005-0000-0000-000080000000}"/>
    <cellStyle name="Followed Hyperlink 69" xfId="84" xr:uid="{00000000-0005-0000-0000-000081000000}"/>
    <cellStyle name="Followed Hyperlink 7" xfId="22" xr:uid="{00000000-0005-0000-0000-000082000000}"/>
    <cellStyle name="Followed Hyperlink 70" xfId="85" xr:uid="{00000000-0005-0000-0000-000083000000}"/>
    <cellStyle name="Followed Hyperlink 71" xfId="86" xr:uid="{00000000-0005-0000-0000-000084000000}"/>
    <cellStyle name="Followed Hyperlink 72" xfId="87" xr:uid="{00000000-0005-0000-0000-000085000000}"/>
    <cellStyle name="Followed Hyperlink 73" xfId="88" xr:uid="{00000000-0005-0000-0000-000086000000}"/>
    <cellStyle name="Followed Hyperlink 74" xfId="89" xr:uid="{00000000-0005-0000-0000-000087000000}"/>
    <cellStyle name="Followed Hyperlink 75" xfId="90" xr:uid="{00000000-0005-0000-0000-000088000000}"/>
    <cellStyle name="Followed Hyperlink 76" xfId="91" xr:uid="{00000000-0005-0000-0000-000089000000}"/>
    <cellStyle name="Followed Hyperlink 77" xfId="92" xr:uid="{00000000-0005-0000-0000-00008A000000}"/>
    <cellStyle name="Followed Hyperlink 78" xfId="93" xr:uid="{00000000-0005-0000-0000-00008B000000}"/>
    <cellStyle name="Followed Hyperlink 79" xfId="94" xr:uid="{00000000-0005-0000-0000-00008C000000}"/>
    <cellStyle name="Followed Hyperlink 8" xfId="23" xr:uid="{00000000-0005-0000-0000-00008D000000}"/>
    <cellStyle name="Followed Hyperlink 80" xfId="95" xr:uid="{00000000-0005-0000-0000-00008E000000}"/>
    <cellStyle name="Followed Hyperlink 81" xfId="96" xr:uid="{00000000-0005-0000-0000-00008F000000}"/>
    <cellStyle name="Followed Hyperlink 82" xfId="97" xr:uid="{00000000-0005-0000-0000-000090000000}"/>
    <cellStyle name="Followed Hyperlink 83" xfId="98" xr:uid="{00000000-0005-0000-0000-000091000000}"/>
    <cellStyle name="Followed Hyperlink 84" xfId="99" xr:uid="{00000000-0005-0000-0000-000092000000}"/>
    <cellStyle name="Followed Hyperlink 85" xfId="100" xr:uid="{00000000-0005-0000-0000-000093000000}"/>
    <cellStyle name="Followed Hyperlink 86" xfId="101" xr:uid="{00000000-0005-0000-0000-000094000000}"/>
    <cellStyle name="Followed Hyperlink 87" xfId="102" xr:uid="{00000000-0005-0000-0000-000095000000}"/>
    <cellStyle name="Followed Hyperlink 88" xfId="103" xr:uid="{00000000-0005-0000-0000-000096000000}"/>
    <cellStyle name="Followed Hyperlink 89" xfId="104" xr:uid="{00000000-0005-0000-0000-000097000000}"/>
    <cellStyle name="Followed Hyperlink 9" xfId="24" xr:uid="{00000000-0005-0000-0000-000098000000}"/>
    <cellStyle name="Followed Hyperlink 90" xfId="105" xr:uid="{00000000-0005-0000-0000-000099000000}"/>
    <cellStyle name="Followed Hyperlink 91" xfId="106" xr:uid="{00000000-0005-0000-0000-00009A000000}"/>
    <cellStyle name="Followed Hyperlink 92" xfId="107" xr:uid="{00000000-0005-0000-0000-00009B000000}"/>
    <cellStyle name="Followed Hyperlink 93" xfId="108" xr:uid="{00000000-0005-0000-0000-00009C000000}"/>
    <cellStyle name="Followed Hyperlink 94" xfId="109" xr:uid="{00000000-0005-0000-0000-00009D000000}"/>
    <cellStyle name="Followed Hyperlink 95" xfId="110" xr:uid="{00000000-0005-0000-0000-00009E000000}"/>
    <cellStyle name="Followed Hyperlink 96" xfId="111" xr:uid="{00000000-0005-0000-0000-00009F000000}"/>
    <cellStyle name="Followed Hyperlink 97" xfId="112" xr:uid="{00000000-0005-0000-0000-0000A0000000}"/>
    <cellStyle name="Followed Hyperlink 98" xfId="113" xr:uid="{00000000-0005-0000-0000-0000A1000000}"/>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Normal" xfId="0" builtinId="0"/>
    <cellStyle name="Normal 10" xfId="236" xr:uid="{00000000-0005-0000-0000-0000D8000000}"/>
    <cellStyle name="Normal 11" xfId="237" xr:uid="{00000000-0005-0000-0000-0000D9000000}"/>
    <cellStyle name="Normal 2" xfId="4" xr:uid="{00000000-0005-0000-0000-0000DA000000}"/>
    <cellStyle name="Normal 2 2" xfId="119" xr:uid="{00000000-0005-0000-0000-0000DB000000}"/>
    <cellStyle name="Normal 2 3" xfId="15" xr:uid="{00000000-0005-0000-0000-0000DC000000}"/>
    <cellStyle name="Normal 3" xfId="5" xr:uid="{00000000-0005-0000-0000-0000DD000000}"/>
    <cellStyle name="Normal 3 2" xfId="120" xr:uid="{00000000-0005-0000-0000-0000DE000000}"/>
    <cellStyle name="Normal 3 3" xfId="16" xr:uid="{00000000-0005-0000-0000-0000DF000000}"/>
    <cellStyle name="Normal 4" xfId="11" xr:uid="{00000000-0005-0000-0000-0000E0000000}"/>
    <cellStyle name="Normal 4 2" xfId="125" xr:uid="{00000000-0005-0000-0000-0000E1000000}"/>
    <cellStyle name="Normal 5" xfId="10" xr:uid="{00000000-0005-0000-0000-0000E2000000}"/>
    <cellStyle name="Normal 5 2" xfId="124" xr:uid="{00000000-0005-0000-0000-0000E3000000}"/>
    <cellStyle name="Normal 6" xfId="115" xr:uid="{00000000-0005-0000-0000-0000E4000000}"/>
    <cellStyle name="Normal 7" xfId="9" xr:uid="{00000000-0005-0000-0000-0000E5000000}"/>
    <cellStyle name="Normal 8" xfId="123" xr:uid="{00000000-0005-0000-0000-0000E6000000}"/>
    <cellStyle name="Normal 9" xfId="219" xr:uid="{00000000-0005-0000-0000-0000E7000000}"/>
    <cellStyle name="Percent" xfId="2" builtinId="5"/>
    <cellStyle name="Percent 2" xfId="7" xr:uid="{00000000-0005-0000-0000-0000E9000000}"/>
    <cellStyle name="Percent 2 2" xfId="122" xr:uid="{00000000-0005-0000-0000-0000EA000000}"/>
    <cellStyle name="Percent 2 3" xfId="13" xr:uid="{00000000-0005-0000-0000-0000EB000000}"/>
    <cellStyle name="Percent 2 4" xfId="127" xr:uid="{00000000-0005-0000-0000-0000EC000000}"/>
    <cellStyle name="Percent 3" xfId="117" xr:uid="{00000000-0005-0000-0000-0000ED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0CB"/>
      <rgbColor rgb="FF3366FF"/>
      <rgbColor rgb="FF18C1FF"/>
      <rgbColor rgb="FF99CC00"/>
      <rgbColor rgb="FFFFCC00"/>
      <rgbColor rgb="FFD5AA1D"/>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381000</xdr:colOff>
      <xdr:row>42</xdr:row>
      <xdr:rowOff>0</xdr:rowOff>
    </xdr:to>
    <xdr:sp macro="" textlink="">
      <xdr:nvSpPr>
        <xdr:cNvPr id="1030" name="shapetype_202" hidden="1">
          <a:extLst>
            <a:ext uri="{FF2B5EF4-FFF2-40B4-BE49-F238E27FC236}">
              <a16:creationId xmlns:a16="http://schemas.microsoft.com/office/drawing/2014/main" id="{00000000-0008-0000-0800-00000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8" name="shapetype_202" hidden="1">
          <a:extLst>
            <a:ext uri="{FF2B5EF4-FFF2-40B4-BE49-F238E27FC236}">
              <a16:creationId xmlns:a16="http://schemas.microsoft.com/office/drawing/2014/main" id="{00000000-0008-0000-0800-00000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6" name="shapetype_202" hidden="1">
          <a:extLst>
            <a:ext uri="{FF2B5EF4-FFF2-40B4-BE49-F238E27FC236}">
              <a16:creationId xmlns:a16="http://schemas.microsoft.com/office/drawing/2014/main" id="{00000000-0008-0000-0800-00000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31"/>
  <sheetViews>
    <sheetView tabSelected="1" workbookViewId="0">
      <selection activeCell="F17" sqref="F17"/>
    </sheetView>
  </sheetViews>
  <sheetFormatPr defaultColWidth="8.85546875" defaultRowHeight="15" x14ac:dyDescent="0.25"/>
  <cols>
    <col min="1" max="1" width="135.5703125" customWidth="1"/>
  </cols>
  <sheetData>
    <row r="1" spans="1:1" ht="15" customHeight="1" x14ac:dyDescent="0.25">
      <c r="A1" s="84" t="s">
        <v>126</v>
      </c>
    </row>
    <row r="2" spans="1:1" ht="15" customHeight="1" x14ac:dyDescent="0.25">
      <c r="A2" s="84"/>
    </row>
    <row r="3" spans="1:1" ht="15" customHeight="1" x14ac:dyDescent="0.25">
      <c r="A3" s="84"/>
    </row>
    <row r="4" spans="1:1" x14ac:dyDescent="0.25">
      <c r="A4" s="77"/>
    </row>
    <row r="5" spans="1:1" ht="30" x14ac:dyDescent="0.25">
      <c r="A5" s="77" t="s">
        <v>127</v>
      </c>
    </row>
    <row r="6" spans="1:1" x14ac:dyDescent="0.25">
      <c r="A6" s="77"/>
    </row>
    <row r="7" spans="1:1" x14ac:dyDescent="0.25">
      <c r="A7" s="77" t="s">
        <v>128</v>
      </c>
    </row>
    <row r="8" spans="1:1" x14ac:dyDescent="0.25">
      <c r="A8" s="77"/>
    </row>
    <row r="9" spans="1:1" x14ac:dyDescent="0.25">
      <c r="A9" s="85" t="s">
        <v>141</v>
      </c>
    </row>
    <row r="10" spans="1:1" x14ac:dyDescent="0.25">
      <c r="A10" s="77"/>
    </row>
    <row r="11" spans="1:1" x14ac:dyDescent="0.25">
      <c r="A11" s="77" t="s">
        <v>131</v>
      </c>
    </row>
    <row r="12" spans="1:1" x14ac:dyDescent="0.25">
      <c r="A12" s="77"/>
    </row>
    <row r="13" spans="1:1" ht="45" x14ac:dyDescent="0.25">
      <c r="A13" s="77" t="s">
        <v>129</v>
      </c>
    </row>
    <row r="14" spans="1:1" s="44" customFormat="1" x14ac:dyDescent="0.25">
      <c r="A14" s="78"/>
    </row>
    <row r="15" spans="1:1" s="44" customFormat="1" x14ac:dyDescent="0.25">
      <c r="A15" s="78" t="s">
        <v>130</v>
      </c>
    </row>
    <row r="16" spans="1:1" ht="15" customHeight="1" x14ac:dyDescent="0.25">
      <c r="A16" s="79"/>
    </row>
    <row r="17" spans="1:1" x14ac:dyDescent="0.25">
      <c r="A17" s="79"/>
    </row>
    <row r="18" spans="1:1" x14ac:dyDescent="0.25">
      <c r="A18" s="79"/>
    </row>
    <row r="19" spans="1:1" x14ac:dyDescent="0.25">
      <c r="A19" s="79"/>
    </row>
    <row r="20" spans="1:1" x14ac:dyDescent="0.25">
      <c r="A20" s="79"/>
    </row>
    <row r="21" spans="1:1" x14ac:dyDescent="0.25">
      <c r="A21" s="79"/>
    </row>
    <row r="22" spans="1:1" x14ac:dyDescent="0.25">
      <c r="A22" s="79"/>
    </row>
    <row r="23" spans="1:1" x14ac:dyDescent="0.25">
      <c r="A23" s="79"/>
    </row>
    <row r="24" spans="1:1" x14ac:dyDescent="0.25">
      <c r="A24" s="79"/>
    </row>
    <row r="25" spans="1:1" x14ac:dyDescent="0.25">
      <c r="A25" s="79"/>
    </row>
    <row r="26" spans="1:1" x14ac:dyDescent="0.25">
      <c r="A26" s="79"/>
    </row>
    <row r="27" spans="1:1" x14ac:dyDescent="0.25">
      <c r="A27" s="79"/>
    </row>
    <row r="28" spans="1:1" x14ac:dyDescent="0.25">
      <c r="A28" s="79"/>
    </row>
    <row r="29" spans="1:1" x14ac:dyDescent="0.25">
      <c r="A29" s="79"/>
    </row>
    <row r="30" spans="1:1" x14ac:dyDescent="0.25">
      <c r="A30" s="79"/>
    </row>
    <row r="31" spans="1:1" x14ac:dyDescent="0.25">
      <c r="A31" s="44"/>
    </row>
  </sheetData>
  <mergeCells count="1">
    <mergeCell ref="A1:A3"/>
  </mergeCells>
  <pageMargins left="0.7" right="0.7" top="0.75" bottom="0.75" header="0.51180555555555496" footer="0.51180555555555496"/>
  <pageSetup paperSize="9" firstPageNumber="0"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Y25"/>
  <sheetViews>
    <sheetView workbookViewId="0">
      <selection activeCell="P17" sqref="P17"/>
    </sheetView>
  </sheetViews>
  <sheetFormatPr defaultColWidth="8.85546875" defaultRowHeight="15" x14ac:dyDescent="0.25"/>
  <sheetData>
    <row r="1" spans="1:25" x14ac:dyDescent="0.25">
      <c r="A1" s="1" t="s">
        <v>58</v>
      </c>
    </row>
    <row r="2" spans="1:25"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x14ac:dyDescent="0.25">
      <c r="B3" s="5" t="str">
        <f>Populations!$C$3</f>
        <v>FSW</v>
      </c>
      <c r="C3" s="6"/>
      <c r="D3" s="6"/>
      <c r="E3" s="6"/>
      <c r="F3" s="6"/>
      <c r="G3" s="6"/>
      <c r="H3" s="6"/>
      <c r="I3" s="6"/>
      <c r="J3" s="6"/>
      <c r="K3" s="6"/>
      <c r="L3" s="6"/>
      <c r="M3" s="6"/>
      <c r="N3" s="6"/>
      <c r="O3" s="6"/>
      <c r="P3" s="6"/>
      <c r="Q3" s="6"/>
      <c r="R3" s="6"/>
      <c r="S3" s="6"/>
      <c r="T3" s="6"/>
      <c r="U3" s="6"/>
      <c r="V3" s="6"/>
      <c r="W3" s="6"/>
      <c r="X3" s="9" t="s">
        <v>24</v>
      </c>
      <c r="Y3" s="6">
        <v>0</v>
      </c>
    </row>
    <row r="4" spans="1:25" x14ac:dyDescent="0.25">
      <c r="B4" s="5" t="str">
        <f>Populations!$C$4</f>
        <v>Clients</v>
      </c>
      <c r="C4" s="6"/>
      <c r="D4" s="6"/>
      <c r="E4" s="6"/>
      <c r="F4" s="6"/>
      <c r="G4" s="6"/>
      <c r="H4" s="6"/>
      <c r="I4" s="6"/>
      <c r="J4" s="6"/>
      <c r="K4" s="6"/>
      <c r="L4" s="6"/>
      <c r="M4" s="6"/>
      <c r="N4" s="6"/>
      <c r="O4" s="6"/>
      <c r="P4" s="6"/>
      <c r="Q4" s="6"/>
      <c r="R4" s="6"/>
      <c r="S4" s="6"/>
      <c r="T4" s="6"/>
      <c r="U4" s="6"/>
      <c r="V4" s="6"/>
      <c r="W4" s="6"/>
      <c r="X4" s="9" t="s">
        <v>24</v>
      </c>
      <c r="Y4" s="6">
        <v>0</v>
      </c>
    </row>
    <row r="5" spans="1:25" x14ac:dyDescent="0.25">
      <c r="B5" s="5" t="str">
        <f>Populations!$C$5</f>
        <v>MSM</v>
      </c>
      <c r="C5" s="6"/>
      <c r="D5" s="6"/>
      <c r="E5" s="6"/>
      <c r="F5" s="6"/>
      <c r="G5" s="6"/>
      <c r="H5" s="6"/>
      <c r="I5" s="6"/>
      <c r="J5" s="6"/>
      <c r="K5" s="6"/>
      <c r="L5" s="6"/>
      <c r="M5" s="6"/>
      <c r="N5" s="6"/>
      <c r="O5" s="6"/>
      <c r="P5" s="6"/>
      <c r="Q5" s="6"/>
      <c r="R5" s="6"/>
      <c r="S5" s="6"/>
      <c r="T5" s="6"/>
      <c r="U5" s="6"/>
      <c r="V5" s="6"/>
      <c r="W5" s="6"/>
      <c r="X5" s="9" t="s">
        <v>24</v>
      </c>
      <c r="Y5" s="6">
        <v>0</v>
      </c>
    </row>
    <row r="6" spans="1:25" x14ac:dyDescent="0.25">
      <c r="B6" s="5" t="s">
        <v>15</v>
      </c>
      <c r="C6" s="6"/>
      <c r="D6" s="6"/>
      <c r="E6" s="6"/>
      <c r="F6" s="6"/>
      <c r="G6" s="6"/>
      <c r="H6" s="6"/>
      <c r="I6" s="6"/>
      <c r="J6" s="6"/>
      <c r="K6" s="6"/>
      <c r="L6" s="6"/>
      <c r="M6" s="6"/>
      <c r="N6" s="6"/>
      <c r="O6" s="6"/>
      <c r="P6" s="6">
        <v>216</v>
      </c>
      <c r="Q6" s="6"/>
      <c r="R6" s="6"/>
      <c r="S6" s="6"/>
      <c r="T6" s="6"/>
      <c r="U6" s="6"/>
      <c r="V6" s="6"/>
      <c r="W6" s="6"/>
      <c r="X6" s="9" t="s">
        <v>24</v>
      </c>
      <c r="Y6" s="6"/>
    </row>
    <row r="7" spans="1:25" x14ac:dyDescent="0.25">
      <c r="B7" s="5" t="str">
        <f>Populations!$C$7</f>
        <v>M 15+</v>
      </c>
      <c r="C7" s="6"/>
      <c r="D7" s="6"/>
      <c r="E7" s="6"/>
      <c r="F7" s="6"/>
      <c r="G7" s="6"/>
      <c r="H7" s="6"/>
      <c r="I7" s="6"/>
      <c r="J7" s="6"/>
      <c r="K7" s="6"/>
      <c r="L7" s="6"/>
      <c r="M7" s="6"/>
      <c r="N7" s="6"/>
      <c r="O7" s="6"/>
      <c r="P7" s="6"/>
      <c r="Q7" s="6"/>
      <c r="R7" s="6"/>
      <c r="S7" s="6"/>
      <c r="T7" s="6"/>
      <c r="U7" s="6"/>
      <c r="V7" s="6"/>
      <c r="W7" s="6"/>
      <c r="X7" s="9" t="s">
        <v>24</v>
      </c>
      <c r="Y7" s="6">
        <v>0</v>
      </c>
    </row>
    <row r="8" spans="1:25" x14ac:dyDescent="0.25">
      <c r="B8" s="5" t="str">
        <f>Populations!$C$8</f>
        <v>F 15+</v>
      </c>
      <c r="C8" s="6"/>
      <c r="D8" s="6"/>
      <c r="E8" s="6"/>
      <c r="F8" s="6"/>
      <c r="G8" s="6"/>
      <c r="H8" s="6"/>
      <c r="I8" s="6"/>
      <c r="J8" s="6"/>
      <c r="K8" s="6"/>
      <c r="L8" s="6"/>
      <c r="M8" s="6"/>
      <c r="N8" s="6"/>
      <c r="O8" s="6"/>
      <c r="P8" s="6"/>
      <c r="Q8" s="6"/>
      <c r="R8" s="6"/>
      <c r="S8" s="6"/>
      <c r="T8" s="6"/>
      <c r="U8" s="6"/>
      <c r="V8" s="6"/>
      <c r="W8" s="6"/>
      <c r="X8" s="9" t="s">
        <v>24</v>
      </c>
      <c r="Y8" s="6">
        <v>0</v>
      </c>
    </row>
    <row r="12" spans="1:25" x14ac:dyDescent="0.25">
      <c r="A12" s="1" t="s">
        <v>59</v>
      </c>
    </row>
    <row r="13" spans="1:25" x14ac:dyDescent="0.2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25" x14ac:dyDescent="0.25">
      <c r="B14" s="5" t="str">
        <f>Populations!$C$3</f>
        <v>FSW</v>
      </c>
      <c r="C14" s="19"/>
      <c r="D14" s="19"/>
      <c r="E14" s="19"/>
      <c r="F14" s="19"/>
      <c r="G14" s="19"/>
      <c r="H14" s="19"/>
      <c r="I14" s="19"/>
      <c r="J14" s="19"/>
      <c r="K14" s="19"/>
      <c r="L14" s="19"/>
      <c r="M14" s="19"/>
      <c r="N14" s="19"/>
      <c r="O14" s="19"/>
      <c r="P14" s="19"/>
      <c r="Q14" s="19"/>
      <c r="R14" s="19"/>
      <c r="S14" s="19"/>
      <c r="T14" s="19"/>
      <c r="U14" s="19"/>
      <c r="V14" s="19"/>
      <c r="W14" s="19"/>
      <c r="X14" s="9" t="s">
        <v>24</v>
      </c>
      <c r="Y14" s="19">
        <v>0</v>
      </c>
    </row>
    <row r="15" spans="1:25" x14ac:dyDescent="0.25">
      <c r="B15" s="5" t="str">
        <f>Populations!$C$4</f>
        <v>Clients</v>
      </c>
      <c r="C15" s="19"/>
      <c r="D15" s="19"/>
      <c r="E15" s="19"/>
      <c r="F15" s="19"/>
      <c r="G15" s="19"/>
      <c r="H15" s="19"/>
      <c r="I15" s="19"/>
      <c r="J15" s="19"/>
      <c r="K15" s="19"/>
      <c r="L15" s="19"/>
      <c r="M15" s="19"/>
      <c r="N15" s="19"/>
      <c r="O15" s="19"/>
      <c r="P15" s="19"/>
      <c r="Q15" s="19"/>
      <c r="R15" s="19"/>
      <c r="S15" s="19"/>
      <c r="T15" s="19"/>
      <c r="U15" s="19"/>
      <c r="V15" s="19"/>
      <c r="W15" s="19"/>
      <c r="X15" s="9" t="s">
        <v>24</v>
      </c>
      <c r="Y15" s="19">
        <v>0</v>
      </c>
    </row>
    <row r="16" spans="1:25" x14ac:dyDescent="0.25">
      <c r="B16" s="5" t="str">
        <f>Populations!$C$5</f>
        <v>MSM</v>
      </c>
      <c r="C16" s="19"/>
      <c r="D16" s="19"/>
      <c r="E16" s="19"/>
      <c r="F16" s="19"/>
      <c r="G16" s="19"/>
      <c r="H16" s="19"/>
      <c r="I16" s="19"/>
      <c r="J16" s="19"/>
      <c r="K16" s="19"/>
      <c r="L16" s="19"/>
      <c r="M16" s="19"/>
      <c r="N16" s="19"/>
      <c r="O16" s="19"/>
      <c r="P16" s="19"/>
      <c r="Q16" s="19"/>
      <c r="R16" s="19"/>
      <c r="S16" s="19"/>
      <c r="T16" s="19"/>
      <c r="U16" s="19"/>
      <c r="V16" s="19"/>
      <c r="W16" s="19"/>
      <c r="X16" s="9" t="s">
        <v>24</v>
      </c>
      <c r="Y16" s="19">
        <v>0</v>
      </c>
    </row>
    <row r="17" spans="1:25" x14ac:dyDescent="0.25">
      <c r="B17" s="5" t="s">
        <v>15</v>
      </c>
      <c r="C17" s="19"/>
      <c r="D17" s="19"/>
      <c r="E17" s="19"/>
      <c r="F17" s="19"/>
      <c r="G17" s="19"/>
      <c r="H17" s="19"/>
      <c r="I17" s="19"/>
      <c r="J17" s="19"/>
      <c r="K17" s="19"/>
      <c r="L17" s="19"/>
      <c r="M17" s="19"/>
      <c r="N17" s="19"/>
      <c r="O17" s="19"/>
      <c r="P17" s="19">
        <v>0.05</v>
      </c>
      <c r="Q17" s="19"/>
      <c r="R17" s="19"/>
      <c r="S17" s="19"/>
      <c r="T17" s="19"/>
      <c r="U17" s="19"/>
      <c r="V17" s="19"/>
      <c r="W17" s="19"/>
      <c r="X17" s="9" t="s">
        <v>24</v>
      </c>
      <c r="Y17" s="19"/>
    </row>
    <row r="18" spans="1:25" x14ac:dyDescent="0.25">
      <c r="B18" s="5" t="str">
        <f>Populations!$C$7</f>
        <v>M 15+</v>
      </c>
      <c r="C18" s="19"/>
      <c r="D18" s="19"/>
      <c r="E18" s="19"/>
      <c r="F18" s="19"/>
      <c r="G18" s="19"/>
      <c r="H18" s="19"/>
      <c r="I18" s="19"/>
      <c r="J18" s="19"/>
      <c r="K18" s="19"/>
      <c r="L18" s="19"/>
      <c r="M18" s="19"/>
      <c r="N18" s="19"/>
      <c r="O18" s="19"/>
      <c r="P18" s="19"/>
      <c r="Q18" s="19"/>
      <c r="R18" s="19"/>
      <c r="S18" s="19"/>
      <c r="T18" s="19"/>
      <c r="U18" s="19"/>
      <c r="V18" s="19"/>
      <c r="W18" s="19"/>
      <c r="X18" s="9" t="s">
        <v>24</v>
      </c>
      <c r="Y18" s="19">
        <v>0</v>
      </c>
    </row>
    <row r="19" spans="1:25" x14ac:dyDescent="0.25">
      <c r="B19" s="5" t="str">
        <f>Populations!$C$8</f>
        <v>F 15+</v>
      </c>
      <c r="C19" s="19"/>
      <c r="D19" s="19"/>
      <c r="E19" s="19"/>
      <c r="F19" s="19"/>
      <c r="G19" s="19"/>
      <c r="H19" s="19"/>
      <c r="I19" s="19"/>
      <c r="J19" s="19"/>
      <c r="K19" s="19"/>
      <c r="L19" s="19"/>
      <c r="M19" s="19"/>
      <c r="N19" s="19"/>
      <c r="O19" s="19"/>
      <c r="P19" s="19"/>
      <c r="Q19" s="19"/>
      <c r="R19" s="19"/>
      <c r="S19" s="19"/>
      <c r="T19" s="19"/>
      <c r="U19" s="19"/>
      <c r="V19" s="19"/>
      <c r="W19" s="19"/>
      <c r="X19" s="9" t="s">
        <v>24</v>
      </c>
      <c r="Y19" s="19">
        <v>0</v>
      </c>
    </row>
    <row r="23" spans="1:25" x14ac:dyDescent="0.25">
      <c r="A23" s="1" t="s">
        <v>60</v>
      </c>
    </row>
    <row r="24" spans="1:25" x14ac:dyDescent="0.25">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22</v>
      </c>
    </row>
    <row r="25" spans="1:25" x14ac:dyDescent="0.25">
      <c r="B25" s="5" t="s">
        <v>36</v>
      </c>
      <c r="C25" s="6"/>
      <c r="D25" s="6"/>
      <c r="E25" s="6"/>
      <c r="F25" s="6"/>
      <c r="G25" s="6"/>
      <c r="H25" s="6"/>
      <c r="I25" s="6"/>
      <c r="J25" s="6"/>
      <c r="K25" s="6"/>
      <c r="L25" s="6"/>
      <c r="M25" s="6"/>
      <c r="N25" s="6"/>
      <c r="O25" s="6"/>
      <c r="P25" s="6">
        <v>1250</v>
      </c>
      <c r="Q25" s="6"/>
      <c r="R25" s="6"/>
      <c r="S25" s="6"/>
      <c r="T25" s="6"/>
      <c r="U25" s="6"/>
      <c r="V25" s="6"/>
      <c r="W25" s="6"/>
      <c r="X25" s="9" t="s">
        <v>24</v>
      </c>
      <c r="Y25" s="6"/>
    </row>
  </sheetData>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H70"/>
  <sheetViews>
    <sheetView topLeftCell="A7" workbookViewId="0">
      <selection activeCell="C39" sqref="C39"/>
    </sheetView>
  </sheetViews>
  <sheetFormatPr defaultColWidth="8.85546875" defaultRowHeight="15" x14ac:dyDescent="0.25"/>
  <sheetData>
    <row r="1" spans="1:8" x14ac:dyDescent="0.25">
      <c r="A1" s="1" t="s">
        <v>61</v>
      </c>
    </row>
    <row r="2" spans="1:8" x14ac:dyDescent="0.25">
      <c r="C2" s="5" t="str">
        <f>Populations!$C$3</f>
        <v>FSW</v>
      </c>
      <c r="D2" s="5" t="str">
        <f>Populations!$C$4</f>
        <v>Clients</v>
      </c>
      <c r="E2" s="5" t="str">
        <f>Populations!$C$5</f>
        <v>MSM</v>
      </c>
      <c r="F2" s="5" t="str">
        <f>Populations!$C$6</f>
        <v>PWID</v>
      </c>
      <c r="G2" s="5" t="str">
        <f>Populations!$C$7</f>
        <v>M 15+</v>
      </c>
      <c r="H2" s="5" t="str">
        <f>Populations!$C$8</f>
        <v>F 15+</v>
      </c>
    </row>
    <row r="3" spans="1:8" x14ac:dyDescent="0.25">
      <c r="B3" s="5" t="str">
        <f>Populations!$C$3</f>
        <v>FSW</v>
      </c>
      <c r="C3" s="6"/>
      <c r="D3" s="6"/>
      <c r="E3" s="6"/>
      <c r="F3" s="6"/>
      <c r="G3" s="6"/>
      <c r="H3" s="6"/>
    </row>
    <row r="4" spans="1:8" x14ac:dyDescent="0.25">
      <c r="B4" s="5" t="str">
        <f>Populations!$C$4</f>
        <v>Clients</v>
      </c>
      <c r="C4" s="6">
        <v>1</v>
      </c>
      <c r="D4" s="6"/>
      <c r="E4" s="6"/>
      <c r="F4" s="6"/>
      <c r="G4" s="6"/>
      <c r="H4" s="6">
        <v>5</v>
      </c>
    </row>
    <row r="5" spans="1:8" x14ac:dyDescent="0.25">
      <c r="B5" s="5" t="str">
        <f>Populations!$C$5</f>
        <v>MSM</v>
      </c>
      <c r="C5" s="6"/>
      <c r="D5" s="6"/>
      <c r="E5" s="6">
        <v>1</v>
      </c>
      <c r="F5" s="6"/>
      <c r="G5" s="6"/>
      <c r="H5" s="6"/>
    </row>
    <row r="6" spans="1:8" x14ac:dyDescent="0.25">
      <c r="B6" s="5" t="str">
        <f>Populations!$C$6</f>
        <v>PWID</v>
      </c>
      <c r="C6" s="6"/>
      <c r="D6" s="6"/>
      <c r="E6" s="6"/>
      <c r="F6" s="6"/>
      <c r="G6" s="6"/>
      <c r="H6" s="6">
        <v>1</v>
      </c>
    </row>
    <row r="7" spans="1:8" x14ac:dyDescent="0.25">
      <c r="B7" s="5" t="str">
        <f>Populations!$C$7</f>
        <v>M 15+</v>
      </c>
      <c r="C7" s="6">
        <v>1</v>
      </c>
      <c r="D7" s="6"/>
      <c r="E7" s="6"/>
      <c r="F7" s="6"/>
      <c r="G7" s="6"/>
      <c r="H7" s="6">
        <v>5</v>
      </c>
    </row>
    <row r="8" spans="1:8" x14ac:dyDescent="0.25">
      <c r="B8" s="5" t="str">
        <f>Populations!$C$8</f>
        <v>F 15+</v>
      </c>
      <c r="C8" s="6"/>
      <c r="D8" s="6"/>
      <c r="E8" s="6"/>
      <c r="F8" s="6"/>
      <c r="G8" s="6"/>
      <c r="H8" s="6"/>
    </row>
    <row r="12" spans="1:8" x14ac:dyDescent="0.25">
      <c r="A12" s="1" t="s">
        <v>62</v>
      </c>
    </row>
    <row r="13" spans="1:8" x14ac:dyDescent="0.25">
      <c r="C13" s="5" t="str">
        <f>Populations!$C$3</f>
        <v>FSW</v>
      </c>
      <c r="D13" s="5" t="str">
        <f>Populations!$C$4</f>
        <v>Clients</v>
      </c>
      <c r="E13" s="5" t="str">
        <f>Populations!$C$5</f>
        <v>MSM</v>
      </c>
      <c r="F13" s="5" t="str">
        <f>Populations!$C$6</f>
        <v>PWID</v>
      </c>
      <c r="G13" s="5" t="str">
        <f>Populations!$C$7</f>
        <v>M 15+</v>
      </c>
      <c r="H13" s="5" t="str">
        <f>Populations!$C$8</f>
        <v>F 15+</v>
      </c>
    </row>
    <row r="14" spans="1:8" x14ac:dyDescent="0.25">
      <c r="B14" s="5" t="str">
        <f>Populations!$C$3</f>
        <v>FSW</v>
      </c>
      <c r="C14" s="6"/>
      <c r="D14" s="6"/>
      <c r="E14" s="6"/>
      <c r="F14" s="6"/>
      <c r="G14" s="6"/>
      <c r="H14" s="6"/>
    </row>
    <row r="15" spans="1:8" x14ac:dyDescent="0.25">
      <c r="B15" s="5" t="str">
        <f>Populations!$C$4</f>
        <v>Clients</v>
      </c>
      <c r="C15" s="6">
        <v>1</v>
      </c>
      <c r="D15" s="6"/>
      <c r="E15" s="6"/>
      <c r="F15" s="6"/>
      <c r="G15" s="6"/>
      <c r="H15" s="6">
        <v>5</v>
      </c>
    </row>
    <row r="16" spans="1:8" x14ac:dyDescent="0.25">
      <c r="B16" s="5" t="str">
        <f>Populations!$C$5</f>
        <v>MSM</v>
      </c>
      <c r="C16" s="6"/>
      <c r="D16" s="6"/>
      <c r="E16" s="6">
        <v>1</v>
      </c>
      <c r="F16" s="6"/>
      <c r="G16" s="6"/>
      <c r="H16" s="6"/>
    </row>
    <row r="17" spans="1:8" x14ac:dyDescent="0.25">
      <c r="B17" s="5" t="str">
        <f>Populations!$C$6</f>
        <v>PWID</v>
      </c>
      <c r="C17" s="6"/>
      <c r="D17" s="6"/>
      <c r="E17" s="6"/>
      <c r="F17" s="6"/>
      <c r="G17" s="6"/>
      <c r="H17" s="6">
        <v>1</v>
      </c>
    </row>
    <row r="18" spans="1:8" x14ac:dyDescent="0.25">
      <c r="B18" s="5" t="str">
        <f>Populations!$C$7</f>
        <v>M 15+</v>
      </c>
      <c r="C18" s="6">
        <v>1</v>
      </c>
      <c r="D18" s="6"/>
      <c r="E18" s="6"/>
      <c r="F18" s="6"/>
      <c r="G18" s="6"/>
      <c r="H18" s="6">
        <v>5</v>
      </c>
    </row>
    <row r="19" spans="1:8" x14ac:dyDescent="0.25">
      <c r="B19" s="5" t="str">
        <f>Populations!$C$8</f>
        <v>F 15+</v>
      </c>
      <c r="C19" s="6"/>
      <c r="D19" s="6"/>
      <c r="E19" s="6"/>
      <c r="F19" s="6"/>
      <c r="G19" s="6"/>
      <c r="H19" s="6"/>
    </row>
    <row r="23" spans="1:8" x14ac:dyDescent="0.25">
      <c r="A23" s="1" t="s">
        <v>63</v>
      </c>
    </row>
    <row r="24" spans="1:8" x14ac:dyDescent="0.25">
      <c r="C24" s="5" t="str">
        <f>Populations!$C$3</f>
        <v>FSW</v>
      </c>
      <c r="D24" s="5" t="str">
        <f>Populations!$C$4</f>
        <v>Clients</v>
      </c>
      <c r="E24" s="5" t="str">
        <f>Populations!$C$5</f>
        <v>MSM</v>
      </c>
      <c r="F24" s="5" t="str">
        <f>Populations!$C$6</f>
        <v>PWID</v>
      </c>
      <c r="G24" s="5" t="str">
        <f>Populations!$C$7</f>
        <v>M 15+</v>
      </c>
      <c r="H24" s="5" t="str">
        <f>Populations!$C$8</f>
        <v>F 15+</v>
      </c>
    </row>
    <row r="25" spans="1:8" x14ac:dyDescent="0.25">
      <c r="B25" s="5" t="str">
        <f>Populations!$C$3</f>
        <v>FSW</v>
      </c>
      <c r="C25" s="6"/>
      <c r="D25" s="6"/>
      <c r="E25" s="6"/>
      <c r="F25" s="6"/>
      <c r="G25" s="6"/>
      <c r="H25" s="6"/>
    </row>
    <row r="26" spans="1:8" x14ac:dyDescent="0.25">
      <c r="B26" s="5" t="str">
        <f>Populations!$C$4</f>
        <v>Clients</v>
      </c>
      <c r="C26" s="6">
        <v>1</v>
      </c>
      <c r="D26" s="6"/>
      <c r="E26" s="6"/>
      <c r="F26" s="6"/>
      <c r="G26" s="6"/>
      <c r="H26" s="6"/>
    </row>
    <row r="27" spans="1:8" x14ac:dyDescent="0.25">
      <c r="B27" s="5" t="str">
        <f>Populations!$C$5</f>
        <v>MSM</v>
      </c>
      <c r="C27" s="6"/>
      <c r="D27" s="6"/>
      <c r="E27" s="6"/>
      <c r="F27" s="6"/>
      <c r="G27" s="6"/>
      <c r="H27" s="6"/>
    </row>
    <row r="28" spans="1:8" x14ac:dyDescent="0.25">
      <c r="B28" s="5" t="str">
        <f>Populations!$C$6</f>
        <v>PWID</v>
      </c>
      <c r="C28" s="6"/>
      <c r="D28" s="6"/>
      <c r="E28" s="6"/>
      <c r="F28" s="6"/>
      <c r="G28" s="6"/>
      <c r="H28" s="6"/>
    </row>
    <row r="29" spans="1:8" x14ac:dyDescent="0.25">
      <c r="B29" s="5" t="str">
        <f>Populations!$C$7</f>
        <v>M 15+</v>
      </c>
      <c r="C29" s="6"/>
      <c r="D29" s="6"/>
      <c r="E29" s="6"/>
      <c r="F29" s="6"/>
      <c r="G29" s="6"/>
      <c r="H29" s="6"/>
    </row>
    <row r="30" spans="1:8" x14ac:dyDescent="0.25">
      <c r="B30" s="5" t="str">
        <f>Populations!$C$8</f>
        <v>F 15+</v>
      </c>
      <c r="C30" s="6"/>
      <c r="D30" s="6"/>
      <c r="E30" s="6"/>
      <c r="F30" s="6"/>
      <c r="G30" s="6"/>
      <c r="H30" s="6"/>
    </row>
    <row r="34" spans="1:8" x14ac:dyDescent="0.25">
      <c r="A34" s="1" t="s">
        <v>64</v>
      </c>
    </row>
    <row r="35" spans="1:8" x14ac:dyDescent="0.25">
      <c r="C35" s="5" t="str">
        <f>Populations!$C$3</f>
        <v>FSW</v>
      </c>
      <c r="D35" s="5" t="str">
        <f>Populations!$C$4</f>
        <v>Clients</v>
      </c>
      <c r="E35" s="5" t="str">
        <f>Populations!$C$5</f>
        <v>MSM</v>
      </c>
      <c r="F35" s="5" t="str">
        <f>Populations!$C$6</f>
        <v>PWID</v>
      </c>
      <c r="G35" s="5" t="str">
        <f>Populations!$C$7</f>
        <v>M 15+</v>
      </c>
      <c r="H35" s="5" t="str">
        <f>Populations!$C$8</f>
        <v>F 15+</v>
      </c>
    </row>
    <row r="36" spans="1:8" x14ac:dyDescent="0.25">
      <c r="B36" s="5" t="str">
        <f>Populations!$C$3</f>
        <v>FSW</v>
      </c>
      <c r="C36" s="6"/>
      <c r="D36" s="6"/>
      <c r="E36" s="6"/>
      <c r="F36" s="6"/>
      <c r="G36" s="6"/>
      <c r="H36" s="6"/>
    </row>
    <row r="37" spans="1:8" x14ac:dyDescent="0.25">
      <c r="B37" s="5" t="str">
        <f>Populations!$C$4</f>
        <v>Clients</v>
      </c>
      <c r="C37" s="6"/>
      <c r="D37" s="6"/>
      <c r="E37" s="6"/>
      <c r="F37" s="6"/>
      <c r="G37" s="6"/>
      <c r="H37" s="6"/>
    </row>
    <row r="38" spans="1:8" x14ac:dyDescent="0.25">
      <c r="B38" s="5" t="str">
        <f>Populations!$C$5</f>
        <v>MSM</v>
      </c>
      <c r="C38" s="6"/>
      <c r="D38" s="6"/>
      <c r="E38" s="6"/>
      <c r="F38" s="6"/>
      <c r="G38" s="6"/>
      <c r="H38" s="6"/>
    </row>
    <row r="39" spans="1:8" x14ac:dyDescent="0.25">
      <c r="B39" s="5" t="str">
        <f>Populations!$C$6</f>
        <v>PWID</v>
      </c>
      <c r="C39" s="6"/>
      <c r="D39" s="6"/>
      <c r="E39" s="6"/>
      <c r="F39" s="6">
        <v>1</v>
      </c>
      <c r="G39" s="6"/>
      <c r="H39" s="6"/>
    </row>
    <row r="40" spans="1:8" x14ac:dyDescent="0.25">
      <c r="B40" s="5" t="str">
        <f>Populations!$C$7</f>
        <v>M 15+</v>
      </c>
      <c r="C40" s="6"/>
      <c r="D40" s="6"/>
      <c r="E40" s="6"/>
      <c r="F40" s="6"/>
      <c r="G40" s="6"/>
      <c r="H40" s="6"/>
    </row>
    <row r="41" spans="1:8" x14ac:dyDescent="0.25">
      <c r="B41" s="5" t="str">
        <f>Populations!$C$8</f>
        <v>F 15+</v>
      </c>
      <c r="C41" s="6"/>
      <c r="D41" s="6"/>
      <c r="E41" s="6"/>
      <c r="F41" s="6"/>
      <c r="G41" s="6"/>
      <c r="H41" s="6"/>
    </row>
    <row r="45" spans="1:8" x14ac:dyDescent="0.25">
      <c r="A45" s="1" t="s">
        <v>65</v>
      </c>
    </row>
    <row r="46" spans="1:8" x14ac:dyDescent="0.25">
      <c r="C46" s="5" t="str">
        <f>Populations!$C$3</f>
        <v>FSW</v>
      </c>
      <c r="D46" s="5" t="str">
        <f>Populations!$C$4</f>
        <v>Clients</v>
      </c>
      <c r="E46" s="5" t="str">
        <f>Populations!$C$5</f>
        <v>MSM</v>
      </c>
      <c r="F46" s="5" t="str">
        <f>Populations!$C$6</f>
        <v>PWID</v>
      </c>
      <c r="G46" s="5" t="str">
        <f>Populations!$C$7</f>
        <v>M 15+</v>
      </c>
      <c r="H46" s="5" t="str">
        <f>Populations!$C$8</f>
        <v>F 15+</v>
      </c>
    </row>
    <row r="47" spans="1:8" x14ac:dyDescent="0.25">
      <c r="B47" s="5" t="str">
        <f>Populations!$C$3</f>
        <v>FSW</v>
      </c>
      <c r="C47" s="6"/>
      <c r="D47" s="6"/>
      <c r="E47" s="6"/>
      <c r="F47" s="6"/>
      <c r="G47" s="6"/>
      <c r="H47" s="6"/>
    </row>
    <row r="48" spans="1:8" x14ac:dyDescent="0.25">
      <c r="B48" s="5" t="str">
        <f>Populations!$C$8</f>
        <v>F 15+</v>
      </c>
      <c r="C48" s="6"/>
      <c r="D48" s="6"/>
      <c r="E48" s="6"/>
      <c r="F48" s="6"/>
      <c r="G48" s="6"/>
      <c r="H48" s="6"/>
    </row>
    <row r="52" spans="1:8" x14ac:dyDescent="0.25">
      <c r="A52" s="1" t="s">
        <v>66</v>
      </c>
    </row>
    <row r="53" spans="1:8" x14ac:dyDescent="0.25">
      <c r="C53" s="5" t="str">
        <f>Populations!$C$3</f>
        <v>FSW</v>
      </c>
      <c r="D53" s="5" t="str">
        <f>Populations!$C$4</f>
        <v>Clients</v>
      </c>
      <c r="E53" s="5" t="str">
        <f>Populations!$C$5</f>
        <v>MSM</v>
      </c>
      <c r="F53" s="5" t="str">
        <f>Populations!$C$6</f>
        <v>PWID</v>
      </c>
      <c r="G53" s="5" t="str">
        <f>Populations!$C$7</f>
        <v>M 15+</v>
      </c>
      <c r="H53" s="5" t="str">
        <f>Populations!$C$8</f>
        <v>F 15+</v>
      </c>
    </row>
    <row r="54" spans="1:8" x14ac:dyDescent="0.25">
      <c r="B54" s="5" t="str">
        <f>Populations!$C$3</f>
        <v>FSW</v>
      </c>
      <c r="C54" s="6"/>
      <c r="D54" s="6"/>
      <c r="E54" s="6"/>
      <c r="F54" s="6"/>
      <c r="G54" s="6"/>
      <c r="H54" s="6"/>
    </row>
    <row r="55" spans="1:8" x14ac:dyDescent="0.25">
      <c r="B55" s="5" t="str">
        <f>Populations!$C$4</f>
        <v>Clients</v>
      </c>
      <c r="C55" s="6"/>
      <c r="D55" s="6"/>
      <c r="E55" s="6"/>
      <c r="F55" s="6"/>
      <c r="G55" s="6"/>
      <c r="H55" s="6"/>
    </row>
    <row r="56" spans="1:8" x14ac:dyDescent="0.25">
      <c r="B56" s="5" t="str">
        <f>Populations!$C$5</f>
        <v>MSM</v>
      </c>
      <c r="C56" s="6"/>
      <c r="D56" s="6"/>
      <c r="E56" s="6"/>
      <c r="F56" s="6"/>
      <c r="G56" s="6"/>
      <c r="H56" s="6"/>
    </row>
    <row r="57" spans="1:8" x14ac:dyDescent="0.25">
      <c r="B57" s="5" t="str">
        <f>Populations!$C$6</f>
        <v>PWID</v>
      </c>
      <c r="C57" s="6"/>
      <c r="D57" s="6"/>
      <c r="E57" s="6"/>
      <c r="F57" s="6"/>
      <c r="G57" s="6"/>
      <c r="H57" s="6"/>
    </row>
    <row r="58" spans="1:8" x14ac:dyDescent="0.25">
      <c r="B58" s="5" t="str">
        <f>Populations!$C$7</f>
        <v>M 15+</v>
      </c>
      <c r="C58" s="6"/>
      <c r="D58" s="6"/>
      <c r="E58" s="6"/>
      <c r="F58" s="6"/>
      <c r="G58" s="6"/>
      <c r="H58" s="6"/>
    </row>
    <row r="59" spans="1:8" x14ac:dyDescent="0.25">
      <c r="B59" s="5" t="str">
        <f>Populations!$C$8</f>
        <v>F 15+</v>
      </c>
      <c r="C59" s="6"/>
      <c r="D59" s="6"/>
      <c r="E59" s="6"/>
      <c r="F59" s="6"/>
      <c r="G59" s="6"/>
      <c r="H59" s="6"/>
    </row>
    <row r="63" spans="1:8" x14ac:dyDescent="0.25">
      <c r="A63" s="1" t="s">
        <v>67</v>
      </c>
    </row>
    <row r="64" spans="1:8" x14ac:dyDescent="0.25">
      <c r="C64" s="5" t="str">
        <f>Populations!$C$3</f>
        <v>FSW</v>
      </c>
      <c r="D64" s="5" t="str">
        <f>Populations!$C$4</f>
        <v>Clients</v>
      </c>
      <c r="E64" s="5" t="str">
        <f>Populations!$C$5</f>
        <v>MSM</v>
      </c>
      <c r="F64" s="5" t="str">
        <f>Populations!$C$6</f>
        <v>PWID</v>
      </c>
      <c r="G64" s="5" t="str">
        <f>Populations!$C$7</f>
        <v>M 15+</v>
      </c>
      <c r="H64" s="5" t="str">
        <f>Populations!$C$8</f>
        <v>F 15+</v>
      </c>
    </row>
    <row r="65" spans="2:8" x14ac:dyDescent="0.25">
      <c r="B65" s="5" t="str">
        <f>Populations!$C$3</f>
        <v>FSW</v>
      </c>
      <c r="C65" s="6"/>
      <c r="D65" s="6"/>
      <c r="E65" s="6"/>
      <c r="F65" s="6"/>
      <c r="G65" s="6"/>
      <c r="H65" s="6">
        <v>20</v>
      </c>
    </row>
    <row r="66" spans="2:8" x14ac:dyDescent="0.25">
      <c r="B66" s="5" t="str">
        <f>Populations!$C$4</f>
        <v>Clients</v>
      </c>
      <c r="C66" s="6"/>
      <c r="D66" s="6"/>
      <c r="E66" s="6"/>
      <c r="F66" s="6"/>
      <c r="G66" s="6"/>
      <c r="H66" s="6"/>
    </row>
    <row r="67" spans="2:8" x14ac:dyDescent="0.25">
      <c r="B67" s="5" t="str">
        <f>Populations!$C$5</f>
        <v>MSM</v>
      </c>
      <c r="C67" s="6"/>
      <c r="D67" s="6"/>
      <c r="E67" s="6"/>
      <c r="F67" s="6"/>
      <c r="G67" s="6"/>
      <c r="H67" s="6"/>
    </row>
    <row r="68" spans="2:8" x14ac:dyDescent="0.25">
      <c r="B68" s="5" t="str">
        <f>Populations!$C$6</f>
        <v>PWID</v>
      </c>
      <c r="C68" s="6"/>
      <c r="D68" s="6"/>
      <c r="E68" s="6"/>
      <c r="F68" s="6"/>
      <c r="G68" s="6"/>
      <c r="H68" s="6"/>
    </row>
    <row r="69" spans="2:8" x14ac:dyDescent="0.25">
      <c r="B69" s="5" t="str">
        <f>Populations!$C$7</f>
        <v>M 15+</v>
      </c>
      <c r="C69" s="6"/>
      <c r="D69" s="6"/>
      <c r="E69" s="6"/>
      <c r="F69" s="6"/>
      <c r="G69" s="6"/>
      <c r="H69" s="6"/>
    </row>
    <row r="70" spans="2:8" x14ac:dyDescent="0.25">
      <c r="B70" s="5" t="str">
        <f>Populations!$C$8</f>
        <v>F 15+</v>
      </c>
      <c r="C70" s="6"/>
      <c r="D70" s="6"/>
      <c r="E70" s="6"/>
      <c r="F70" s="6"/>
      <c r="G70" s="6"/>
      <c r="H70" s="6"/>
    </row>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I98"/>
  <sheetViews>
    <sheetView topLeftCell="A62" workbookViewId="0">
      <selection activeCell="I98" sqref="I98"/>
    </sheetView>
  </sheetViews>
  <sheetFormatPr defaultColWidth="8.85546875" defaultRowHeight="15" x14ac:dyDescent="0.25"/>
  <cols>
    <col min="1" max="1" width="8.85546875" style="44"/>
    <col min="2" max="2" width="37.5703125" style="44" bestFit="1" customWidth="1"/>
    <col min="3" max="9" width="8.85546875" style="44"/>
    <col min="10" max="10" width="18.85546875" style="44" bestFit="1" customWidth="1"/>
    <col min="11" max="16384" width="8.85546875" style="44"/>
  </cols>
  <sheetData>
    <row r="1" spans="1:5" x14ac:dyDescent="0.25">
      <c r="A1" s="54" t="s">
        <v>68</v>
      </c>
      <c r="B1" s="52"/>
      <c r="C1" s="52"/>
      <c r="D1" s="52"/>
      <c r="E1" s="52"/>
    </row>
    <row r="2" spans="1:5" x14ac:dyDescent="0.25">
      <c r="A2" s="52"/>
      <c r="B2" s="52"/>
      <c r="C2" s="53" t="s">
        <v>25</v>
      </c>
      <c r="D2" s="53" t="s">
        <v>26</v>
      </c>
      <c r="E2" s="53" t="s">
        <v>23</v>
      </c>
    </row>
    <row r="3" spans="1:5" x14ac:dyDescent="0.25">
      <c r="A3" s="52"/>
      <c r="B3" s="55" t="s">
        <v>69</v>
      </c>
      <c r="C3" s="58">
        <v>4.0000000000000002E-4</v>
      </c>
      <c r="D3" s="58">
        <v>1E-4</v>
      </c>
      <c r="E3" s="58">
        <v>1.4E-3</v>
      </c>
    </row>
    <row r="4" spans="1:5" x14ac:dyDescent="0.25">
      <c r="A4" s="52"/>
      <c r="B4" s="55" t="s">
        <v>70</v>
      </c>
      <c r="C4" s="58">
        <v>8.0000000000000004E-4</v>
      </c>
      <c r="D4" s="58">
        <v>5.9999999999999995E-4</v>
      </c>
      <c r="E4" s="58">
        <v>1.1000000000000001E-3</v>
      </c>
    </row>
    <row r="5" spans="1:5" x14ac:dyDescent="0.25">
      <c r="A5" s="52"/>
      <c r="B5" s="55" t="s">
        <v>71</v>
      </c>
      <c r="C5" s="58">
        <v>1.1000000000000001E-3</v>
      </c>
      <c r="D5" s="58">
        <v>4.0000000000000002E-4</v>
      </c>
      <c r="E5" s="58">
        <v>2.8E-3</v>
      </c>
    </row>
    <row r="6" spans="1:5" x14ac:dyDescent="0.25">
      <c r="A6" s="52"/>
      <c r="B6" s="55" t="s">
        <v>72</v>
      </c>
      <c r="C6" s="58">
        <v>1.38E-2</v>
      </c>
      <c r="D6" s="58">
        <v>1.0200000000000001E-2</v>
      </c>
      <c r="E6" s="58">
        <v>1.8599999999999998E-2</v>
      </c>
    </row>
    <row r="7" spans="1:5" x14ac:dyDescent="0.25">
      <c r="A7" s="52"/>
      <c r="B7" s="55" t="s">
        <v>73</v>
      </c>
      <c r="C7" s="58">
        <v>8.0000000000000002E-3</v>
      </c>
      <c r="D7" s="58">
        <v>6.3E-3</v>
      </c>
      <c r="E7" s="58">
        <v>2.4E-2</v>
      </c>
    </row>
    <row r="8" spans="1:5" x14ac:dyDescent="0.25">
      <c r="A8" s="52"/>
      <c r="B8" s="55" t="s">
        <v>74</v>
      </c>
      <c r="C8" s="58">
        <v>0.36699999999999999</v>
      </c>
      <c r="D8" s="58">
        <v>0.29399999999999998</v>
      </c>
      <c r="E8" s="58">
        <v>0.44</v>
      </c>
    </row>
    <row r="9" spans="1:5" x14ac:dyDescent="0.25">
      <c r="A9" s="52"/>
      <c r="B9" s="55" t="s">
        <v>75</v>
      </c>
      <c r="C9" s="58">
        <v>0.20499999999999999</v>
      </c>
      <c r="D9" s="58">
        <v>0.14000000000000001</v>
      </c>
      <c r="E9" s="58">
        <v>0.27</v>
      </c>
    </row>
    <row r="10" spans="1:5" x14ac:dyDescent="0.25">
      <c r="A10" s="59"/>
      <c r="B10" s="60"/>
      <c r="C10" s="59"/>
      <c r="D10" s="59"/>
      <c r="E10" s="59"/>
    </row>
    <row r="11" spans="1:5" x14ac:dyDescent="0.25">
      <c r="A11" s="59"/>
      <c r="B11" s="60"/>
      <c r="C11" s="59"/>
      <c r="D11" s="59"/>
      <c r="E11" s="59"/>
    </row>
    <row r="12" spans="1:5" x14ac:dyDescent="0.25">
      <c r="A12" s="59"/>
      <c r="B12" s="60"/>
      <c r="C12" s="59"/>
      <c r="D12" s="59"/>
      <c r="E12" s="59"/>
    </row>
    <row r="13" spans="1:5" x14ac:dyDescent="0.25">
      <c r="A13" s="1" t="s">
        <v>76</v>
      </c>
    </row>
    <row r="14" spans="1:5" x14ac:dyDescent="0.25">
      <c r="C14" s="5" t="s">
        <v>25</v>
      </c>
      <c r="D14" s="5" t="s">
        <v>26</v>
      </c>
      <c r="E14" s="5" t="s">
        <v>23</v>
      </c>
    </row>
    <row r="15" spans="1:5" x14ac:dyDescent="0.25">
      <c r="B15" s="2" t="s">
        <v>77</v>
      </c>
      <c r="C15" s="61">
        <v>5.6</v>
      </c>
      <c r="D15" s="61">
        <v>3.3</v>
      </c>
      <c r="E15" s="61">
        <v>9.1</v>
      </c>
    </row>
    <row r="16" spans="1:5" x14ac:dyDescent="0.25">
      <c r="B16" s="2" t="s">
        <v>78</v>
      </c>
      <c r="C16" s="61">
        <v>1</v>
      </c>
      <c r="D16" s="61">
        <v>1</v>
      </c>
      <c r="E16" s="61">
        <v>1</v>
      </c>
    </row>
    <row r="17" spans="1:7" x14ac:dyDescent="0.25">
      <c r="B17" s="2" t="s">
        <v>79</v>
      </c>
      <c r="C17" s="61">
        <v>1</v>
      </c>
      <c r="D17" s="61">
        <v>1</v>
      </c>
      <c r="E17" s="61">
        <v>1</v>
      </c>
    </row>
    <row r="18" spans="1:7" x14ac:dyDescent="0.25">
      <c r="B18" s="2" t="s">
        <v>80</v>
      </c>
      <c r="C18" s="61">
        <v>1</v>
      </c>
      <c r="D18" s="61">
        <v>1</v>
      </c>
      <c r="E18" s="61">
        <v>1</v>
      </c>
    </row>
    <row r="19" spans="1:7" x14ac:dyDescent="0.25">
      <c r="B19" s="2" t="s">
        <v>81</v>
      </c>
      <c r="C19" s="61">
        <v>3.49</v>
      </c>
      <c r="D19" s="61">
        <v>1.76</v>
      </c>
      <c r="E19" s="61">
        <v>6.92</v>
      </c>
    </row>
    <row r="20" spans="1:7" x14ac:dyDescent="0.25">
      <c r="B20" s="2" t="s">
        <v>82</v>
      </c>
      <c r="C20" s="61">
        <v>7.17</v>
      </c>
      <c r="D20" s="61">
        <v>3.9</v>
      </c>
      <c r="E20" s="61">
        <v>12.08</v>
      </c>
    </row>
    <row r="21" spans="1:7" x14ac:dyDescent="0.25">
      <c r="A21" s="59"/>
      <c r="B21" s="60"/>
      <c r="C21" s="59"/>
      <c r="D21" s="59"/>
      <c r="E21" s="59"/>
    </row>
    <row r="22" spans="1:7" x14ac:dyDescent="0.25">
      <c r="A22" s="59"/>
      <c r="B22" s="60"/>
      <c r="C22" s="59"/>
      <c r="D22" s="59"/>
      <c r="E22" s="59"/>
    </row>
    <row r="23" spans="1:7" x14ac:dyDescent="0.25">
      <c r="A23" s="59"/>
      <c r="B23" s="60"/>
      <c r="C23" s="59"/>
      <c r="D23" s="59"/>
      <c r="E23" s="59"/>
    </row>
    <row r="24" spans="1:7" x14ac:dyDescent="0.25">
      <c r="A24" s="1" t="s">
        <v>112</v>
      </c>
    </row>
    <row r="25" spans="1:7" x14ac:dyDescent="0.25">
      <c r="C25" s="5" t="s">
        <v>25</v>
      </c>
      <c r="D25" s="5" t="s">
        <v>26</v>
      </c>
      <c r="E25" s="5" t="s">
        <v>23</v>
      </c>
    </row>
    <row r="26" spans="1:7" x14ac:dyDescent="0.25">
      <c r="B26" s="2" t="s">
        <v>83</v>
      </c>
      <c r="C26" s="61">
        <v>0.24</v>
      </c>
      <c r="D26" s="61">
        <v>0.1</v>
      </c>
      <c r="E26" s="61">
        <v>0.5</v>
      </c>
    </row>
    <row r="27" spans="1:7" x14ac:dyDescent="0.25">
      <c r="B27" s="2" t="s">
        <v>79</v>
      </c>
      <c r="C27" s="61">
        <v>0.95</v>
      </c>
      <c r="D27" s="61">
        <v>0.62</v>
      </c>
      <c r="E27" s="61">
        <v>1.1599999999999999</v>
      </c>
      <c r="G27" s="62"/>
    </row>
    <row r="28" spans="1:7" x14ac:dyDescent="0.25">
      <c r="B28" s="2" t="s">
        <v>84</v>
      </c>
      <c r="C28" s="61">
        <v>3</v>
      </c>
      <c r="D28" s="61">
        <v>2.83</v>
      </c>
      <c r="E28" s="61">
        <v>3.16</v>
      </c>
    </row>
    <row r="29" spans="1:7" x14ac:dyDescent="0.25">
      <c r="B29" s="2" t="s">
        <v>85</v>
      </c>
      <c r="C29" s="61">
        <v>3.74</v>
      </c>
      <c r="D29" s="61">
        <v>3.48</v>
      </c>
      <c r="E29" s="61">
        <v>4</v>
      </c>
    </row>
    <row r="30" spans="1:7" x14ac:dyDescent="0.25">
      <c r="B30" s="2" t="s">
        <v>86</v>
      </c>
      <c r="C30" s="61">
        <v>1.5</v>
      </c>
      <c r="D30" s="61">
        <v>1.1299999999999999</v>
      </c>
      <c r="E30" s="61">
        <v>2.25</v>
      </c>
    </row>
    <row r="31" spans="1:7" x14ac:dyDescent="0.25">
      <c r="A31" s="59"/>
      <c r="B31" s="60"/>
      <c r="C31" s="59"/>
      <c r="D31" s="59"/>
      <c r="E31" s="59"/>
    </row>
    <row r="32" spans="1:7" x14ac:dyDescent="0.25">
      <c r="A32" s="59"/>
      <c r="B32" s="60"/>
      <c r="C32" s="59"/>
      <c r="D32" s="59"/>
      <c r="E32" s="59"/>
    </row>
    <row r="33" spans="1:5" x14ac:dyDescent="0.25">
      <c r="A33" s="59"/>
      <c r="B33" s="60"/>
      <c r="C33" s="59"/>
      <c r="D33" s="59"/>
      <c r="E33" s="59"/>
    </row>
    <row r="34" spans="1:5" x14ac:dyDescent="0.25">
      <c r="A34" s="1" t="s">
        <v>116</v>
      </c>
    </row>
    <row r="35" spans="1:5" x14ac:dyDescent="0.25">
      <c r="C35" s="5" t="s">
        <v>25</v>
      </c>
      <c r="D35" s="5" t="s">
        <v>26</v>
      </c>
      <c r="E35" s="5" t="s">
        <v>23</v>
      </c>
    </row>
    <row r="36" spans="1:5" x14ac:dyDescent="0.25">
      <c r="B36" s="2" t="s">
        <v>87</v>
      </c>
      <c r="C36" s="61">
        <v>2.2000000000000002</v>
      </c>
      <c r="D36" s="61">
        <v>1.07</v>
      </c>
      <c r="E36" s="61">
        <v>7.28</v>
      </c>
    </row>
    <row r="37" spans="1:5" x14ac:dyDescent="0.25">
      <c r="B37" s="2" t="s">
        <v>88</v>
      </c>
      <c r="C37" s="61">
        <v>1.42</v>
      </c>
      <c r="D37" s="61">
        <v>0.9</v>
      </c>
      <c r="E37" s="61">
        <v>3.42</v>
      </c>
    </row>
    <row r="38" spans="1:5" x14ac:dyDescent="0.25">
      <c r="B38" s="2" t="s">
        <v>89</v>
      </c>
      <c r="C38" s="61">
        <v>2.14</v>
      </c>
      <c r="D38" s="61">
        <v>1.39</v>
      </c>
      <c r="E38" s="61">
        <v>3.58</v>
      </c>
    </row>
    <row r="39" spans="1:5" x14ac:dyDescent="0.25">
      <c r="B39" s="2" t="s">
        <v>90</v>
      </c>
      <c r="C39" s="61">
        <v>0.66</v>
      </c>
      <c r="D39" s="61">
        <v>0.51</v>
      </c>
      <c r="E39" s="61">
        <v>0.94</v>
      </c>
    </row>
    <row r="40" spans="1:5" s="56" customFormat="1" ht="13.5" customHeight="1" x14ac:dyDescent="0.25">
      <c r="A40" s="51"/>
      <c r="B40" s="2" t="s">
        <v>115</v>
      </c>
      <c r="C40" s="61">
        <v>0.2</v>
      </c>
      <c r="D40" s="61">
        <v>0.1</v>
      </c>
      <c r="E40" s="61">
        <v>0.3</v>
      </c>
    </row>
    <row r="41" spans="1:5" x14ac:dyDescent="0.25">
      <c r="A41" s="59"/>
      <c r="B41" s="2" t="s">
        <v>125</v>
      </c>
      <c r="C41" s="61">
        <v>1</v>
      </c>
      <c r="D41" s="61">
        <v>0.5</v>
      </c>
      <c r="E41" s="61">
        <v>1.5</v>
      </c>
    </row>
    <row r="42" spans="1:5" x14ac:dyDescent="0.25">
      <c r="A42" s="59"/>
      <c r="B42" s="60"/>
      <c r="C42" s="59"/>
      <c r="D42" s="59"/>
      <c r="E42" s="59"/>
    </row>
    <row r="43" spans="1:5" x14ac:dyDescent="0.25">
      <c r="A43" s="59"/>
      <c r="B43" s="60"/>
      <c r="C43" s="59"/>
      <c r="D43" s="59"/>
      <c r="E43" s="59"/>
    </row>
    <row r="44" spans="1:5" x14ac:dyDescent="0.25">
      <c r="A44" s="59"/>
      <c r="B44" s="60"/>
      <c r="C44" s="59"/>
      <c r="D44" s="59"/>
      <c r="E44" s="59"/>
    </row>
    <row r="45" spans="1:5" s="56" customFormat="1" ht="13.5" customHeight="1" x14ac:dyDescent="0.25">
      <c r="A45" s="46" t="s">
        <v>117</v>
      </c>
      <c r="B45" s="51"/>
      <c r="C45" s="51"/>
      <c r="D45" s="51"/>
      <c r="E45" s="51"/>
    </row>
    <row r="46" spans="1:5" s="56" customFormat="1" ht="13.5" customHeight="1" x14ac:dyDescent="0.25">
      <c r="A46" s="51"/>
      <c r="B46" s="51"/>
      <c r="C46" s="47" t="s">
        <v>25</v>
      </c>
      <c r="D46" s="47" t="s">
        <v>26</v>
      </c>
      <c r="E46" s="47" t="s">
        <v>23</v>
      </c>
    </row>
    <row r="47" spans="1:5" s="56" customFormat="1" ht="13.5" customHeight="1" x14ac:dyDescent="0.25">
      <c r="A47" s="51"/>
      <c r="B47" s="2" t="s">
        <v>79</v>
      </c>
      <c r="C47" s="58">
        <v>2.5999999999999999E-2</v>
      </c>
      <c r="D47" s="58">
        <v>5.0000000000000001E-3</v>
      </c>
      <c r="E47" s="58">
        <v>0.27500000000000002</v>
      </c>
    </row>
    <row r="48" spans="1:5" s="56" customFormat="1" ht="13.5" customHeight="1" x14ac:dyDescent="0.25">
      <c r="A48" s="51"/>
      <c r="B48" s="2" t="s">
        <v>87</v>
      </c>
      <c r="C48" s="58">
        <v>0.15</v>
      </c>
      <c r="D48" s="58">
        <v>3.7999999999999999E-2</v>
      </c>
      <c r="E48" s="58">
        <v>0.88500000000000001</v>
      </c>
    </row>
    <row r="49" spans="1:6" s="56" customFormat="1" ht="13.5" customHeight="1" x14ac:dyDescent="0.25">
      <c r="A49" s="51"/>
      <c r="B49" s="2" t="s">
        <v>84</v>
      </c>
      <c r="C49" s="58">
        <v>0.1</v>
      </c>
      <c r="D49" s="58">
        <v>2.1999999999999999E-2</v>
      </c>
      <c r="E49" s="58">
        <v>0.87</v>
      </c>
    </row>
    <row r="50" spans="1:6" s="56" customFormat="1" ht="13.5" customHeight="1" x14ac:dyDescent="0.25">
      <c r="A50" s="51"/>
      <c r="B50" s="2" t="s">
        <v>88</v>
      </c>
      <c r="C50" s="58">
        <v>5.2999999999999999E-2</v>
      </c>
      <c r="D50" s="58">
        <v>8.0000000000000002E-3</v>
      </c>
      <c r="E50" s="58">
        <v>0.82699999999999996</v>
      </c>
    </row>
    <row r="51" spans="1:6" s="56" customFormat="1" x14ac:dyDescent="0.25">
      <c r="A51" s="51"/>
      <c r="B51" s="2" t="s">
        <v>85</v>
      </c>
      <c r="C51" s="58">
        <v>0.16200000000000001</v>
      </c>
      <c r="D51" s="58">
        <v>0.05</v>
      </c>
      <c r="E51" s="58">
        <v>0.86899999999999999</v>
      </c>
    </row>
    <row r="52" spans="1:6" s="56" customFormat="1" ht="13.5" customHeight="1" x14ac:dyDescent="0.25">
      <c r="A52" s="51"/>
      <c r="B52" s="2" t="s">
        <v>89</v>
      </c>
      <c r="C52" s="58">
        <v>0.11700000000000001</v>
      </c>
      <c r="D52" s="58">
        <v>3.2000000000000001E-2</v>
      </c>
      <c r="E52" s="58">
        <v>0.68600000000000005</v>
      </c>
    </row>
    <row r="53" spans="1:6" s="56" customFormat="1" ht="13.5" customHeight="1" x14ac:dyDescent="0.25">
      <c r="A53" s="51"/>
      <c r="B53" s="2" t="s">
        <v>86</v>
      </c>
      <c r="C53" s="58">
        <v>0.09</v>
      </c>
      <c r="D53" s="58">
        <v>1.9E-2</v>
      </c>
      <c r="E53" s="58">
        <v>0.72299999999999998</v>
      </c>
    </row>
    <row r="54" spans="1:6" s="56" customFormat="1" ht="13.5" customHeight="1" x14ac:dyDescent="0.25">
      <c r="A54" s="51"/>
      <c r="B54" s="2" t="s">
        <v>90</v>
      </c>
      <c r="C54" s="58">
        <v>0.111</v>
      </c>
      <c r="D54" s="58">
        <v>4.7E-2</v>
      </c>
      <c r="E54" s="58">
        <v>0.56299999999999994</v>
      </c>
    </row>
    <row r="55" spans="1:6" s="56" customFormat="1" ht="13.5" customHeight="1" x14ac:dyDescent="0.25">
      <c r="A55" s="57"/>
      <c r="B55" s="57"/>
      <c r="C55" s="57"/>
      <c r="D55" s="57"/>
      <c r="E55" s="57"/>
    </row>
    <row r="56" spans="1:6" s="56" customFormat="1" ht="13.5" customHeight="1" x14ac:dyDescent="0.25">
      <c r="A56" s="57"/>
      <c r="B56" s="57"/>
      <c r="C56" s="57"/>
      <c r="D56" s="57"/>
      <c r="E56" s="57"/>
    </row>
    <row r="57" spans="1:6" s="56" customFormat="1" ht="13.5" customHeight="1" x14ac:dyDescent="0.25">
      <c r="A57" s="57"/>
      <c r="B57" s="57"/>
      <c r="C57" s="57"/>
      <c r="D57" s="57"/>
      <c r="E57" s="57"/>
    </row>
    <row r="58" spans="1:6" ht="13.5" customHeight="1" x14ac:dyDescent="0.25">
      <c r="A58" s="1" t="s">
        <v>91</v>
      </c>
    </row>
    <row r="59" spans="1:6" ht="13.5" customHeight="1" x14ac:dyDescent="0.25">
      <c r="C59" s="5" t="s">
        <v>25</v>
      </c>
      <c r="D59" s="5" t="s">
        <v>26</v>
      </c>
      <c r="E59" s="5" t="s">
        <v>23</v>
      </c>
    </row>
    <row r="60" spans="1:6" ht="13.5" customHeight="1" x14ac:dyDescent="0.25">
      <c r="B60" s="2" t="s">
        <v>77</v>
      </c>
      <c r="C60" s="58">
        <v>3.5999999999999999E-3</v>
      </c>
      <c r="D60" s="58">
        <v>2.8999999999999998E-3</v>
      </c>
      <c r="E60" s="58">
        <v>4.4000000000000003E-3</v>
      </c>
    </row>
    <row r="61" spans="1:6" ht="13.5" customHeight="1" x14ac:dyDescent="0.25">
      <c r="B61" s="2" t="s">
        <v>78</v>
      </c>
      <c r="C61" s="58">
        <v>3.5999999999999999E-3</v>
      </c>
      <c r="D61" s="58">
        <v>2.8999999999999998E-3</v>
      </c>
      <c r="E61" s="58">
        <v>4.4000000000000003E-3</v>
      </c>
    </row>
    <row r="62" spans="1:6" ht="13.5" customHeight="1" x14ac:dyDescent="0.25">
      <c r="B62" s="2" t="s">
        <v>92</v>
      </c>
      <c r="C62" s="58">
        <v>5.7999999999999996E-3</v>
      </c>
      <c r="D62" s="58">
        <v>4.7999999999999996E-3</v>
      </c>
      <c r="E62" s="58">
        <v>7.1000000000000004E-3</v>
      </c>
    </row>
    <row r="63" spans="1:6" ht="13.5" customHeight="1" x14ac:dyDescent="0.25">
      <c r="B63" s="2" t="s">
        <v>80</v>
      </c>
      <c r="C63" s="58">
        <v>8.8000000000000005E-3</v>
      </c>
      <c r="D63" s="58">
        <v>7.4999999999999997E-3</v>
      </c>
      <c r="E63" s="58">
        <v>1.01E-2</v>
      </c>
    </row>
    <row r="64" spans="1:6" ht="15" customHeight="1" x14ac:dyDescent="0.25">
      <c r="B64" s="2" t="s">
        <v>81</v>
      </c>
      <c r="C64" s="58">
        <v>5.8999999999999997E-2</v>
      </c>
      <c r="D64" s="58">
        <v>5.3999999999999999E-2</v>
      </c>
      <c r="E64" s="58">
        <v>7.9000000000000001E-2</v>
      </c>
      <c r="F64" s="59"/>
    </row>
    <row r="65" spans="1:9" x14ac:dyDescent="0.25">
      <c r="B65" s="2" t="s">
        <v>82</v>
      </c>
      <c r="C65" s="58">
        <v>0.32300000000000001</v>
      </c>
      <c r="D65" s="58">
        <v>0.29599999999999999</v>
      </c>
      <c r="E65" s="58">
        <v>0.432</v>
      </c>
      <c r="F65" s="59"/>
    </row>
    <row r="66" spans="1:9" x14ac:dyDescent="0.25">
      <c r="B66" s="2" t="s">
        <v>113</v>
      </c>
      <c r="C66" s="58">
        <v>0.23</v>
      </c>
      <c r="D66" s="58">
        <v>0.15</v>
      </c>
      <c r="E66" s="58">
        <v>0.3</v>
      </c>
      <c r="F66" s="59"/>
    </row>
    <row r="67" spans="1:9" x14ac:dyDescent="0.25">
      <c r="B67" s="2" t="s">
        <v>114</v>
      </c>
      <c r="C67" s="58">
        <v>0.48780000000000001</v>
      </c>
      <c r="D67" s="58">
        <v>0.28349999999999997</v>
      </c>
      <c r="E67" s="58">
        <v>0.8417</v>
      </c>
      <c r="F67" s="59"/>
    </row>
    <row r="68" spans="1:9" x14ac:dyDescent="0.25">
      <c r="B68" s="2" t="s">
        <v>93</v>
      </c>
      <c r="C68" s="58">
        <v>2.17</v>
      </c>
      <c r="D68" s="58">
        <v>1.27</v>
      </c>
      <c r="E68" s="58">
        <v>3.71</v>
      </c>
      <c r="F68" s="59"/>
    </row>
    <row r="69" spans="1:9" x14ac:dyDescent="0.25">
      <c r="A69" s="59"/>
      <c r="B69" s="60"/>
      <c r="C69" s="59"/>
      <c r="D69" s="59"/>
      <c r="E69" s="59"/>
      <c r="F69" s="59"/>
    </row>
    <row r="70" spans="1:9" x14ac:dyDescent="0.25">
      <c r="A70" s="59"/>
      <c r="B70" s="60"/>
      <c r="C70" s="59"/>
      <c r="D70" s="59"/>
      <c r="E70" s="59"/>
      <c r="F70" s="59"/>
      <c r="G70" s="59"/>
      <c r="H70" s="59"/>
      <c r="I70" s="59"/>
    </row>
    <row r="71" spans="1:9" x14ac:dyDescent="0.25">
      <c r="A71" s="59"/>
      <c r="B71" s="60"/>
      <c r="C71" s="59"/>
      <c r="D71" s="59"/>
      <c r="E71" s="59"/>
      <c r="F71" s="59"/>
      <c r="G71" s="59"/>
      <c r="H71" s="59"/>
      <c r="I71" s="59"/>
    </row>
    <row r="72" spans="1:9" x14ac:dyDescent="0.25">
      <c r="A72" s="1" t="s">
        <v>94</v>
      </c>
      <c r="F72" s="59"/>
      <c r="G72" s="59"/>
      <c r="H72" s="59"/>
      <c r="I72" s="59"/>
    </row>
    <row r="73" spans="1:9" x14ac:dyDescent="0.25">
      <c r="C73" s="5" t="s">
        <v>25</v>
      </c>
      <c r="D73" s="5" t="s">
        <v>26</v>
      </c>
      <c r="E73" s="5" t="s">
        <v>23</v>
      </c>
      <c r="F73" s="59"/>
      <c r="G73" s="59"/>
      <c r="H73" s="59"/>
      <c r="I73" s="59"/>
    </row>
    <row r="74" spans="1:9" x14ac:dyDescent="0.25">
      <c r="B74" s="2" t="s">
        <v>95</v>
      </c>
      <c r="C74" s="63">
        <v>0.95</v>
      </c>
      <c r="D74" s="63">
        <v>0.8</v>
      </c>
      <c r="E74" s="63">
        <v>0.98</v>
      </c>
      <c r="F74" s="59"/>
      <c r="G74" s="64"/>
      <c r="H74" s="64"/>
      <c r="I74" s="64"/>
    </row>
    <row r="75" spans="1:9" x14ac:dyDescent="0.25">
      <c r="B75" s="2" t="s">
        <v>96</v>
      </c>
      <c r="C75" s="63">
        <v>0.57999999999999996</v>
      </c>
      <c r="D75" s="63">
        <v>0.47</v>
      </c>
      <c r="E75" s="63">
        <v>0.67</v>
      </c>
      <c r="F75" s="59"/>
      <c r="G75" s="64"/>
      <c r="H75" s="64"/>
      <c r="I75" s="64"/>
    </row>
    <row r="76" spans="1:9" x14ac:dyDescent="0.25">
      <c r="B76" s="2" t="s">
        <v>97</v>
      </c>
      <c r="C76" s="63">
        <v>0</v>
      </c>
      <c r="D76" s="63">
        <v>0</v>
      </c>
      <c r="E76" s="63">
        <v>0.68</v>
      </c>
      <c r="F76" s="59"/>
    </row>
    <row r="77" spans="1:9" x14ac:dyDescent="0.25">
      <c r="B77" s="2" t="s">
        <v>98</v>
      </c>
      <c r="C77" s="63">
        <v>2.65</v>
      </c>
      <c r="D77" s="63">
        <v>1.35</v>
      </c>
      <c r="E77" s="63">
        <v>5.19</v>
      </c>
      <c r="F77" s="59"/>
      <c r="G77" s="64"/>
      <c r="H77" s="64"/>
      <c r="I77" s="64"/>
    </row>
    <row r="78" spans="1:9" x14ac:dyDescent="0.25">
      <c r="B78" s="2" t="s">
        <v>99</v>
      </c>
      <c r="C78" s="63">
        <v>0.54</v>
      </c>
      <c r="D78" s="63">
        <v>0.33</v>
      </c>
      <c r="E78" s="63">
        <v>0.68</v>
      </c>
      <c r="F78" s="59"/>
      <c r="G78" s="64"/>
      <c r="H78" s="64"/>
      <c r="I78" s="64"/>
    </row>
    <row r="79" spans="1:9" x14ac:dyDescent="0.25">
      <c r="B79" s="2" t="s">
        <v>100</v>
      </c>
      <c r="C79" s="63">
        <v>0.9</v>
      </c>
      <c r="D79" s="63">
        <v>0.82</v>
      </c>
      <c r="E79" s="63">
        <v>0.93</v>
      </c>
      <c r="F79" s="59"/>
      <c r="G79" s="64"/>
      <c r="H79" s="64"/>
      <c r="I79" s="64"/>
    </row>
    <row r="80" spans="1:9" x14ac:dyDescent="0.25">
      <c r="B80" s="2" t="s">
        <v>139</v>
      </c>
      <c r="C80" s="63">
        <v>0.95</v>
      </c>
      <c r="D80" s="63">
        <v>0.92</v>
      </c>
      <c r="E80" s="63">
        <v>0.97</v>
      </c>
      <c r="F80" s="59"/>
      <c r="G80" s="64"/>
      <c r="H80" s="64"/>
      <c r="I80" s="64"/>
    </row>
    <row r="81" spans="1:9" x14ac:dyDescent="0.25">
      <c r="B81" s="2" t="s">
        <v>140</v>
      </c>
      <c r="C81" s="63">
        <v>0.73</v>
      </c>
      <c r="D81" s="63">
        <v>0.65</v>
      </c>
      <c r="E81" s="63">
        <v>0.8</v>
      </c>
      <c r="F81" s="59"/>
      <c r="G81" s="64"/>
      <c r="H81" s="64"/>
      <c r="I81" s="64"/>
    </row>
    <row r="82" spans="1:9" x14ac:dyDescent="0.25">
      <c r="B82" s="2" t="s">
        <v>101</v>
      </c>
      <c r="C82" s="63">
        <v>0.5</v>
      </c>
      <c r="D82" s="63">
        <v>0.3</v>
      </c>
      <c r="E82" s="63">
        <v>0.8</v>
      </c>
      <c r="F82" s="59"/>
      <c r="G82" s="64"/>
      <c r="H82" s="64"/>
      <c r="I82" s="64"/>
    </row>
    <row r="83" spans="1:9" x14ac:dyDescent="0.25">
      <c r="B83" s="2" t="s">
        <v>102</v>
      </c>
      <c r="C83" s="63">
        <v>1</v>
      </c>
      <c r="D83" s="63">
        <v>0.92</v>
      </c>
      <c r="E83" s="63">
        <v>1</v>
      </c>
      <c r="F83" s="59"/>
      <c r="G83" s="59"/>
      <c r="H83" s="59"/>
      <c r="I83" s="59"/>
    </row>
    <row r="84" spans="1:9" x14ac:dyDescent="0.25">
      <c r="A84" s="59"/>
      <c r="B84" s="60"/>
      <c r="C84" s="59"/>
      <c r="D84" s="59"/>
      <c r="E84" s="59"/>
      <c r="F84" s="59"/>
      <c r="G84" s="59"/>
      <c r="H84" s="59"/>
      <c r="I84" s="59"/>
    </row>
    <row r="85" spans="1:9" x14ac:dyDescent="0.25">
      <c r="A85" s="65"/>
      <c r="B85" s="66"/>
      <c r="C85" s="67"/>
      <c r="D85" s="67"/>
      <c r="E85" s="67"/>
      <c r="F85" s="67"/>
      <c r="G85" s="67"/>
      <c r="H85" s="67"/>
      <c r="I85" s="59"/>
    </row>
    <row r="86" spans="1:9" x14ac:dyDescent="0.25">
      <c r="A86" s="67"/>
      <c r="B86" s="66"/>
      <c r="C86" s="68"/>
      <c r="D86" s="68"/>
      <c r="E86" s="68"/>
      <c r="F86" s="67"/>
      <c r="G86" s="67"/>
      <c r="H86" s="67"/>
      <c r="I86" s="59"/>
    </row>
    <row r="87" spans="1:9" x14ac:dyDescent="0.25">
      <c r="A87" s="48" t="s">
        <v>103</v>
      </c>
      <c r="B87" s="45"/>
      <c r="C87" s="45"/>
      <c r="D87" s="45"/>
      <c r="E87" s="45"/>
      <c r="F87" s="45"/>
      <c r="G87" s="45"/>
      <c r="H87" s="45"/>
    </row>
    <row r="88" spans="1:9" x14ac:dyDescent="0.25">
      <c r="A88" s="45"/>
      <c r="B88" s="45"/>
      <c r="C88" s="49" t="s">
        <v>25</v>
      </c>
      <c r="D88" s="49" t="s">
        <v>26</v>
      </c>
      <c r="E88" s="49" t="s">
        <v>23</v>
      </c>
      <c r="F88" s="45"/>
      <c r="G88" s="45"/>
      <c r="H88" s="45"/>
    </row>
    <row r="89" spans="1:9" x14ac:dyDescent="0.25">
      <c r="A89" s="45"/>
      <c r="B89" s="50" t="s">
        <v>104</v>
      </c>
      <c r="C89" s="83">
        <v>0.18099999999999999</v>
      </c>
      <c r="D89" s="83">
        <v>0.121</v>
      </c>
      <c r="E89" s="83">
        <v>0.249</v>
      </c>
      <c r="F89" s="45"/>
      <c r="G89" s="45"/>
      <c r="H89" s="45"/>
    </row>
    <row r="90" spans="1:9" x14ac:dyDescent="0.25">
      <c r="A90" s="45"/>
      <c r="B90" s="50" t="s">
        <v>105</v>
      </c>
      <c r="C90" s="83">
        <v>0.01</v>
      </c>
      <c r="D90" s="83">
        <v>7.0000000000000001E-3</v>
      </c>
      <c r="E90" s="83">
        <v>1.4E-2</v>
      </c>
      <c r="F90" s="45"/>
      <c r="G90" s="45"/>
      <c r="H90" s="45"/>
    </row>
    <row r="91" spans="1:9" x14ac:dyDescent="0.25">
      <c r="A91" s="45"/>
      <c r="B91" s="50" t="s">
        <v>106</v>
      </c>
      <c r="C91" s="83">
        <v>2.5000000000000001E-2</v>
      </c>
      <c r="D91" s="83">
        <v>1.7000000000000001E-2</v>
      </c>
      <c r="E91" s="83">
        <v>3.5000000000000003E-2</v>
      </c>
      <c r="F91" s="45"/>
      <c r="G91" s="45"/>
      <c r="H91" s="45"/>
    </row>
    <row r="92" spans="1:9" x14ac:dyDescent="0.25">
      <c r="A92" s="45"/>
      <c r="B92" s="50" t="s">
        <v>107</v>
      </c>
      <c r="C92" s="83">
        <v>8.1000000000000003E-2</v>
      </c>
      <c r="D92" s="83">
        <v>5.5E-2</v>
      </c>
      <c r="E92" s="83">
        <v>0.107</v>
      </c>
      <c r="F92" s="45"/>
      <c r="G92" s="45"/>
      <c r="H92" s="45"/>
    </row>
    <row r="93" spans="1:9" x14ac:dyDescent="0.25">
      <c r="A93" s="45"/>
      <c r="B93" s="50" t="s">
        <v>108</v>
      </c>
      <c r="C93" s="83">
        <v>0.28899999999999998</v>
      </c>
      <c r="D93" s="83">
        <v>0.128</v>
      </c>
      <c r="E93" s="83">
        <v>0.499</v>
      </c>
      <c r="F93" s="45"/>
      <c r="G93" s="45"/>
      <c r="H93" s="45"/>
    </row>
    <row r="94" spans="1:9" x14ac:dyDescent="0.25">
      <c r="A94" s="45"/>
      <c r="B94" s="50" t="s">
        <v>109</v>
      </c>
      <c r="C94" s="83">
        <v>0.58199999999999996</v>
      </c>
      <c r="D94" s="83">
        <v>0.40600000000000003</v>
      </c>
      <c r="E94" s="83">
        <v>0.74299999999999999</v>
      </c>
      <c r="F94" s="45"/>
      <c r="G94" s="45"/>
      <c r="H94" s="45"/>
    </row>
    <row r="95" spans="1:9" x14ac:dyDescent="0.25">
      <c r="A95" s="45"/>
      <c r="B95" s="50" t="s">
        <v>110</v>
      </c>
      <c r="C95" s="83">
        <v>7.8E-2</v>
      </c>
      <c r="D95" s="83">
        <v>5.1999999999999998E-2</v>
      </c>
      <c r="E95" s="83">
        <v>0.111</v>
      </c>
      <c r="F95" s="45"/>
      <c r="G95" s="45"/>
      <c r="H95" s="45"/>
    </row>
    <row r="96" spans="1:9" x14ac:dyDescent="0.25">
      <c r="F96" s="45"/>
      <c r="G96" s="45"/>
      <c r="H96" s="45"/>
    </row>
    <row r="97" spans="6:8" x14ac:dyDescent="0.25">
      <c r="F97" s="45"/>
      <c r="G97" s="45"/>
      <c r="H97" s="45"/>
    </row>
    <row r="98" spans="6:8" x14ac:dyDescent="0.25">
      <c r="F98" s="45"/>
      <c r="G98" s="45"/>
      <c r="H98" s="45"/>
    </row>
  </sheetData>
  <pageMargins left="0.7" right="0.7" top="0.75" bottom="0.75" header="0.51180555555555496" footer="0.51180555555555496"/>
  <pageSetup paperSize="9" firstPageNumber="0"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8"/>
  <sheetViews>
    <sheetView workbookViewId="0"/>
  </sheetViews>
  <sheetFormatPr defaultColWidth="8.85546875" defaultRowHeight="15" x14ac:dyDescent="0.25"/>
  <sheetData>
    <row r="1" spans="1:8" x14ac:dyDescent="0.25">
      <c r="A1" s="1" t="s">
        <v>0</v>
      </c>
    </row>
    <row r="2" spans="1:8" x14ac:dyDescent="0.25">
      <c r="C2" s="2" t="s">
        <v>1</v>
      </c>
      <c r="D2" s="2" t="s">
        <v>2</v>
      </c>
      <c r="E2" s="2" t="s">
        <v>3</v>
      </c>
      <c r="F2" s="2" t="s">
        <v>4</v>
      </c>
      <c r="G2" s="3" t="s">
        <v>5</v>
      </c>
      <c r="H2" s="4" t="s">
        <v>6</v>
      </c>
    </row>
    <row r="3" spans="1:8" x14ac:dyDescent="0.25">
      <c r="B3" s="5">
        <v>1</v>
      </c>
      <c r="C3" s="6" t="s">
        <v>7</v>
      </c>
      <c r="D3" s="6" t="s">
        <v>8</v>
      </c>
      <c r="E3" s="6" t="s">
        <v>9</v>
      </c>
      <c r="F3" s="6" t="s">
        <v>10</v>
      </c>
      <c r="G3" s="6">
        <v>15</v>
      </c>
      <c r="H3" s="6">
        <v>49</v>
      </c>
    </row>
    <row r="4" spans="1:8" x14ac:dyDescent="0.25">
      <c r="B4" s="5">
        <v>2</v>
      </c>
      <c r="C4" s="6" t="s">
        <v>11</v>
      </c>
      <c r="D4" s="6" t="s">
        <v>12</v>
      </c>
      <c r="E4" s="6" t="s">
        <v>10</v>
      </c>
      <c r="F4" s="6" t="s">
        <v>9</v>
      </c>
      <c r="G4" s="6">
        <v>15</v>
      </c>
      <c r="H4" s="6">
        <v>49</v>
      </c>
    </row>
    <row r="5" spans="1:8" x14ac:dyDescent="0.25">
      <c r="B5" s="5">
        <v>3</v>
      </c>
      <c r="C5" s="6" t="s">
        <v>13</v>
      </c>
      <c r="D5" s="6" t="s">
        <v>14</v>
      </c>
      <c r="E5" s="6" t="s">
        <v>10</v>
      </c>
      <c r="F5" s="6" t="s">
        <v>9</v>
      </c>
      <c r="G5" s="6">
        <v>15</v>
      </c>
      <c r="H5" s="6">
        <v>49</v>
      </c>
    </row>
    <row r="6" spans="1:8" x14ac:dyDescent="0.25">
      <c r="B6" s="5">
        <v>4</v>
      </c>
      <c r="C6" s="6" t="s">
        <v>15</v>
      </c>
      <c r="D6" s="6" t="s">
        <v>16</v>
      </c>
      <c r="E6" s="76" t="b">
        <v>0</v>
      </c>
      <c r="F6" s="6" t="s">
        <v>9</v>
      </c>
      <c r="G6" s="6">
        <v>15</v>
      </c>
      <c r="H6" s="6">
        <v>49</v>
      </c>
    </row>
    <row r="7" spans="1:8" x14ac:dyDescent="0.25">
      <c r="B7" s="5">
        <v>5</v>
      </c>
      <c r="C7" s="6" t="s">
        <v>17</v>
      </c>
      <c r="D7" s="6" t="s">
        <v>18</v>
      </c>
      <c r="E7" s="6" t="s">
        <v>10</v>
      </c>
      <c r="F7" s="6" t="s">
        <v>9</v>
      </c>
      <c r="G7" s="6">
        <v>15</v>
      </c>
      <c r="H7" s="6">
        <v>49</v>
      </c>
    </row>
    <row r="8" spans="1:8" x14ac:dyDescent="0.25">
      <c r="B8" s="5">
        <v>6</v>
      </c>
      <c r="C8" s="6" t="s">
        <v>19</v>
      </c>
      <c r="D8" s="6" t="s">
        <v>20</v>
      </c>
      <c r="E8" s="6" t="s">
        <v>9</v>
      </c>
      <c r="F8" s="6" t="s">
        <v>10</v>
      </c>
      <c r="G8" s="6">
        <v>15</v>
      </c>
      <c r="H8" s="6">
        <v>49</v>
      </c>
    </row>
  </sheetData>
  <pageMargins left="0.7" right="0.7" top="0.75" bottom="0.75" header="0.51180555555555496" footer="0.51180555555555496"/>
  <pageSetup firstPageNumber="0"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Z29"/>
  <sheetViews>
    <sheetView workbookViewId="0">
      <selection activeCell="G31" sqref="G31"/>
    </sheetView>
  </sheetViews>
  <sheetFormatPr defaultColWidth="8.85546875" defaultRowHeight="15" x14ac:dyDescent="0.25"/>
  <sheetData>
    <row r="1" spans="1:26" x14ac:dyDescent="0.25">
      <c r="A1" s="1" t="s">
        <v>21</v>
      </c>
      <c r="K1" s="7"/>
    </row>
    <row r="2" spans="1:26" x14ac:dyDescent="0.25">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22</v>
      </c>
    </row>
    <row r="3" spans="1:26" x14ac:dyDescent="0.25">
      <c r="B3" s="5" t="str">
        <f>Populations!$C$3</f>
        <v>FSW</v>
      </c>
      <c r="C3" s="5" t="s">
        <v>23</v>
      </c>
      <c r="D3" s="8"/>
      <c r="E3" s="8"/>
      <c r="F3" s="8"/>
      <c r="G3" s="8"/>
      <c r="H3" s="8"/>
      <c r="I3" s="8"/>
      <c r="J3" s="8"/>
      <c r="K3" s="8"/>
      <c r="L3" s="8"/>
      <c r="M3" s="8"/>
      <c r="N3" s="8"/>
      <c r="O3" s="8"/>
      <c r="P3" s="8"/>
      <c r="Q3" s="8"/>
      <c r="R3" s="8"/>
      <c r="S3" s="8"/>
      <c r="T3" s="8"/>
      <c r="U3" s="8"/>
      <c r="V3" s="8"/>
      <c r="W3" s="8"/>
      <c r="X3" s="8"/>
      <c r="Y3" s="9" t="s">
        <v>24</v>
      </c>
      <c r="Z3" s="8"/>
    </row>
    <row r="4" spans="1:26" x14ac:dyDescent="0.25">
      <c r="B4" s="5" t="str">
        <f>Populations!$C$3</f>
        <v>FSW</v>
      </c>
      <c r="C4" s="5" t="s">
        <v>25</v>
      </c>
      <c r="D4" s="10">
        <v>139172.682</v>
      </c>
      <c r="E4" s="10">
        <v>142903.36199999999</v>
      </c>
      <c r="F4" s="10">
        <v>146834.7015</v>
      </c>
      <c r="G4" s="10">
        <v>150947.02799999999</v>
      </c>
      <c r="H4" s="10">
        <v>155239.503</v>
      </c>
      <c r="I4" s="10">
        <v>159704.08549999999</v>
      </c>
      <c r="J4" s="10">
        <v>164054.0515</v>
      </c>
      <c r="K4" s="10">
        <v>168684.54949999999</v>
      </c>
      <c r="L4" s="10">
        <v>173498.35649999999</v>
      </c>
      <c r="M4" s="10">
        <v>178360.302</v>
      </c>
      <c r="N4" s="10">
        <v>183205.09049999999</v>
      </c>
      <c r="O4" s="8"/>
      <c r="P4" s="8"/>
      <c r="Q4" s="8"/>
      <c r="R4" s="8"/>
      <c r="S4" s="8"/>
      <c r="T4" s="8"/>
      <c r="U4" s="8"/>
      <c r="V4" s="8"/>
      <c r="W4" s="8"/>
      <c r="X4" s="8"/>
      <c r="Y4" s="9" t="s">
        <v>24</v>
      </c>
      <c r="Z4" s="8"/>
    </row>
    <row r="5" spans="1:26" x14ac:dyDescent="0.25">
      <c r="B5" s="5" t="str">
        <f>Populations!$C$3</f>
        <v>FSW</v>
      </c>
      <c r="C5" s="5" t="s">
        <v>26</v>
      </c>
      <c r="D5" s="8"/>
      <c r="E5" s="8"/>
      <c r="F5" s="8"/>
      <c r="G5" s="8"/>
      <c r="H5" s="8"/>
      <c r="I5" s="8"/>
      <c r="J5" s="8"/>
      <c r="K5" s="8"/>
      <c r="L5" s="8"/>
      <c r="M5" s="8"/>
      <c r="N5" s="8"/>
      <c r="O5" s="8"/>
      <c r="P5" s="8"/>
      <c r="Q5" s="8"/>
      <c r="R5" s="8"/>
      <c r="S5" s="8"/>
      <c r="T5" s="8"/>
      <c r="U5" s="8"/>
      <c r="V5" s="8"/>
      <c r="W5" s="8"/>
      <c r="X5" s="8"/>
      <c r="Y5" s="9" t="s">
        <v>24</v>
      </c>
      <c r="Z5" s="8"/>
    </row>
    <row r="7" spans="1:26" x14ac:dyDescent="0.25">
      <c r="B7" s="5" t="str">
        <f>Populations!$C$4</f>
        <v>Clients</v>
      </c>
      <c r="C7" s="5" t="s">
        <v>23</v>
      </c>
      <c r="D7" s="8"/>
      <c r="E7" s="8"/>
      <c r="F7" s="8"/>
      <c r="G7" s="8"/>
      <c r="H7" s="8"/>
      <c r="I7" s="8"/>
      <c r="J7" s="8"/>
      <c r="K7" s="8"/>
      <c r="L7" s="8"/>
      <c r="M7" s="8"/>
      <c r="N7" s="8"/>
      <c r="O7" s="8"/>
      <c r="P7" s="8"/>
      <c r="Q7" s="8"/>
      <c r="R7" s="8"/>
      <c r="S7" s="8"/>
      <c r="T7" s="8"/>
      <c r="U7" s="8"/>
      <c r="V7" s="8"/>
      <c r="W7" s="8"/>
      <c r="X7" s="8"/>
      <c r="Y7" s="9" t="s">
        <v>24</v>
      </c>
      <c r="Z7" s="8"/>
    </row>
    <row r="8" spans="1:26" x14ac:dyDescent="0.25">
      <c r="B8" s="5" t="str">
        <f>Populations!$C$4</f>
        <v>Clients</v>
      </c>
      <c r="C8" s="5" t="s">
        <v>25</v>
      </c>
      <c r="D8" s="11">
        <v>979330.74049999996</v>
      </c>
      <c r="E8" s="11">
        <v>1005100.5545</v>
      </c>
      <c r="F8" s="11">
        <v>1032397.191</v>
      </c>
      <c r="G8" s="11">
        <v>1061105.969</v>
      </c>
      <c r="H8" s="11">
        <v>1091227.4905000001</v>
      </c>
      <c r="I8" s="11">
        <v>1122701.2545</v>
      </c>
      <c r="J8" s="11">
        <v>1153293.841</v>
      </c>
      <c r="K8" s="11">
        <v>1185986.2035000001</v>
      </c>
      <c r="L8" s="11">
        <v>1220095.0719999999</v>
      </c>
      <c r="M8" s="11">
        <v>1254652.581</v>
      </c>
      <c r="N8" s="11">
        <v>1289179.388</v>
      </c>
      <c r="O8" s="8"/>
      <c r="P8" s="8"/>
      <c r="Q8" s="8"/>
      <c r="R8" s="8"/>
      <c r="S8" s="8"/>
      <c r="T8" s="8"/>
      <c r="U8" s="8"/>
      <c r="V8" s="8"/>
      <c r="W8" s="8"/>
      <c r="X8" s="8"/>
      <c r="Y8" s="9" t="s">
        <v>24</v>
      </c>
      <c r="Z8" s="8"/>
    </row>
    <row r="9" spans="1:26" x14ac:dyDescent="0.25">
      <c r="B9" s="5" t="str">
        <f>Populations!$C$4</f>
        <v>Clients</v>
      </c>
      <c r="C9" s="5" t="s">
        <v>26</v>
      </c>
      <c r="D9" s="8"/>
      <c r="E9" s="8"/>
      <c r="F9" s="8"/>
      <c r="G9" s="8"/>
      <c r="H9" s="8"/>
      <c r="I9" s="8"/>
      <c r="J9" s="8"/>
      <c r="K9" s="8"/>
      <c r="L9" s="8"/>
      <c r="M9" s="8"/>
      <c r="N9" s="8"/>
      <c r="O9" s="8"/>
      <c r="P9" s="8"/>
      <c r="Q9" s="8"/>
      <c r="R9" s="8"/>
      <c r="S9" s="8"/>
      <c r="T9" s="8"/>
      <c r="U9" s="8"/>
      <c r="V9" s="8"/>
      <c r="W9" s="8"/>
      <c r="X9" s="8"/>
      <c r="Y9" s="9" t="s">
        <v>24</v>
      </c>
      <c r="Z9" s="8"/>
    </row>
    <row r="11" spans="1:26" x14ac:dyDescent="0.25">
      <c r="B11" s="5" t="str">
        <f>Populations!$C$5</f>
        <v>MSM</v>
      </c>
      <c r="C11" s="5" t="s">
        <v>23</v>
      </c>
      <c r="D11" s="8"/>
      <c r="E11" s="8"/>
      <c r="F11" s="8"/>
      <c r="G11" s="8"/>
      <c r="H11" s="8"/>
      <c r="I11" s="8"/>
      <c r="J11" s="8"/>
      <c r="K11" s="8"/>
      <c r="L11" s="8"/>
      <c r="M11" s="8"/>
      <c r="N11" s="8"/>
      <c r="O11" s="8"/>
      <c r="P11" s="8"/>
      <c r="Q11" s="8"/>
      <c r="R11" s="8"/>
      <c r="S11" s="8"/>
      <c r="T11" s="8"/>
      <c r="U11" s="8"/>
      <c r="V11" s="8"/>
      <c r="W11" s="8"/>
      <c r="X11" s="8"/>
      <c r="Y11" s="9" t="s">
        <v>24</v>
      </c>
      <c r="Z11" s="8"/>
    </row>
    <row r="12" spans="1:26" x14ac:dyDescent="0.25">
      <c r="B12" s="5" t="str">
        <f>Populations!$C$5</f>
        <v>MSM</v>
      </c>
      <c r="C12" s="5" t="s">
        <v>25</v>
      </c>
      <c r="D12" s="12">
        <v>233634.81954</v>
      </c>
      <c r="E12" s="12">
        <v>240092.89913999999</v>
      </c>
      <c r="F12" s="12">
        <v>246814.95895500001</v>
      </c>
      <c r="G12" s="12">
        <v>253861.58916</v>
      </c>
      <c r="H12" s="12">
        <v>261202.81490999999</v>
      </c>
      <c r="I12" s="12">
        <v>268928.87743499997</v>
      </c>
      <c r="J12" s="12">
        <v>276418.378455</v>
      </c>
      <c r="K12" s="12">
        <v>284379.46351500001</v>
      </c>
      <c r="L12" s="12">
        <v>292755.04930499999</v>
      </c>
      <c r="M12" s="12">
        <v>301249.19094</v>
      </c>
      <c r="N12" s="12">
        <v>309773.84728500003</v>
      </c>
      <c r="O12" s="8"/>
      <c r="P12" s="8"/>
      <c r="Q12" s="8"/>
      <c r="R12" s="8"/>
      <c r="S12" s="8"/>
      <c r="T12" s="8"/>
      <c r="U12" s="8"/>
      <c r="V12" s="8"/>
      <c r="W12" s="8"/>
      <c r="X12" s="8"/>
      <c r="Y12" s="9" t="s">
        <v>24</v>
      </c>
      <c r="Z12" s="8"/>
    </row>
    <row r="13" spans="1:26" x14ac:dyDescent="0.25">
      <c r="B13" s="5" t="str">
        <f>Populations!$C$5</f>
        <v>MSM</v>
      </c>
      <c r="C13" s="5" t="s">
        <v>26</v>
      </c>
      <c r="D13" s="8"/>
      <c r="E13" s="8"/>
      <c r="F13" s="8"/>
      <c r="G13" s="8"/>
      <c r="H13" s="8"/>
      <c r="I13" s="8"/>
      <c r="J13" s="8"/>
      <c r="K13" s="8"/>
      <c r="L13" s="8"/>
      <c r="M13" s="8"/>
      <c r="N13" s="8"/>
      <c r="O13" s="8"/>
      <c r="P13" s="8"/>
      <c r="Q13" s="8"/>
      <c r="R13" s="8"/>
      <c r="S13" s="8"/>
      <c r="T13" s="8"/>
      <c r="U13" s="8"/>
      <c r="V13" s="8"/>
      <c r="W13" s="8"/>
      <c r="X13" s="8"/>
      <c r="Y13" s="9" t="s">
        <v>24</v>
      </c>
      <c r="Z13" s="8"/>
    </row>
    <row r="14" spans="1:26" x14ac:dyDescent="0.25">
      <c r="D14" s="7"/>
      <c r="E14" s="7"/>
      <c r="F14" s="7"/>
      <c r="G14" s="7"/>
      <c r="H14" s="7"/>
      <c r="I14" s="7"/>
      <c r="J14" s="7"/>
      <c r="K14" s="7"/>
      <c r="L14" s="7"/>
      <c r="M14" s="7"/>
      <c r="N14" s="7"/>
    </row>
    <row r="15" spans="1:26" x14ac:dyDescent="0.25">
      <c r="B15" s="5" t="s">
        <v>15</v>
      </c>
      <c r="C15" s="5" t="s">
        <v>23</v>
      </c>
      <c r="D15" s="8"/>
      <c r="E15" s="8"/>
      <c r="F15" s="8"/>
      <c r="G15" s="8"/>
      <c r="H15" s="8"/>
      <c r="I15" s="8"/>
      <c r="J15" s="8"/>
      <c r="K15" s="8"/>
      <c r="L15" s="8"/>
      <c r="M15" s="8"/>
      <c r="N15" s="8"/>
      <c r="O15" s="8"/>
      <c r="P15" s="8"/>
      <c r="Q15" s="8"/>
      <c r="R15" s="8"/>
      <c r="S15" s="8"/>
      <c r="T15" s="8"/>
      <c r="U15" s="8"/>
      <c r="V15" s="8"/>
      <c r="W15" s="8"/>
      <c r="X15" s="8"/>
      <c r="Y15" s="9" t="s">
        <v>24</v>
      </c>
      <c r="Z15" s="8"/>
    </row>
    <row r="16" spans="1:26" x14ac:dyDescent="0.25">
      <c r="B16" s="5" t="s">
        <v>15</v>
      </c>
      <c r="C16" s="5" t="s">
        <v>25</v>
      </c>
      <c r="D16" s="12">
        <v>70090.445861999993</v>
      </c>
      <c r="E16" s="12">
        <v>72027.869741999995</v>
      </c>
      <c r="F16" s="12">
        <v>74044.487686499997</v>
      </c>
      <c r="G16" s="12">
        <v>76158.476748000001</v>
      </c>
      <c r="H16" s="12">
        <v>78360.844473000005</v>
      </c>
      <c r="I16" s="12">
        <v>80678.663230499995</v>
      </c>
      <c r="J16" s="12">
        <v>82925.513536500002</v>
      </c>
      <c r="K16" s="12">
        <v>85313.8390545</v>
      </c>
      <c r="L16" s="12">
        <v>87826.514791499998</v>
      </c>
      <c r="M16" s="12">
        <v>90374.757282000006</v>
      </c>
      <c r="N16" s="12">
        <v>92932.154185499996</v>
      </c>
      <c r="O16" s="8"/>
      <c r="P16" s="8"/>
      <c r="Q16" s="8"/>
      <c r="R16" s="8"/>
      <c r="S16" s="8"/>
      <c r="T16" s="8"/>
      <c r="U16" s="8"/>
      <c r="V16" s="8"/>
      <c r="W16" s="8"/>
      <c r="X16" s="8"/>
      <c r="Y16" s="9" t="s">
        <v>24</v>
      </c>
      <c r="Z16" s="8"/>
    </row>
    <row r="17" spans="2:26" x14ac:dyDescent="0.25">
      <c r="B17" s="5" t="s">
        <v>15</v>
      </c>
      <c r="C17" s="5" t="s">
        <v>26</v>
      </c>
      <c r="D17" s="8"/>
      <c r="E17" s="8"/>
      <c r="F17" s="8"/>
      <c r="G17" s="8"/>
      <c r="H17" s="8"/>
      <c r="I17" s="8"/>
      <c r="J17" s="8"/>
      <c r="K17" s="8"/>
      <c r="L17" s="8"/>
      <c r="M17" s="8"/>
      <c r="N17" s="8"/>
      <c r="O17" s="8"/>
      <c r="P17" s="8"/>
      <c r="Q17" s="8"/>
      <c r="R17" s="8"/>
      <c r="S17" s="8"/>
      <c r="T17" s="8"/>
      <c r="U17" s="8"/>
      <c r="V17" s="8"/>
      <c r="W17" s="8"/>
      <c r="X17" s="8"/>
      <c r="Y17" s="9" t="s">
        <v>24</v>
      </c>
      <c r="Z17" s="8"/>
    </row>
    <row r="18" spans="2:26" x14ac:dyDescent="0.25">
      <c r="D18" s="7"/>
      <c r="E18" s="7"/>
      <c r="F18" s="7"/>
      <c r="G18" s="7"/>
      <c r="H18" s="7"/>
      <c r="I18" s="7"/>
      <c r="J18" s="7"/>
      <c r="K18" s="7"/>
      <c r="L18" s="7"/>
      <c r="M18" s="7"/>
      <c r="N18" s="7"/>
    </row>
    <row r="19" spans="2:26" x14ac:dyDescent="0.25">
      <c r="B19" s="5" t="str">
        <f>Populations!$C$7</f>
        <v>M 15+</v>
      </c>
      <c r="C19" s="5" t="s">
        <v>23</v>
      </c>
      <c r="D19" s="8"/>
      <c r="E19" s="8"/>
      <c r="F19" s="8"/>
      <c r="G19" s="8"/>
      <c r="H19" s="8"/>
      <c r="I19" s="8"/>
      <c r="J19" s="8"/>
      <c r="K19" s="8"/>
      <c r="L19" s="8"/>
      <c r="M19" s="8"/>
      <c r="N19" s="8"/>
      <c r="O19" s="8"/>
      <c r="P19" s="8"/>
      <c r="Q19" s="8"/>
      <c r="R19" s="8"/>
      <c r="S19" s="8"/>
      <c r="T19" s="8"/>
      <c r="U19" s="8"/>
      <c r="V19" s="8"/>
      <c r="W19" s="8"/>
      <c r="X19" s="8"/>
      <c r="Y19" s="9" t="s">
        <v>24</v>
      </c>
      <c r="Z19" s="8"/>
    </row>
    <row r="20" spans="2:26" x14ac:dyDescent="0.25">
      <c r="B20" s="5" t="str">
        <f>Populations!$C$7</f>
        <v>M 15+</v>
      </c>
      <c r="C20" s="5" t="s">
        <v>25</v>
      </c>
      <c r="D20" s="11">
        <v>7233255.160716</v>
      </c>
      <c r="E20" s="11">
        <v>7428988.3785239998</v>
      </c>
      <c r="F20" s="11">
        <v>7633881.9605520004</v>
      </c>
      <c r="G20" s="11">
        <v>7850736.3949680002</v>
      </c>
      <c r="H20" s="11">
        <v>8073971.626716</v>
      </c>
      <c r="I20" s="11">
        <v>8309173.1889239997</v>
      </c>
      <c r="J20" s="11">
        <v>8542595.3393520005</v>
      </c>
      <c r="K20" s="11">
        <v>8786055.4544520006</v>
      </c>
      <c r="L20" s="11">
        <v>9043336.0227840003</v>
      </c>
      <c r="M20" s="11">
        <v>9308015.5606319997</v>
      </c>
      <c r="N20" s="11">
        <v>9572697.9063360002</v>
      </c>
      <c r="O20" s="8"/>
      <c r="P20" s="8"/>
      <c r="Q20" s="8"/>
      <c r="R20" s="8"/>
      <c r="S20" s="8"/>
      <c r="T20" s="8"/>
      <c r="U20" s="8"/>
      <c r="V20" s="8"/>
      <c r="W20" s="8"/>
      <c r="X20" s="8"/>
      <c r="Y20" s="9" t="s">
        <v>24</v>
      </c>
      <c r="Z20" s="8"/>
    </row>
    <row r="21" spans="2:26" x14ac:dyDescent="0.25">
      <c r="B21" s="5" t="str">
        <f>Populations!$C$7</f>
        <v>M 15+</v>
      </c>
      <c r="C21" s="5" t="s">
        <v>26</v>
      </c>
      <c r="D21" s="11"/>
      <c r="E21" s="11"/>
      <c r="F21" s="11"/>
      <c r="G21" s="11"/>
      <c r="H21" s="11"/>
      <c r="I21" s="11"/>
      <c r="J21" s="11"/>
      <c r="K21" s="11"/>
      <c r="L21" s="11"/>
      <c r="M21" s="11"/>
      <c r="N21" s="11"/>
      <c r="O21" s="8"/>
      <c r="P21" s="8"/>
      <c r="Q21" s="8"/>
      <c r="R21" s="8"/>
      <c r="S21" s="8"/>
      <c r="T21" s="8"/>
      <c r="U21" s="8"/>
      <c r="V21" s="8"/>
      <c r="W21" s="8"/>
      <c r="X21" s="8"/>
      <c r="Y21" s="9" t="s">
        <v>24</v>
      </c>
      <c r="Z21" s="8"/>
    </row>
    <row r="23" spans="2:26" x14ac:dyDescent="0.25">
      <c r="B23" s="5" t="str">
        <f>Populations!$C$8</f>
        <v>F 15+</v>
      </c>
      <c r="C23" s="5" t="s">
        <v>23</v>
      </c>
      <c r="D23" s="11"/>
      <c r="E23" s="11"/>
      <c r="F23" s="11"/>
      <c r="G23" s="11"/>
      <c r="H23" s="11"/>
      <c r="I23" s="11"/>
      <c r="J23" s="11"/>
      <c r="K23" s="11"/>
      <c r="L23" s="11"/>
      <c r="M23" s="11"/>
      <c r="N23" s="11"/>
      <c r="O23" s="8"/>
      <c r="P23" s="8"/>
      <c r="Q23" s="8"/>
      <c r="R23" s="8"/>
      <c r="S23" s="8"/>
      <c r="T23" s="8"/>
      <c r="U23" s="8"/>
      <c r="V23" s="8"/>
      <c r="W23" s="8"/>
      <c r="X23" s="8"/>
      <c r="Y23" s="9" t="s">
        <v>24</v>
      </c>
      <c r="Z23" s="8"/>
    </row>
    <row r="24" spans="2:26" x14ac:dyDescent="0.25">
      <c r="B24" s="5" t="str">
        <f>Populations!$C$8</f>
        <v>F 15+</v>
      </c>
      <c r="C24" s="5" t="s">
        <v>25</v>
      </c>
      <c r="D24" s="11">
        <v>7787827.318</v>
      </c>
      <c r="E24" s="11">
        <v>8003096.6380000003</v>
      </c>
      <c r="F24" s="11">
        <v>8227165.2984999996</v>
      </c>
      <c r="G24" s="11">
        <v>8462052.9719999991</v>
      </c>
      <c r="H24" s="11">
        <v>8706760.4969999995</v>
      </c>
      <c r="I24" s="11">
        <v>8964295.9145</v>
      </c>
      <c r="J24" s="11">
        <v>9213945.9484999999</v>
      </c>
      <c r="K24" s="11">
        <v>9479315.4505000003</v>
      </c>
      <c r="L24" s="11">
        <v>9758501.6435000002</v>
      </c>
      <c r="M24" s="11">
        <v>10041639.698000001</v>
      </c>
      <c r="N24" s="11">
        <v>10325794.909499999</v>
      </c>
      <c r="O24" s="8"/>
      <c r="P24" s="8"/>
      <c r="Q24" s="8"/>
      <c r="R24" s="8"/>
      <c r="S24" s="8"/>
      <c r="T24" s="8"/>
      <c r="U24" s="8"/>
      <c r="V24" s="8"/>
      <c r="W24" s="8"/>
      <c r="X24" s="8"/>
      <c r="Y24" s="9" t="s">
        <v>24</v>
      </c>
      <c r="Z24" s="8"/>
    </row>
    <row r="25" spans="2:26" x14ac:dyDescent="0.25">
      <c r="B25" s="5" t="str">
        <f>Populations!$C$8</f>
        <v>F 15+</v>
      </c>
      <c r="C25" s="5" t="s">
        <v>26</v>
      </c>
      <c r="D25" s="11"/>
      <c r="E25" s="11"/>
      <c r="F25" s="11"/>
      <c r="G25" s="11"/>
      <c r="H25" s="11"/>
      <c r="I25" s="11"/>
      <c r="J25" s="11"/>
      <c r="K25" s="11"/>
      <c r="L25" s="11"/>
      <c r="M25" s="11"/>
      <c r="N25" s="11"/>
      <c r="O25" s="8"/>
      <c r="P25" s="8"/>
      <c r="Q25" s="8"/>
      <c r="R25" s="8"/>
      <c r="S25" s="8"/>
      <c r="T25" s="8"/>
      <c r="U25" s="8"/>
      <c r="V25" s="8"/>
      <c r="W25" s="8"/>
      <c r="X25" s="8"/>
      <c r="Y25" s="9" t="s">
        <v>24</v>
      </c>
      <c r="Z25" s="8"/>
    </row>
    <row r="27" spans="2:26" x14ac:dyDescent="0.25">
      <c r="M27" t="s">
        <v>27</v>
      </c>
      <c r="N27" s="13">
        <f>SUM('Population size'!N4:N26)</f>
        <v>21773583.295806497</v>
      </c>
    </row>
    <row r="28" spans="2:26" x14ac:dyDescent="0.25">
      <c r="M28" t="s">
        <v>28</v>
      </c>
      <c r="N28" s="14">
        <f>'Population size'!N27*0.0023</f>
        <v>50079.241580354945</v>
      </c>
      <c r="O28" s="15">
        <f>'Population size'!N28*0.81</f>
        <v>40564.18568008751</v>
      </c>
      <c r="P28" t="s">
        <v>29</v>
      </c>
    </row>
    <row r="29" spans="2:26" x14ac:dyDescent="0.25">
      <c r="N29">
        <f>3529/'Population size'!N28*100</f>
        <v>7.0468319579830743</v>
      </c>
      <c r="P29" t="s">
        <v>30</v>
      </c>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Z25"/>
  <sheetViews>
    <sheetView workbookViewId="0">
      <selection activeCell="M18" sqref="M18"/>
    </sheetView>
  </sheetViews>
  <sheetFormatPr defaultColWidth="8.85546875" defaultRowHeight="15" x14ac:dyDescent="0.25"/>
  <sheetData>
    <row r="1" spans="1:26" x14ac:dyDescent="0.25">
      <c r="A1" s="1" t="s">
        <v>31</v>
      </c>
    </row>
    <row r="2" spans="1:26" x14ac:dyDescent="0.25">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22</v>
      </c>
    </row>
    <row r="3" spans="1:26" x14ac:dyDescent="0.25">
      <c r="B3" s="5" t="str">
        <f>Populations!$C$3</f>
        <v>FSW</v>
      </c>
      <c r="C3" s="5" t="s">
        <v>23</v>
      </c>
      <c r="D3" s="16">
        <v>0.05</v>
      </c>
      <c r="E3" s="16"/>
      <c r="F3" s="16"/>
      <c r="G3" s="16"/>
      <c r="H3" s="16"/>
      <c r="I3" s="16">
        <v>7.0000000000000007E-2</v>
      </c>
      <c r="J3" s="16"/>
      <c r="K3" s="16"/>
      <c r="L3" s="16"/>
      <c r="M3" s="16"/>
      <c r="N3" s="16"/>
      <c r="O3" s="16">
        <v>0.08</v>
      </c>
      <c r="P3" s="16"/>
      <c r="Q3" s="16"/>
      <c r="R3" s="16"/>
      <c r="S3" s="16"/>
      <c r="T3" s="16"/>
      <c r="U3" s="16"/>
      <c r="V3" s="16"/>
      <c r="W3" s="16"/>
      <c r="X3" s="16"/>
      <c r="Y3" s="9" t="s">
        <v>24</v>
      </c>
      <c r="Z3" s="16"/>
    </row>
    <row r="4" spans="1:26" x14ac:dyDescent="0.25">
      <c r="B4" s="5" t="str">
        <f>Populations!$C$3</f>
        <v>FSW</v>
      </c>
      <c r="C4" s="5" t="s">
        <v>25</v>
      </c>
      <c r="D4" s="16">
        <v>3.5000000000000003E-2</v>
      </c>
      <c r="E4" s="16"/>
      <c r="F4" s="16"/>
      <c r="G4" s="16"/>
      <c r="H4" s="16"/>
      <c r="I4" s="16">
        <v>4.3999999999999997E-2</v>
      </c>
      <c r="J4" s="16"/>
      <c r="K4" s="16"/>
      <c r="L4" s="16"/>
      <c r="M4" s="16"/>
      <c r="N4" s="16"/>
      <c r="O4" s="16">
        <v>0.05</v>
      </c>
      <c r="P4" s="16"/>
      <c r="Q4" s="16"/>
      <c r="R4" s="16"/>
      <c r="S4" s="16"/>
      <c r="T4" s="16"/>
      <c r="U4" s="16"/>
      <c r="V4" s="16"/>
      <c r="W4" s="16"/>
      <c r="X4" s="16"/>
      <c r="Y4" s="9" t="s">
        <v>24</v>
      </c>
      <c r="Z4" s="16"/>
    </row>
    <row r="5" spans="1:26" x14ac:dyDescent="0.25">
      <c r="B5" s="5" t="str">
        <f>Populations!$C$3</f>
        <v>FSW</v>
      </c>
      <c r="C5" s="5" t="s">
        <v>26</v>
      </c>
      <c r="D5" s="16">
        <v>0.02</v>
      </c>
      <c r="E5" s="16"/>
      <c r="F5" s="16"/>
      <c r="G5" s="16"/>
      <c r="H5" s="16"/>
      <c r="I5" s="16">
        <v>0.03</v>
      </c>
      <c r="J5" s="16"/>
      <c r="K5" s="16"/>
      <c r="L5" s="16"/>
      <c r="M5" s="16"/>
      <c r="N5" s="16"/>
      <c r="O5" s="16">
        <v>0.04</v>
      </c>
      <c r="P5" s="16"/>
      <c r="Q5" s="16"/>
      <c r="R5" s="16"/>
      <c r="S5" s="16"/>
      <c r="T5" s="16"/>
      <c r="U5" s="16"/>
      <c r="V5" s="16"/>
      <c r="W5" s="16"/>
      <c r="X5" s="16"/>
      <c r="Y5" s="9" t="s">
        <v>24</v>
      </c>
      <c r="Z5" s="16"/>
    </row>
    <row r="7" spans="1:26" x14ac:dyDescent="0.25">
      <c r="B7" s="5" t="str">
        <f>Populations!$C$4</f>
        <v>Clients</v>
      </c>
      <c r="C7" s="5" t="s">
        <v>23</v>
      </c>
      <c r="D7" s="16"/>
      <c r="E7" s="16"/>
      <c r="F7" s="16"/>
      <c r="G7" s="16"/>
      <c r="H7" s="16"/>
      <c r="I7" s="16"/>
      <c r="J7" s="16"/>
      <c r="K7" s="16"/>
      <c r="L7" s="16"/>
      <c r="M7" s="16"/>
      <c r="N7" s="16"/>
      <c r="O7" s="16"/>
      <c r="P7" s="16"/>
      <c r="Q7" s="16"/>
      <c r="R7" s="16"/>
      <c r="S7" s="16"/>
      <c r="T7" s="16"/>
      <c r="U7" s="16"/>
      <c r="V7" s="16"/>
      <c r="W7" s="16"/>
      <c r="X7" s="16"/>
      <c r="Y7" s="9" t="s">
        <v>24</v>
      </c>
      <c r="Z7" s="16"/>
    </row>
    <row r="8" spans="1:26" x14ac:dyDescent="0.25">
      <c r="B8" s="5" t="str">
        <f>Populations!$C$4</f>
        <v>Clients</v>
      </c>
      <c r="C8" s="5" t="s">
        <v>25</v>
      </c>
      <c r="D8" s="16"/>
      <c r="E8" s="16"/>
      <c r="F8" s="16"/>
      <c r="G8" s="16"/>
      <c r="H8" s="16"/>
      <c r="I8" s="16"/>
      <c r="J8" s="16"/>
      <c r="K8" s="16"/>
      <c r="L8" s="16"/>
      <c r="M8" s="16"/>
      <c r="N8" s="16"/>
      <c r="O8" s="16">
        <v>8.0000000000000002E-3</v>
      </c>
      <c r="P8" s="16"/>
      <c r="Q8" s="16"/>
      <c r="R8" s="16"/>
      <c r="S8" s="16"/>
      <c r="T8" s="16"/>
      <c r="U8" s="16"/>
      <c r="V8" s="16"/>
      <c r="W8" s="16"/>
      <c r="X8" s="16"/>
      <c r="Y8" s="9" t="s">
        <v>24</v>
      </c>
      <c r="Z8" s="16"/>
    </row>
    <row r="9" spans="1:26" x14ac:dyDescent="0.25">
      <c r="B9" s="5" t="str">
        <f>Populations!$C$4</f>
        <v>Clients</v>
      </c>
      <c r="C9" s="5" t="s">
        <v>26</v>
      </c>
      <c r="D9" s="16"/>
      <c r="E9" s="16"/>
      <c r="F9" s="16"/>
      <c r="G9" s="16"/>
      <c r="H9" s="16"/>
      <c r="I9" s="16"/>
      <c r="J9" s="16"/>
      <c r="K9" s="16"/>
      <c r="L9" s="16"/>
      <c r="M9" s="16"/>
      <c r="N9" s="16"/>
      <c r="O9" s="16"/>
      <c r="P9" s="16"/>
      <c r="Q9" s="16"/>
      <c r="R9" s="16"/>
      <c r="S9" s="16"/>
      <c r="T9" s="16"/>
      <c r="U9" s="16"/>
      <c r="V9" s="16"/>
      <c r="W9" s="16"/>
      <c r="X9" s="16"/>
      <c r="Y9" s="9" t="s">
        <v>24</v>
      </c>
      <c r="Z9" s="16"/>
    </row>
    <row r="11" spans="1:26" x14ac:dyDescent="0.25">
      <c r="B11" s="5" t="str">
        <f>Populations!$C$5</f>
        <v>MSM</v>
      </c>
      <c r="C11" s="5" t="s">
        <v>23</v>
      </c>
      <c r="D11" s="16"/>
      <c r="E11" s="16"/>
      <c r="F11" s="16"/>
      <c r="G11" s="16"/>
      <c r="H11" s="16"/>
      <c r="I11" s="16"/>
      <c r="J11" s="16"/>
      <c r="K11" s="16"/>
      <c r="L11" s="16"/>
      <c r="M11" s="16"/>
      <c r="N11" s="16"/>
      <c r="O11" s="16">
        <v>0.08</v>
      </c>
      <c r="P11" s="16"/>
      <c r="Q11" s="16"/>
      <c r="R11" s="16"/>
      <c r="S11" s="16"/>
      <c r="T11" s="16"/>
      <c r="U11" s="16"/>
      <c r="V11" s="16"/>
      <c r="W11" s="16"/>
      <c r="X11" s="16"/>
      <c r="Y11" s="9" t="s">
        <v>24</v>
      </c>
      <c r="Z11" s="16"/>
    </row>
    <row r="12" spans="1:26" x14ac:dyDescent="0.25">
      <c r="B12" s="5" t="str">
        <f>Populations!$C$5</f>
        <v>MSM</v>
      </c>
      <c r="C12" s="5" t="s">
        <v>25</v>
      </c>
      <c r="D12" s="16"/>
      <c r="E12" s="16"/>
      <c r="F12" s="16"/>
      <c r="G12" s="16">
        <v>2.1600000000000001E-2</v>
      </c>
      <c r="H12" s="16"/>
      <c r="I12" s="16">
        <v>2.6499999999999999E-2</v>
      </c>
      <c r="J12" s="16"/>
      <c r="K12" s="16"/>
      <c r="L12" s="16">
        <v>3.6150000000000002E-2</v>
      </c>
      <c r="M12" s="16"/>
      <c r="N12" s="16"/>
      <c r="O12" s="17">
        <v>4.725E-2</v>
      </c>
      <c r="P12" s="16"/>
      <c r="Q12" s="16"/>
      <c r="R12" s="16"/>
      <c r="S12" s="16"/>
      <c r="T12" s="16"/>
      <c r="U12" s="16"/>
      <c r="V12" s="16"/>
      <c r="W12" s="16"/>
      <c r="X12" s="16"/>
      <c r="Y12" s="9" t="s">
        <v>24</v>
      </c>
      <c r="Z12" s="16"/>
    </row>
    <row r="13" spans="1:26" x14ac:dyDescent="0.25">
      <c r="B13" s="5" t="str">
        <f>Populations!$C$5</f>
        <v>MSM</v>
      </c>
      <c r="C13" s="5" t="s">
        <v>26</v>
      </c>
      <c r="D13" s="16"/>
      <c r="E13" s="16"/>
      <c r="F13" s="16"/>
      <c r="G13" s="16"/>
      <c r="H13" s="16"/>
      <c r="I13" s="16"/>
      <c r="J13" s="16"/>
      <c r="K13" s="16"/>
      <c r="L13" s="16"/>
      <c r="M13" s="16"/>
      <c r="N13" s="16"/>
      <c r="O13" s="16">
        <v>0.02</v>
      </c>
      <c r="P13" s="16"/>
      <c r="Q13" s="16"/>
      <c r="R13" s="16"/>
      <c r="S13" s="16"/>
      <c r="T13" s="16"/>
      <c r="U13" s="16"/>
      <c r="V13" s="16"/>
      <c r="W13" s="16"/>
      <c r="X13" s="16"/>
      <c r="Y13" s="9" t="s">
        <v>24</v>
      </c>
      <c r="Z13" s="16"/>
    </row>
    <row r="15" spans="1:26" x14ac:dyDescent="0.25">
      <c r="B15" s="5" t="s">
        <v>15</v>
      </c>
      <c r="C15" s="5" t="s">
        <v>23</v>
      </c>
      <c r="D15" s="16"/>
      <c r="E15" s="16"/>
      <c r="F15" s="16"/>
      <c r="G15" s="16"/>
      <c r="H15" s="16"/>
      <c r="I15" s="16"/>
      <c r="J15" s="16"/>
      <c r="K15" s="16"/>
      <c r="L15" s="16"/>
      <c r="M15" s="16"/>
      <c r="N15" s="16"/>
      <c r="O15" s="16">
        <v>0.2</v>
      </c>
      <c r="P15" s="16"/>
      <c r="Q15" s="16"/>
      <c r="R15" s="16"/>
      <c r="S15" s="16"/>
      <c r="T15" s="16"/>
      <c r="U15" s="16"/>
      <c r="V15" s="16"/>
      <c r="W15" s="16"/>
      <c r="X15" s="16"/>
      <c r="Y15" s="9" t="s">
        <v>24</v>
      </c>
      <c r="Z15" s="16"/>
    </row>
    <row r="16" spans="1:26" x14ac:dyDescent="0.25">
      <c r="B16" s="5" t="s">
        <v>15</v>
      </c>
      <c r="C16" s="5" t="s">
        <v>25</v>
      </c>
      <c r="D16" s="16"/>
      <c r="E16" s="16"/>
      <c r="F16" s="16"/>
      <c r="G16" s="16">
        <v>0.15</v>
      </c>
      <c r="H16" s="16"/>
      <c r="I16" s="16">
        <v>0.12</v>
      </c>
      <c r="J16" s="16"/>
      <c r="K16" s="16"/>
      <c r="L16" s="16">
        <v>0.16</v>
      </c>
      <c r="M16" s="16"/>
      <c r="N16" s="16"/>
      <c r="O16" s="17">
        <v>0.18</v>
      </c>
      <c r="P16" s="16"/>
      <c r="Q16" s="16"/>
      <c r="R16" s="16"/>
      <c r="S16" s="16"/>
      <c r="T16" s="16"/>
      <c r="U16" s="16"/>
      <c r="V16" s="16"/>
      <c r="W16" s="16"/>
      <c r="X16" s="16"/>
      <c r="Y16" s="9" t="s">
        <v>24</v>
      </c>
      <c r="Z16" s="16"/>
    </row>
    <row r="17" spans="2:26" x14ac:dyDescent="0.25">
      <c r="B17" s="5" t="s">
        <v>15</v>
      </c>
      <c r="C17" s="5" t="s">
        <v>26</v>
      </c>
      <c r="D17" s="16"/>
      <c r="E17" s="16"/>
      <c r="F17" s="16"/>
      <c r="G17" s="16"/>
      <c r="H17" s="16"/>
      <c r="I17" s="16"/>
      <c r="J17" s="16"/>
      <c r="K17" s="16"/>
      <c r="L17" s="16"/>
      <c r="M17" s="16"/>
      <c r="N17" s="16"/>
      <c r="O17" s="16">
        <v>0.16</v>
      </c>
      <c r="P17" s="16"/>
      <c r="Q17" s="16"/>
      <c r="R17" s="16"/>
      <c r="S17" s="16"/>
      <c r="T17" s="16"/>
      <c r="U17" s="16"/>
      <c r="V17" s="16"/>
      <c r="W17" s="16"/>
      <c r="X17" s="16"/>
      <c r="Y17" s="9" t="s">
        <v>24</v>
      </c>
      <c r="Z17" s="16"/>
    </row>
    <row r="19" spans="2:26" x14ac:dyDescent="0.25">
      <c r="B19" s="5" t="str">
        <f>Populations!$C$7</f>
        <v>M 15+</v>
      </c>
      <c r="C19" s="5" t="s">
        <v>23</v>
      </c>
      <c r="D19" s="16"/>
      <c r="E19" s="16"/>
      <c r="F19" s="16"/>
      <c r="G19" s="16"/>
      <c r="H19" s="16"/>
      <c r="I19" s="16"/>
      <c r="J19" s="16"/>
      <c r="K19" s="16"/>
      <c r="L19" s="16"/>
      <c r="M19" s="16"/>
      <c r="N19" s="16"/>
      <c r="O19" s="16"/>
      <c r="P19" s="16"/>
      <c r="Q19" s="16"/>
      <c r="R19" s="16"/>
      <c r="S19" s="16"/>
      <c r="T19" s="16"/>
      <c r="U19" s="16"/>
      <c r="V19" s="16"/>
      <c r="W19" s="16"/>
      <c r="X19" s="16"/>
      <c r="Y19" s="9" t="s">
        <v>24</v>
      </c>
      <c r="Z19" s="16"/>
    </row>
    <row r="20" spans="2:26" x14ac:dyDescent="0.25">
      <c r="B20" s="5" t="str">
        <f>Populations!$C$7</f>
        <v>M 15+</v>
      </c>
      <c r="C20" s="5" t="s">
        <v>25</v>
      </c>
      <c r="D20" s="16">
        <v>5.0000000000000001E-4</v>
      </c>
      <c r="E20" s="16"/>
      <c r="F20" s="16"/>
      <c r="G20" s="16"/>
      <c r="H20" s="16">
        <v>2.9999999999999997E-4</v>
      </c>
      <c r="I20" s="16">
        <v>6.4000000000000005E-4</v>
      </c>
      <c r="J20" s="16"/>
      <c r="K20" s="16">
        <v>6.9999999999999999E-4</v>
      </c>
      <c r="L20" s="16"/>
      <c r="M20" s="16">
        <v>7.5000000000000002E-4</v>
      </c>
      <c r="N20" s="16">
        <v>1.4499999999999999E-3</v>
      </c>
      <c r="O20" s="16"/>
      <c r="P20" s="16"/>
      <c r="Q20" s="16"/>
      <c r="R20" s="16">
        <v>8.4000000000000003E-4</v>
      </c>
      <c r="S20" s="16"/>
      <c r="T20" s="16"/>
      <c r="U20" s="16"/>
      <c r="V20" s="16"/>
      <c r="W20" s="16"/>
      <c r="X20" s="16"/>
      <c r="Y20" s="9" t="s">
        <v>24</v>
      </c>
      <c r="Z20" s="16"/>
    </row>
    <row r="21" spans="2:26" x14ac:dyDescent="0.25">
      <c r="B21" s="5" t="str">
        <f>Populations!$C$7</f>
        <v>M 15+</v>
      </c>
      <c r="C21" s="5" t="s">
        <v>26</v>
      </c>
      <c r="D21" s="16"/>
      <c r="E21" s="16"/>
      <c r="F21" s="16"/>
      <c r="G21" s="16"/>
      <c r="H21" s="16"/>
      <c r="I21" s="16"/>
      <c r="J21" s="16"/>
      <c r="K21" s="16"/>
      <c r="L21" s="16"/>
      <c r="M21" s="16"/>
      <c r="N21" s="16"/>
      <c r="O21" s="16"/>
      <c r="P21" s="16"/>
      <c r="Q21" s="16"/>
      <c r="R21" s="16"/>
      <c r="S21" s="16"/>
      <c r="T21" s="16"/>
      <c r="U21" s="16"/>
      <c r="V21" s="16"/>
      <c r="W21" s="16"/>
      <c r="X21" s="16"/>
      <c r="Y21" s="9" t="s">
        <v>24</v>
      </c>
      <c r="Z21" s="16"/>
    </row>
    <row r="23" spans="2:26" x14ac:dyDescent="0.25">
      <c r="B23" s="5" t="str">
        <f>Populations!$C$8</f>
        <v>F 15+</v>
      </c>
      <c r="C23" s="5" t="s">
        <v>23</v>
      </c>
      <c r="D23" s="16"/>
      <c r="E23" s="16"/>
      <c r="F23" s="16"/>
      <c r="G23" s="16"/>
      <c r="H23" s="16"/>
      <c r="I23" s="16"/>
      <c r="J23" s="16"/>
      <c r="K23" s="16"/>
      <c r="L23" s="16"/>
      <c r="M23" s="16"/>
      <c r="N23" s="16"/>
      <c r="O23" s="16"/>
      <c r="P23" s="16"/>
      <c r="Q23" s="16"/>
      <c r="R23" s="16"/>
      <c r="S23" s="16"/>
      <c r="T23" s="16"/>
      <c r="U23" s="16"/>
      <c r="V23" s="16"/>
      <c r="W23" s="16"/>
      <c r="X23" s="16"/>
      <c r="Y23" s="9" t="s">
        <v>24</v>
      </c>
      <c r="Z23" s="16"/>
    </row>
    <row r="24" spans="2:26" x14ac:dyDescent="0.25">
      <c r="B24" s="5" t="str">
        <f>Populations!$C$8</f>
        <v>F 15+</v>
      </c>
      <c r="C24" s="5" t="s">
        <v>25</v>
      </c>
      <c r="D24" s="16">
        <v>8.4999999999999995E-4</v>
      </c>
      <c r="E24" s="16"/>
      <c r="F24" s="16"/>
      <c r="G24" s="16"/>
      <c r="H24" s="16">
        <v>5.0000000000000001E-4</v>
      </c>
      <c r="I24" s="16">
        <v>1.0250000000000001E-3</v>
      </c>
      <c r="J24" s="16"/>
      <c r="K24" s="16">
        <v>1.085E-3</v>
      </c>
      <c r="L24" s="16"/>
      <c r="M24" s="16">
        <v>1.16E-3</v>
      </c>
      <c r="N24" s="16">
        <v>2.5000000000000001E-3</v>
      </c>
      <c r="O24" s="16"/>
      <c r="P24" s="16"/>
      <c r="Q24" s="16"/>
      <c r="R24" s="16">
        <v>1.2899999999999999E-3</v>
      </c>
      <c r="S24" s="16"/>
      <c r="T24" s="16"/>
      <c r="U24" s="16"/>
      <c r="V24" s="16"/>
      <c r="W24" s="16"/>
      <c r="X24" s="16"/>
      <c r="Y24" s="9" t="s">
        <v>24</v>
      </c>
      <c r="Z24" s="16"/>
    </row>
    <row r="25" spans="2:26" x14ac:dyDescent="0.25">
      <c r="B25" s="5" t="str">
        <f>Populations!$C$8</f>
        <v>F 15+</v>
      </c>
      <c r="C25" s="5" t="s">
        <v>26</v>
      </c>
      <c r="D25" s="16"/>
      <c r="E25" s="16"/>
      <c r="F25" s="16"/>
      <c r="G25" s="16"/>
      <c r="H25" s="16"/>
      <c r="I25" s="16"/>
      <c r="J25" s="16"/>
      <c r="K25" s="16"/>
      <c r="L25" s="16"/>
      <c r="M25" s="16"/>
      <c r="N25" s="16"/>
      <c r="O25" s="16"/>
      <c r="P25" s="16"/>
      <c r="Q25" s="16"/>
      <c r="R25" s="16"/>
      <c r="S25" s="16"/>
      <c r="T25" s="16"/>
      <c r="U25" s="16"/>
      <c r="V25" s="16"/>
      <c r="W25" s="16"/>
      <c r="X25" s="16"/>
      <c r="Y25" s="9" t="s">
        <v>24</v>
      </c>
      <c r="Z25" s="16"/>
    </row>
  </sheetData>
  <pageMargins left="0.7" right="0.7" top="0.75" bottom="0.75" header="0.51180555555555496" footer="0.51180555555555496"/>
  <pageSetup paperSize="0" scale="0" firstPageNumber="0" orientation="portrait" usePrinterDefaults="0" horizontalDpi="0" verticalDpi="0" copies="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Y30"/>
  <sheetViews>
    <sheetView workbookViewId="0">
      <selection activeCell="A12" sqref="A12:XFD22"/>
    </sheetView>
  </sheetViews>
  <sheetFormatPr defaultColWidth="8.85546875" defaultRowHeight="15" x14ac:dyDescent="0.25"/>
  <sheetData>
    <row r="1" spans="1:25" x14ac:dyDescent="0.25">
      <c r="A1" s="1" t="s">
        <v>32</v>
      </c>
    </row>
    <row r="2" spans="1:25"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x14ac:dyDescent="0.25">
      <c r="B3" s="5" t="str">
        <f>Populations!$C$3</f>
        <v>FSW</v>
      </c>
      <c r="C3" s="16"/>
      <c r="D3" s="16"/>
      <c r="E3" s="16"/>
      <c r="F3" s="16"/>
      <c r="G3" s="16"/>
      <c r="H3" s="16"/>
      <c r="I3" s="16"/>
      <c r="J3" s="16"/>
      <c r="K3" s="16"/>
      <c r="L3" s="16"/>
      <c r="M3" s="16"/>
      <c r="N3" s="16"/>
      <c r="O3" s="16"/>
      <c r="P3" s="16"/>
      <c r="Q3" s="16"/>
      <c r="R3" s="16"/>
      <c r="S3" s="16"/>
      <c r="T3" s="16"/>
      <c r="U3" s="16"/>
      <c r="V3" s="16"/>
      <c r="W3" s="16"/>
      <c r="X3" s="9" t="s">
        <v>24</v>
      </c>
      <c r="Y3" s="16">
        <v>0.01</v>
      </c>
    </row>
    <row r="4" spans="1:25" x14ac:dyDescent="0.25">
      <c r="B4" s="5" t="str">
        <f>Populations!$C$4</f>
        <v>Clients</v>
      </c>
      <c r="C4" s="16"/>
      <c r="D4" s="16"/>
      <c r="E4" s="16"/>
      <c r="F4" s="16"/>
      <c r="G4" s="16"/>
      <c r="H4" s="16"/>
      <c r="I4" s="16"/>
      <c r="J4" s="16"/>
      <c r="K4" s="16"/>
      <c r="L4" s="16"/>
      <c r="M4" s="16"/>
      <c r="N4" s="16"/>
      <c r="O4" s="16"/>
      <c r="P4" s="16"/>
      <c r="Q4" s="16"/>
      <c r="R4" s="16"/>
      <c r="S4" s="16"/>
      <c r="T4" s="16"/>
      <c r="U4" s="16"/>
      <c r="V4" s="16"/>
      <c r="W4" s="16"/>
      <c r="X4" s="9" t="s">
        <v>24</v>
      </c>
      <c r="Y4" s="16">
        <v>0.01</v>
      </c>
    </row>
    <row r="5" spans="1:25" x14ac:dyDescent="0.25">
      <c r="B5" s="5" t="str">
        <f>Populations!$C$5</f>
        <v>MSM</v>
      </c>
      <c r="C5" s="16"/>
      <c r="D5" s="16"/>
      <c r="E5" s="16"/>
      <c r="F5" s="16"/>
      <c r="G5" s="16"/>
      <c r="H5" s="16"/>
      <c r="I5" s="16"/>
      <c r="J5" s="16"/>
      <c r="K5" s="16"/>
      <c r="L5" s="16"/>
      <c r="M5" s="16"/>
      <c r="N5" s="16"/>
      <c r="O5" s="16"/>
      <c r="P5" s="16"/>
      <c r="Q5" s="16"/>
      <c r="R5" s="16"/>
      <c r="S5" s="16"/>
      <c r="T5" s="16"/>
      <c r="U5" s="16"/>
      <c r="V5" s="16"/>
      <c r="W5" s="16"/>
      <c r="X5" s="9" t="s">
        <v>24</v>
      </c>
      <c r="Y5" s="16">
        <v>0.01</v>
      </c>
    </row>
    <row r="6" spans="1:25" x14ac:dyDescent="0.25">
      <c r="B6" s="5" t="s">
        <v>15</v>
      </c>
      <c r="C6" s="16"/>
      <c r="D6" s="16"/>
      <c r="E6" s="16"/>
      <c r="F6" s="16"/>
      <c r="G6" s="16"/>
      <c r="H6" s="16"/>
      <c r="I6" s="16"/>
      <c r="J6" s="16"/>
      <c r="K6" s="16"/>
      <c r="L6" s="16"/>
      <c r="M6" s="16"/>
      <c r="N6" s="16"/>
      <c r="O6" s="16"/>
      <c r="P6" s="16"/>
      <c r="Q6" s="16"/>
      <c r="R6" s="16"/>
      <c r="S6" s="16"/>
      <c r="T6" s="16"/>
      <c r="U6" s="16"/>
      <c r="V6" s="16"/>
      <c r="W6" s="16"/>
      <c r="X6" s="9" t="s">
        <v>24</v>
      </c>
      <c r="Y6" s="16">
        <v>0.01</v>
      </c>
    </row>
    <row r="7" spans="1:25" x14ac:dyDescent="0.25">
      <c r="B7" s="5" t="str">
        <f>Populations!$C$7</f>
        <v>M 15+</v>
      </c>
      <c r="C7" s="16"/>
      <c r="D7" s="16"/>
      <c r="E7" s="16"/>
      <c r="F7" s="16"/>
      <c r="G7" s="16"/>
      <c r="H7" s="16"/>
      <c r="I7" s="16"/>
      <c r="J7" s="16"/>
      <c r="K7" s="16"/>
      <c r="L7" s="16"/>
      <c r="M7" s="16"/>
      <c r="N7" s="16"/>
      <c r="O7" s="16"/>
      <c r="P7" s="16"/>
      <c r="Q7" s="16"/>
      <c r="R7" s="16"/>
      <c r="S7" s="16"/>
      <c r="T7" s="16"/>
      <c r="U7" s="16"/>
      <c r="V7" s="16"/>
      <c r="W7" s="16"/>
      <c r="X7" s="9" t="s">
        <v>24</v>
      </c>
      <c r="Y7" s="16">
        <v>0.01</v>
      </c>
    </row>
    <row r="8" spans="1:25" x14ac:dyDescent="0.25">
      <c r="B8" s="5" t="str">
        <f>Populations!$C$8</f>
        <v>F 15+</v>
      </c>
      <c r="C8" s="16"/>
      <c r="D8" s="16"/>
      <c r="E8" s="16"/>
      <c r="F8" s="16"/>
      <c r="G8" s="16"/>
      <c r="H8" s="16"/>
      <c r="I8" s="16"/>
      <c r="J8" s="16"/>
      <c r="K8" s="16"/>
      <c r="L8" s="16"/>
      <c r="M8" s="16"/>
      <c r="N8" s="16"/>
      <c r="O8" s="16"/>
      <c r="P8" s="16"/>
      <c r="Q8" s="16"/>
      <c r="R8" s="16"/>
      <c r="S8" s="16"/>
      <c r="T8" s="16"/>
      <c r="U8" s="16"/>
      <c r="V8" s="16"/>
      <c r="W8" s="16"/>
      <c r="X8" s="9" t="s">
        <v>24</v>
      </c>
      <c r="Y8" s="16">
        <v>0.01</v>
      </c>
    </row>
    <row r="12" spans="1:25" s="44" customFormat="1" x14ac:dyDescent="0.25">
      <c r="A12" s="1" t="s">
        <v>132</v>
      </c>
      <c r="B12" s="1"/>
      <c r="C12" s="1"/>
    </row>
    <row r="13" spans="1:25" s="44" customFormat="1" x14ac:dyDescent="0.2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25" s="44" customFormat="1" x14ac:dyDescent="0.25">
      <c r="B14" s="5" t="s">
        <v>7</v>
      </c>
      <c r="C14" s="16"/>
      <c r="D14" s="80"/>
      <c r="E14" s="80"/>
      <c r="F14" s="80"/>
      <c r="G14" s="80"/>
      <c r="H14" s="80"/>
      <c r="I14" s="80"/>
      <c r="J14" s="80"/>
      <c r="K14" s="80"/>
      <c r="L14" s="80"/>
      <c r="M14" s="80">
        <v>9.2999999999999999E-2</v>
      </c>
      <c r="N14" s="80"/>
      <c r="O14" s="80"/>
      <c r="P14" s="80"/>
      <c r="Q14" s="80"/>
      <c r="R14" s="80"/>
      <c r="S14" s="80"/>
      <c r="T14" s="80"/>
      <c r="U14" s="80"/>
      <c r="V14" s="80"/>
      <c r="W14" s="80"/>
      <c r="X14" s="9" t="s">
        <v>24</v>
      </c>
      <c r="Y14" s="16"/>
    </row>
    <row r="15" spans="1:25" s="44" customFormat="1" x14ac:dyDescent="0.25">
      <c r="B15" s="5" t="s">
        <v>11</v>
      </c>
      <c r="C15" s="81"/>
      <c r="D15" s="82"/>
      <c r="E15" s="82"/>
      <c r="F15" s="82"/>
      <c r="G15" s="82"/>
      <c r="H15" s="82"/>
      <c r="I15" s="82"/>
      <c r="J15" s="82"/>
      <c r="K15" s="82"/>
      <c r="L15" s="82"/>
      <c r="M15" s="82"/>
      <c r="N15" s="82"/>
      <c r="O15" s="82"/>
      <c r="P15" s="82"/>
      <c r="Q15" s="82"/>
      <c r="R15" s="82"/>
      <c r="S15" s="82"/>
      <c r="T15" s="82"/>
      <c r="U15" s="82"/>
      <c r="V15" s="82"/>
      <c r="W15" s="82"/>
      <c r="X15" s="9" t="s">
        <v>24</v>
      </c>
      <c r="Y15" s="81">
        <v>0.02</v>
      </c>
    </row>
    <row r="16" spans="1:25" s="44" customFormat="1" x14ac:dyDescent="0.25">
      <c r="B16" s="5" t="s">
        <v>13</v>
      </c>
      <c r="C16" s="81"/>
      <c r="D16" s="82"/>
      <c r="E16" s="82"/>
      <c r="F16" s="82"/>
      <c r="G16" s="82"/>
      <c r="H16" s="82"/>
      <c r="I16" s="82"/>
      <c r="J16" s="82"/>
      <c r="K16" s="82"/>
      <c r="L16" s="82"/>
      <c r="M16" s="82">
        <v>8.3000000000000004E-2</v>
      </c>
      <c r="N16" s="82"/>
      <c r="O16" s="82"/>
      <c r="P16" s="82"/>
      <c r="Q16" s="82"/>
      <c r="R16" s="82"/>
      <c r="S16" s="82"/>
      <c r="T16" s="82"/>
      <c r="U16" s="82"/>
      <c r="V16" s="82"/>
      <c r="W16" s="82"/>
      <c r="X16" s="9" t="s">
        <v>24</v>
      </c>
      <c r="Y16" s="81"/>
    </row>
    <row r="17" spans="1:25" s="44" customFormat="1" x14ac:dyDescent="0.25">
      <c r="B17" s="5" t="s">
        <v>15</v>
      </c>
      <c r="C17" s="81"/>
      <c r="D17" s="82"/>
      <c r="E17" s="82"/>
      <c r="F17" s="82"/>
      <c r="G17" s="82"/>
      <c r="H17" s="82"/>
      <c r="I17" s="82"/>
      <c r="J17" s="82"/>
      <c r="K17" s="82"/>
      <c r="L17" s="82"/>
      <c r="M17" s="82"/>
      <c r="N17" s="82"/>
      <c r="O17" s="82"/>
      <c r="P17" s="82"/>
      <c r="Q17" s="82"/>
      <c r="R17" s="82"/>
      <c r="S17" s="82"/>
      <c r="T17" s="82"/>
      <c r="U17" s="82"/>
      <c r="V17" s="82"/>
      <c r="W17" s="82"/>
      <c r="X17" s="9" t="s">
        <v>24</v>
      </c>
      <c r="Y17" s="81">
        <v>0.02</v>
      </c>
    </row>
    <row r="18" spans="1:25" s="44" customFormat="1" x14ac:dyDescent="0.25">
      <c r="B18" s="5" t="s">
        <v>17</v>
      </c>
      <c r="C18" s="81"/>
      <c r="D18" s="82"/>
      <c r="E18" s="82"/>
      <c r="F18" s="82"/>
      <c r="G18" s="82"/>
      <c r="H18" s="82"/>
      <c r="I18" s="82"/>
      <c r="J18" s="82"/>
      <c r="K18" s="82"/>
      <c r="L18" s="82"/>
      <c r="M18" s="82"/>
      <c r="N18" s="82"/>
      <c r="O18" s="82"/>
      <c r="P18" s="82"/>
      <c r="Q18" s="82"/>
      <c r="R18" s="82"/>
      <c r="S18" s="82"/>
      <c r="T18" s="82"/>
      <c r="U18" s="82"/>
      <c r="V18" s="82"/>
      <c r="W18" s="82"/>
      <c r="X18" s="9" t="s">
        <v>24</v>
      </c>
      <c r="Y18" s="81">
        <v>0.01</v>
      </c>
    </row>
    <row r="19" spans="1:25" s="44" customFormat="1" x14ac:dyDescent="0.25">
      <c r="B19" s="5" t="s">
        <v>19</v>
      </c>
      <c r="C19" s="81"/>
      <c r="D19" s="82"/>
      <c r="E19" s="82"/>
      <c r="F19" s="82"/>
      <c r="G19" s="82"/>
      <c r="H19" s="82"/>
      <c r="I19" s="82"/>
      <c r="J19" s="82"/>
      <c r="K19" s="82"/>
      <c r="L19" s="82"/>
      <c r="M19" s="82"/>
      <c r="N19" s="82"/>
      <c r="O19" s="82"/>
      <c r="P19" s="82"/>
      <c r="Q19" s="82"/>
      <c r="R19" s="82"/>
      <c r="S19" s="82"/>
      <c r="T19" s="82"/>
      <c r="U19" s="82"/>
      <c r="V19" s="82"/>
      <c r="W19" s="82"/>
      <c r="X19" s="9" t="s">
        <v>24</v>
      </c>
      <c r="Y19" s="81">
        <v>0.01</v>
      </c>
    </row>
    <row r="20" spans="1:25" s="44" customFormat="1" x14ac:dyDescent="0.25"/>
    <row r="21" spans="1:25" s="44" customFormat="1" x14ac:dyDescent="0.25"/>
    <row r="22" spans="1:25" s="44" customFormat="1" x14ac:dyDescent="0.25"/>
    <row r="23" spans="1:25" x14ac:dyDescent="0.25">
      <c r="A23" s="1" t="s">
        <v>33</v>
      </c>
    </row>
    <row r="24" spans="1:25" x14ac:dyDescent="0.25">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22</v>
      </c>
    </row>
    <row r="25" spans="1:25" x14ac:dyDescent="0.25">
      <c r="B25" s="5" t="str">
        <f>Populations!$C$3</f>
        <v>FSW</v>
      </c>
      <c r="C25" s="16"/>
      <c r="D25" s="16"/>
      <c r="E25" s="16"/>
      <c r="F25" s="16"/>
      <c r="G25" s="16"/>
      <c r="H25" s="16"/>
      <c r="I25" s="16"/>
      <c r="J25" s="16"/>
      <c r="K25" s="16"/>
      <c r="L25" s="16"/>
      <c r="M25" s="16"/>
      <c r="N25" s="16"/>
      <c r="O25" s="16">
        <v>2.0999999999999999E-3</v>
      </c>
      <c r="P25" s="16"/>
      <c r="Q25" s="16"/>
      <c r="R25" s="16"/>
      <c r="S25" s="16"/>
      <c r="T25" s="16"/>
      <c r="U25" s="16"/>
      <c r="V25" s="16"/>
      <c r="W25" s="16"/>
      <c r="X25" s="9" t="s">
        <v>24</v>
      </c>
      <c r="Y25" s="16"/>
    </row>
    <row r="26" spans="1:25" x14ac:dyDescent="0.25">
      <c r="B26" s="5" t="str">
        <f>Populations!$C$4</f>
        <v>Clients</v>
      </c>
      <c r="C26" s="16"/>
      <c r="D26" s="16"/>
      <c r="E26" s="16"/>
      <c r="F26" s="16"/>
      <c r="G26" s="16"/>
      <c r="H26" s="16"/>
      <c r="I26" s="16"/>
      <c r="J26" s="16"/>
      <c r="K26" s="16"/>
      <c r="L26" s="16"/>
      <c r="M26" s="16"/>
      <c r="N26" s="16"/>
      <c r="O26" s="16">
        <v>2.0999999999999999E-3</v>
      </c>
      <c r="P26" s="16"/>
      <c r="Q26" s="16"/>
      <c r="R26" s="16"/>
      <c r="S26" s="16"/>
      <c r="T26" s="16"/>
      <c r="U26" s="16"/>
      <c r="V26" s="16"/>
      <c r="W26" s="16"/>
      <c r="X26" s="9" t="s">
        <v>24</v>
      </c>
      <c r="Y26" s="16"/>
    </row>
    <row r="27" spans="1:25" x14ac:dyDescent="0.25">
      <c r="B27" s="5" t="str">
        <f>Populations!$C$5</f>
        <v>MSM</v>
      </c>
      <c r="C27" s="16"/>
      <c r="D27" s="16"/>
      <c r="E27" s="16"/>
      <c r="F27" s="16"/>
      <c r="G27" s="16"/>
      <c r="H27" s="16"/>
      <c r="I27" s="16"/>
      <c r="J27" s="16"/>
      <c r="K27" s="16"/>
      <c r="L27" s="16"/>
      <c r="M27" s="16"/>
      <c r="N27" s="16"/>
      <c r="O27" s="16">
        <v>2.0999999999999999E-3</v>
      </c>
      <c r="P27" s="16"/>
      <c r="Q27" s="16"/>
      <c r="R27" s="16"/>
      <c r="S27" s="16"/>
      <c r="T27" s="16"/>
      <c r="U27" s="16"/>
      <c r="V27" s="16"/>
      <c r="W27" s="16"/>
      <c r="X27" s="9" t="s">
        <v>24</v>
      </c>
      <c r="Y27" s="16"/>
    </row>
    <row r="28" spans="1:25" x14ac:dyDescent="0.25">
      <c r="B28" s="5" t="s">
        <v>15</v>
      </c>
      <c r="C28" s="16"/>
      <c r="D28" s="16"/>
      <c r="E28" s="16"/>
      <c r="F28" s="16"/>
      <c r="G28" s="16"/>
      <c r="H28" s="16"/>
      <c r="I28" s="16"/>
      <c r="J28" s="16"/>
      <c r="K28" s="16"/>
      <c r="L28" s="16"/>
      <c r="M28" s="16"/>
      <c r="N28" s="16"/>
      <c r="O28" s="16">
        <v>2.0999999999999999E-3</v>
      </c>
      <c r="P28" s="16"/>
      <c r="Q28" s="16"/>
      <c r="R28" s="16"/>
      <c r="S28" s="16"/>
      <c r="T28" s="16"/>
      <c r="U28" s="16"/>
      <c r="V28" s="16"/>
      <c r="W28" s="16"/>
      <c r="X28" s="9" t="s">
        <v>24</v>
      </c>
      <c r="Y28" s="16"/>
    </row>
    <row r="29" spans="1:25" x14ac:dyDescent="0.25">
      <c r="B29" s="5" t="str">
        <f>Populations!$C$7</f>
        <v>M 15+</v>
      </c>
      <c r="C29" s="16"/>
      <c r="D29" s="16"/>
      <c r="E29" s="16"/>
      <c r="F29" s="16"/>
      <c r="G29" s="16"/>
      <c r="H29" s="16"/>
      <c r="I29" s="16"/>
      <c r="J29" s="16"/>
      <c r="K29" s="16"/>
      <c r="L29" s="16"/>
      <c r="M29" s="16"/>
      <c r="N29" s="16"/>
      <c r="O29" s="16">
        <v>2.0999999999999999E-3</v>
      </c>
      <c r="P29" s="16"/>
      <c r="Q29" s="16"/>
      <c r="R29" s="16"/>
      <c r="S29" s="16"/>
      <c r="T29" s="16"/>
      <c r="U29" s="16"/>
      <c r="V29" s="16"/>
      <c r="W29" s="16"/>
      <c r="X29" s="9" t="s">
        <v>24</v>
      </c>
      <c r="Y29" s="16"/>
    </row>
    <row r="30" spans="1:25" x14ac:dyDescent="0.25">
      <c r="B30" s="5" t="str">
        <f>Populations!$C$8</f>
        <v>F 15+</v>
      </c>
      <c r="C30" s="16"/>
      <c r="D30" s="16"/>
      <c r="E30" s="16"/>
      <c r="F30" s="16"/>
      <c r="G30" s="16"/>
      <c r="H30" s="16"/>
      <c r="I30" s="16"/>
      <c r="J30" s="16"/>
      <c r="K30" s="16"/>
      <c r="L30" s="16"/>
      <c r="M30" s="16"/>
      <c r="N30" s="16"/>
      <c r="O30" s="16">
        <v>2.0999999999999999E-3</v>
      </c>
      <c r="P30" s="16"/>
      <c r="Q30" s="16"/>
      <c r="R30" s="16"/>
      <c r="S30" s="16"/>
      <c r="T30" s="16"/>
      <c r="U30" s="16"/>
      <c r="V30" s="16"/>
      <c r="W30" s="16"/>
      <c r="X30" s="9" t="s">
        <v>24</v>
      </c>
      <c r="Y30" s="16"/>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Y61"/>
  <sheetViews>
    <sheetView workbookViewId="0">
      <selection activeCell="K20" sqref="K20"/>
    </sheetView>
  </sheetViews>
  <sheetFormatPr defaultColWidth="8.85546875" defaultRowHeight="15" x14ac:dyDescent="0.25"/>
  <cols>
    <col min="3" max="11" width="9" bestFit="1" customWidth="1"/>
    <col min="12" max="17" width="9.5703125" bestFit="1" customWidth="1"/>
  </cols>
  <sheetData>
    <row r="1" spans="1:25" x14ac:dyDescent="0.25">
      <c r="A1" s="1" t="s">
        <v>34</v>
      </c>
    </row>
    <row r="2" spans="1:25"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x14ac:dyDescent="0.25">
      <c r="B3" s="5" t="str">
        <f>Populations!$C$3</f>
        <v>FSW</v>
      </c>
      <c r="C3" s="18"/>
      <c r="D3" s="18"/>
      <c r="E3" s="18"/>
      <c r="F3" s="18"/>
      <c r="G3" s="18"/>
      <c r="H3" s="18"/>
      <c r="I3" s="18"/>
      <c r="J3" s="18">
        <v>0.37</v>
      </c>
      <c r="K3" s="18"/>
      <c r="L3" s="18"/>
      <c r="M3" s="18"/>
      <c r="N3" s="19"/>
      <c r="O3" s="19"/>
      <c r="P3" s="19">
        <v>0.63</v>
      </c>
      <c r="Q3" s="19"/>
      <c r="R3" s="19"/>
      <c r="S3" s="19"/>
      <c r="T3" s="19"/>
      <c r="U3" s="19"/>
      <c r="V3" s="19"/>
      <c r="W3" s="19"/>
      <c r="X3" s="9" t="s">
        <v>24</v>
      </c>
      <c r="Y3" s="19"/>
    </row>
    <row r="4" spans="1:25" x14ac:dyDescent="0.25">
      <c r="B4" s="5" t="str">
        <f>Populations!$C$4</f>
        <v>Clients</v>
      </c>
      <c r="C4" s="18"/>
      <c r="D4" s="18"/>
      <c r="E4" s="18"/>
      <c r="F4" s="18"/>
      <c r="G4" s="18"/>
      <c r="H4" s="18"/>
      <c r="I4" s="18"/>
      <c r="J4" s="18">
        <v>0.06</v>
      </c>
      <c r="K4" s="18"/>
      <c r="L4" s="18">
        <v>0.08</v>
      </c>
      <c r="M4" s="18"/>
      <c r="N4" s="19"/>
      <c r="O4" s="19"/>
      <c r="P4" s="19">
        <v>0.14000000000000001</v>
      </c>
      <c r="Q4" s="19"/>
      <c r="R4" s="19"/>
      <c r="S4" s="19"/>
      <c r="T4" s="19"/>
      <c r="U4" s="19"/>
      <c r="V4" s="19"/>
      <c r="W4" s="19"/>
      <c r="X4" s="9" t="s">
        <v>24</v>
      </c>
      <c r="Y4" s="19"/>
    </row>
    <row r="5" spans="1:25" x14ac:dyDescent="0.25">
      <c r="B5" s="5" t="str">
        <f>Populations!$C$5</f>
        <v>MSM</v>
      </c>
      <c r="C5" s="18"/>
      <c r="D5" s="18"/>
      <c r="E5" s="18"/>
      <c r="F5" s="18"/>
      <c r="G5" s="18"/>
      <c r="H5" s="18"/>
      <c r="I5" s="18"/>
      <c r="J5" s="18"/>
      <c r="K5" s="18"/>
      <c r="L5" s="18"/>
      <c r="M5" s="18"/>
      <c r="N5" s="19"/>
      <c r="O5" s="19"/>
      <c r="P5" s="19">
        <v>0.23</v>
      </c>
      <c r="Q5" s="19"/>
      <c r="R5" s="19"/>
      <c r="S5" s="19"/>
      <c r="T5" s="19"/>
      <c r="U5" s="19"/>
      <c r="V5" s="19"/>
      <c r="W5" s="19"/>
      <c r="X5" s="9" t="s">
        <v>24</v>
      </c>
      <c r="Y5" s="19"/>
    </row>
    <row r="6" spans="1:25" x14ac:dyDescent="0.25">
      <c r="B6" s="5" t="s">
        <v>15</v>
      </c>
      <c r="C6" s="19"/>
      <c r="D6" s="19"/>
      <c r="E6" s="19"/>
      <c r="F6" s="19"/>
      <c r="G6" s="19"/>
      <c r="H6" s="19"/>
      <c r="I6" s="19"/>
      <c r="J6" s="19"/>
      <c r="K6" s="19"/>
      <c r="L6" s="19"/>
      <c r="M6" s="19"/>
      <c r="N6" s="19"/>
      <c r="O6" s="19"/>
      <c r="P6" s="19">
        <v>0.17</v>
      </c>
      <c r="Q6" s="19"/>
      <c r="R6" s="19"/>
      <c r="S6" s="19"/>
      <c r="T6" s="19"/>
      <c r="U6" s="19"/>
      <c r="V6" s="19"/>
      <c r="W6" s="19"/>
      <c r="X6" s="9" t="s">
        <v>24</v>
      </c>
      <c r="Y6" s="19"/>
    </row>
    <row r="7" spans="1:25" x14ac:dyDescent="0.25">
      <c r="B7" s="5" t="str">
        <f>Populations!$C$7</f>
        <v>M 15+</v>
      </c>
      <c r="C7" s="18"/>
      <c r="D7" s="18"/>
      <c r="E7" s="18"/>
      <c r="F7" s="18"/>
      <c r="G7" s="18"/>
      <c r="H7" s="18"/>
      <c r="I7" s="18"/>
      <c r="J7" s="18"/>
      <c r="K7" s="18"/>
      <c r="L7" s="18"/>
      <c r="M7" s="18"/>
      <c r="N7" s="19"/>
      <c r="O7" s="18"/>
      <c r="P7" s="19"/>
      <c r="Q7" s="19"/>
      <c r="R7" s="19"/>
      <c r="S7" s="19"/>
      <c r="T7" s="19"/>
      <c r="U7" s="19"/>
      <c r="V7" s="19"/>
      <c r="W7" s="19"/>
      <c r="X7" s="9" t="s">
        <v>24</v>
      </c>
      <c r="Y7" s="19">
        <v>0.03</v>
      </c>
    </row>
    <row r="8" spans="1:25" x14ac:dyDescent="0.25">
      <c r="B8" s="5" t="str">
        <f>Populations!$C$8</f>
        <v>F 15+</v>
      </c>
      <c r="C8" s="18"/>
      <c r="D8" s="18"/>
      <c r="E8" s="18"/>
      <c r="F8" s="18"/>
      <c r="G8" s="18"/>
      <c r="H8" s="18"/>
      <c r="I8" s="18"/>
      <c r="J8" s="18"/>
      <c r="K8" s="18"/>
      <c r="L8" s="18"/>
      <c r="M8" s="18"/>
      <c r="N8" s="19"/>
      <c r="O8" s="18"/>
      <c r="P8" s="19"/>
      <c r="Q8" s="19"/>
      <c r="R8" s="19"/>
      <c r="S8" s="19"/>
      <c r="T8" s="19"/>
      <c r="U8" s="19"/>
      <c r="V8" s="19"/>
      <c r="W8" s="19"/>
      <c r="X8" s="9" t="s">
        <v>24</v>
      </c>
      <c r="Y8" s="19">
        <v>0.03</v>
      </c>
    </row>
    <row r="12" spans="1:25" x14ac:dyDescent="0.25">
      <c r="A12" s="1" t="s">
        <v>35</v>
      </c>
    </row>
    <row r="13" spans="1:25" x14ac:dyDescent="0.2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25" x14ac:dyDescent="0.25">
      <c r="B14" s="5" t="s">
        <v>36</v>
      </c>
      <c r="C14" s="6"/>
      <c r="D14" s="6"/>
      <c r="E14" s="6"/>
      <c r="F14" s="6"/>
      <c r="G14" s="6"/>
      <c r="H14" s="6"/>
      <c r="I14" s="6"/>
      <c r="J14" s="6"/>
      <c r="K14" s="6"/>
      <c r="L14" s="6"/>
      <c r="M14" s="6"/>
      <c r="N14" s="6"/>
      <c r="O14" s="6"/>
      <c r="P14" s="20"/>
      <c r="Q14" s="6"/>
      <c r="R14" s="6"/>
      <c r="S14" s="6"/>
      <c r="T14" s="6"/>
      <c r="U14" s="6"/>
      <c r="V14" s="6"/>
      <c r="W14" s="6"/>
      <c r="X14" s="9" t="s">
        <v>24</v>
      </c>
      <c r="Y14" s="6">
        <v>0.1</v>
      </c>
    </row>
    <row r="18" spans="1:25" x14ac:dyDescent="0.25">
      <c r="A18" s="21" t="s">
        <v>37</v>
      </c>
    </row>
    <row r="19" spans="1:25" x14ac:dyDescent="0.25">
      <c r="C19" s="5">
        <v>2000</v>
      </c>
      <c r="D19" s="5">
        <v>2001</v>
      </c>
      <c r="E19" s="5">
        <v>2002</v>
      </c>
      <c r="F19" s="5">
        <v>2003</v>
      </c>
      <c r="G19" s="5">
        <v>2004</v>
      </c>
      <c r="H19" s="5">
        <v>2005</v>
      </c>
      <c r="I19" s="5">
        <v>2006</v>
      </c>
      <c r="J19" s="5">
        <v>2007</v>
      </c>
      <c r="K19" s="5">
        <v>2008</v>
      </c>
      <c r="L19" s="5">
        <v>2009</v>
      </c>
      <c r="M19" s="5">
        <v>2010</v>
      </c>
      <c r="N19" s="5">
        <v>2011</v>
      </c>
      <c r="O19" s="5">
        <v>2012</v>
      </c>
      <c r="P19" s="5">
        <v>2013</v>
      </c>
      <c r="Q19" s="5">
        <v>2014</v>
      </c>
      <c r="R19" s="5">
        <v>2015</v>
      </c>
      <c r="S19" s="5">
        <v>2016</v>
      </c>
      <c r="T19" s="5">
        <v>2017</v>
      </c>
      <c r="U19" s="5">
        <v>2018</v>
      </c>
      <c r="V19" s="5">
        <v>2019</v>
      </c>
      <c r="W19" s="5">
        <v>2020</v>
      </c>
      <c r="Y19" s="5" t="s">
        <v>22</v>
      </c>
    </row>
    <row r="20" spans="1:25" x14ac:dyDescent="0.25">
      <c r="B20" s="5" t="s">
        <v>38</v>
      </c>
      <c r="C20" s="6">
        <v>0</v>
      </c>
      <c r="D20" s="6">
        <v>1</v>
      </c>
      <c r="E20" s="6">
        <v>4</v>
      </c>
      <c r="F20" s="6">
        <v>20</v>
      </c>
      <c r="G20" s="6">
        <v>100</v>
      </c>
      <c r="H20" s="6">
        <v>500</v>
      </c>
      <c r="I20" s="6">
        <v>3000</v>
      </c>
      <c r="J20" s="6">
        <v>4902</v>
      </c>
      <c r="K20" s="6">
        <v>8239.8249999999989</v>
      </c>
      <c r="L20" s="6">
        <v>10760.056249999998</v>
      </c>
      <c r="M20" s="6">
        <v>13585.964249999997</v>
      </c>
      <c r="N20" s="6">
        <v>16845.211009374998</v>
      </c>
      <c r="O20" s="6">
        <v>21133.891855468744</v>
      </c>
      <c r="P20" s="6">
        <v>25894.346939156239</v>
      </c>
      <c r="Q20" s="6">
        <v>31910.522745003895</v>
      </c>
      <c r="R20" s="6">
        <v>39324.469709626566</v>
      </c>
      <c r="S20" s="6"/>
      <c r="T20" s="6"/>
      <c r="U20" s="6"/>
      <c r="V20" s="6"/>
      <c r="W20" s="6"/>
      <c r="X20" s="9" t="s">
        <v>24</v>
      </c>
      <c r="Y20" s="6"/>
    </row>
    <row r="21" spans="1:25" x14ac:dyDescent="0.25">
      <c r="K21" s="44"/>
      <c r="L21" s="44"/>
      <c r="M21" s="44"/>
      <c r="N21" s="44"/>
      <c r="O21" s="44"/>
      <c r="P21" s="44"/>
      <c r="Q21" s="44"/>
    </row>
    <row r="22" spans="1:25" x14ac:dyDescent="0.25">
      <c r="K22" s="44"/>
      <c r="L22" s="44"/>
      <c r="M22" s="44"/>
      <c r="N22" s="44"/>
      <c r="O22" s="44"/>
      <c r="P22" s="44"/>
      <c r="Q22" s="44"/>
    </row>
    <row r="24" spans="1:25" x14ac:dyDescent="0.25">
      <c r="A24" s="1" t="s">
        <v>135</v>
      </c>
    </row>
    <row r="25" spans="1:25" x14ac:dyDescent="0.25">
      <c r="C25" s="5">
        <v>2000</v>
      </c>
      <c r="D25" s="5">
        <v>2001</v>
      </c>
      <c r="E25" s="5">
        <v>2002</v>
      </c>
      <c r="F25" s="5">
        <v>2003</v>
      </c>
      <c r="G25" s="5">
        <v>2004</v>
      </c>
      <c r="H25" s="5">
        <v>2005</v>
      </c>
      <c r="I25" s="5">
        <v>2006</v>
      </c>
      <c r="J25" s="5">
        <v>2007</v>
      </c>
      <c r="K25" s="5">
        <v>2008</v>
      </c>
      <c r="L25" s="5">
        <v>2009</v>
      </c>
      <c r="M25" s="5">
        <v>2010</v>
      </c>
      <c r="N25" s="5">
        <v>2011</v>
      </c>
      <c r="O25" s="5">
        <v>2012</v>
      </c>
      <c r="P25" s="5">
        <v>2013</v>
      </c>
      <c r="Q25" s="5">
        <v>2014</v>
      </c>
      <c r="R25" s="5">
        <v>2015</v>
      </c>
      <c r="S25" s="5">
        <v>2016</v>
      </c>
      <c r="T25" s="5">
        <v>2017</v>
      </c>
      <c r="U25" s="5">
        <v>2018</v>
      </c>
      <c r="V25" s="5">
        <v>2019</v>
      </c>
      <c r="W25" s="5">
        <v>2020</v>
      </c>
      <c r="Y25" s="5" t="s">
        <v>22</v>
      </c>
    </row>
    <row r="26" spans="1:25" x14ac:dyDescent="0.25">
      <c r="B26" s="5" t="str">
        <f>Populations!$C$3</f>
        <v>FSW</v>
      </c>
      <c r="C26" s="19"/>
      <c r="D26" s="19"/>
      <c r="E26" s="19"/>
      <c r="F26" s="19"/>
      <c r="G26" s="19"/>
      <c r="H26" s="19"/>
      <c r="I26" s="19"/>
      <c r="J26" s="19"/>
      <c r="K26" s="19"/>
      <c r="L26" s="19"/>
      <c r="M26" s="19"/>
      <c r="N26" s="19"/>
      <c r="O26" s="19"/>
      <c r="P26" s="19"/>
      <c r="Q26" s="19"/>
      <c r="R26" s="19"/>
      <c r="S26" s="19"/>
      <c r="T26" s="19"/>
      <c r="U26" s="19"/>
      <c r="V26" s="19"/>
      <c r="W26" s="19"/>
      <c r="X26" s="9" t="s">
        <v>24</v>
      </c>
      <c r="Y26" s="19">
        <v>0</v>
      </c>
    </row>
    <row r="27" spans="1:25" x14ac:dyDescent="0.25">
      <c r="B27" s="5" t="str">
        <f>Populations!$C$4</f>
        <v>Clients</v>
      </c>
      <c r="C27" s="19"/>
      <c r="D27" s="19"/>
      <c r="E27" s="19"/>
      <c r="F27" s="19"/>
      <c r="G27" s="19"/>
      <c r="H27" s="19"/>
      <c r="I27" s="19"/>
      <c r="J27" s="19"/>
      <c r="K27" s="19"/>
      <c r="L27" s="19"/>
      <c r="M27" s="19"/>
      <c r="N27" s="19"/>
      <c r="O27" s="19"/>
      <c r="P27" s="19"/>
      <c r="Q27" s="19"/>
      <c r="R27" s="19"/>
      <c r="S27" s="19"/>
      <c r="T27" s="19"/>
      <c r="U27" s="19"/>
      <c r="V27" s="19"/>
      <c r="W27" s="19"/>
      <c r="X27" s="9" t="s">
        <v>24</v>
      </c>
      <c r="Y27" s="19">
        <v>0</v>
      </c>
    </row>
    <row r="28" spans="1:25" x14ac:dyDescent="0.25">
      <c r="B28" s="5" t="str">
        <f>Populations!$C$5</f>
        <v>MSM</v>
      </c>
      <c r="C28" s="19"/>
      <c r="D28" s="19"/>
      <c r="E28" s="19"/>
      <c r="F28" s="19"/>
      <c r="G28" s="19"/>
      <c r="H28" s="19"/>
      <c r="I28" s="19"/>
      <c r="J28" s="19"/>
      <c r="K28" s="19"/>
      <c r="L28" s="19"/>
      <c r="M28" s="19"/>
      <c r="N28" s="19"/>
      <c r="O28" s="19"/>
      <c r="P28" s="19"/>
      <c r="Q28" s="19"/>
      <c r="R28" s="19"/>
      <c r="S28" s="19"/>
      <c r="T28" s="19"/>
      <c r="U28" s="19"/>
      <c r="V28" s="19"/>
      <c r="W28" s="19"/>
      <c r="X28" s="9" t="s">
        <v>24</v>
      </c>
      <c r="Y28" s="19">
        <v>0</v>
      </c>
    </row>
    <row r="29" spans="1:25" x14ac:dyDescent="0.25">
      <c r="B29" s="5" t="s">
        <v>15</v>
      </c>
      <c r="C29" s="19"/>
      <c r="D29" s="19"/>
      <c r="E29" s="19"/>
      <c r="F29" s="19"/>
      <c r="G29" s="19"/>
      <c r="H29" s="19"/>
      <c r="I29" s="19"/>
      <c r="J29" s="19"/>
      <c r="K29" s="19"/>
      <c r="L29" s="19"/>
      <c r="M29" s="19"/>
      <c r="N29" s="19"/>
      <c r="O29" s="19"/>
      <c r="P29" s="19"/>
      <c r="Q29" s="19"/>
      <c r="R29" s="19"/>
      <c r="S29" s="19"/>
      <c r="T29" s="19"/>
      <c r="U29" s="19"/>
      <c r="V29" s="19"/>
      <c r="W29" s="19"/>
      <c r="X29" s="9" t="s">
        <v>24</v>
      </c>
      <c r="Y29" s="19">
        <v>0</v>
      </c>
    </row>
    <row r="30" spans="1:25" x14ac:dyDescent="0.25">
      <c r="B30" s="5" t="str">
        <f>Populations!$C$7</f>
        <v>M 15+</v>
      </c>
      <c r="C30" s="19"/>
      <c r="D30" s="19"/>
      <c r="E30" s="19"/>
      <c r="F30" s="19"/>
      <c r="G30" s="19"/>
      <c r="H30" s="19"/>
      <c r="I30" s="19"/>
      <c r="J30" s="19"/>
      <c r="K30" s="19"/>
      <c r="L30" s="19"/>
      <c r="M30" s="19"/>
      <c r="N30" s="19"/>
      <c r="O30" s="19"/>
      <c r="P30" s="19"/>
      <c r="Q30" s="19"/>
      <c r="R30" s="19"/>
      <c r="S30" s="19"/>
      <c r="T30" s="19"/>
      <c r="U30" s="19"/>
      <c r="V30" s="19"/>
      <c r="W30" s="19"/>
      <c r="X30" s="9" t="s">
        <v>24</v>
      </c>
      <c r="Y30" s="19">
        <v>0</v>
      </c>
    </row>
    <row r="31" spans="1:25" x14ac:dyDescent="0.25">
      <c r="B31" s="5" t="str">
        <f>Populations!$C$8</f>
        <v>F 15+</v>
      </c>
      <c r="C31" s="19"/>
      <c r="D31" s="19"/>
      <c r="E31" s="19"/>
      <c r="F31" s="19"/>
      <c r="G31" s="19"/>
      <c r="H31" s="19"/>
      <c r="I31" s="19"/>
      <c r="J31" s="19"/>
      <c r="K31" s="19"/>
      <c r="L31" s="19"/>
      <c r="M31" s="19"/>
      <c r="N31" s="19"/>
      <c r="O31" s="19"/>
      <c r="P31" s="19"/>
      <c r="Q31" s="19"/>
      <c r="R31" s="19"/>
      <c r="S31" s="19"/>
      <c r="T31" s="19"/>
      <c r="U31" s="19"/>
      <c r="V31" s="19"/>
      <c r="W31" s="19"/>
      <c r="X31" s="9" t="s">
        <v>24</v>
      </c>
      <c r="Y31" s="19">
        <v>0</v>
      </c>
    </row>
    <row r="35" spans="1:25" s="44" customFormat="1" x14ac:dyDescent="0.25">
      <c r="A35" s="1" t="s">
        <v>136</v>
      </c>
    </row>
    <row r="36" spans="1:25" s="44" customFormat="1" x14ac:dyDescent="0.25">
      <c r="C36" s="5">
        <v>2000</v>
      </c>
      <c r="D36" s="5">
        <v>2001</v>
      </c>
      <c r="E36" s="5">
        <v>2002</v>
      </c>
      <c r="F36" s="5">
        <v>2003</v>
      </c>
      <c r="G36" s="5">
        <v>2004</v>
      </c>
      <c r="H36" s="5">
        <v>2005</v>
      </c>
      <c r="I36" s="5">
        <v>2006</v>
      </c>
      <c r="J36" s="5">
        <v>2007</v>
      </c>
      <c r="K36" s="5">
        <v>2008</v>
      </c>
      <c r="L36" s="5">
        <v>2009</v>
      </c>
      <c r="M36" s="5">
        <v>2010</v>
      </c>
      <c r="N36" s="5">
        <v>2011</v>
      </c>
      <c r="O36" s="5">
        <v>2012</v>
      </c>
      <c r="P36" s="5">
        <v>2013</v>
      </c>
      <c r="Q36" s="5">
        <v>2014</v>
      </c>
      <c r="R36" s="5">
        <v>2015</v>
      </c>
      <c r="S36" s="5">
        <v>2016</v>
      </c>
      <c r="T36" s="5">
        <v>2017</v>
      </c>
      <c r="U36" s="5">
        <v>2018</v>
      </c>
      <c r="V36" s="5">
        <v>2019</v>
      </c>
      <c r="W36" s="5">
        <v>2020</v>
      </c>
      <c r="Y36" s="5" t="s">
        <v>22</v>
      </c>
    </row>
    <row r="37" spans="1:25" s="44" customFormat="1" x14ac:dyDescent="0.25">
      <c r="B37" s="5" t="str">
        <f>Populations!$C$3</f>
        <v>FSW</v>
      </c>
      <c r="C37" s="19"/>
      <c r="D37" s="19"/>
      <c r="E37" s="19"/>
      <c r="F37" s="19"/>
      <c r="G37" s="19"/>
      <c r="H37" s="19"/>
      <c r="I37" s="19"/>
      <c r="J37" s="19"/>
      <c r="K37" s="19"/>
      <c r="L37" s="19"/>
      <c r="M37" s="19"/>
      <c r="N37" s="19"/>
      <c r="O37" s="19"/>
      <c r="P37" s="19"/>
      <c r="Q37" s="19"/>
      <c r="R37" s="19"/>
      <c r="S37" s="19"/>
      <c r="T37" s="19"/>
      <c r="U37" s="19"/>
      <c r="V37" s="19"/>
      <c r="W37" s="19"/>
      <c r="X37" s="9" t="s">
        <v>24</v>
      </c>
      <c r="Y37" s="19">
        <v>0</v>
      </c>
    </row>
    <row r="38" spans="1:25" s="44" customFormat="1" x14ac:dyDescent="0.25">
      <c r="B38" s="5" t="str">
        <f>Populations!$C$4</f>
        <v>Clients</v>
      </c>
      <c r="C38" s="19"/>
      <c r="D38" s="19"/>
      <c r="E38" s="19"/>
      <c r="F38" s="19"/>
      <c r="G38" s="19"/>
      <c r="H38" s="19"/>
      <c r="I38" s="19"/>
      <c r="J38" s="19"/>
      <c r="K38" s="19"/>
      <c r="L38" s="19"/>
      <c r="M38" s="19"/>
      <c r="N38" s="19"/>
      <c r="O38" s="19"/>
      <c r="P38" s="19"/>
      <c r="Q38" s="19"/>
      <c r="R38" s="19"/>
      <c r="S38" s="19"/>
      <c r="T38" s="19"/>
      <c r="U38" s="19"/>
      <c r="V38" s="19"/>
      <c r="W38" s="19"/>
      <c r="X38" s="9" t="s">
        <v>24</v>
      </c>
      <c r="Y38" s="19">
        <v>0</v>
      </c>
    </row>
    <row r="39" spans="1:25" s="44" customFormat="1" x14ac:dyDescent="0.25">
      <c r="B39" s="5" t="str">
        <f>Populations!$C$5</f>
        <v>MSM</v>
      </c>
      <c r="C39" s="19"/>
      <c r="D39" s="19"/>
      <c r="E39" s="19"/>
      <c r="F39" s="19"/>
      <c r="G39" s="19"/>
      <c r="H39" s="19"/>
      <c r="I39" s="19"/>
      <c r="J39" s="19"/>
      <c r="K39" s="19"/>
      <c r="L39" s="19"/>
      <c r="M39" s="19"/>
      <c r="N39" s="19"/>
      <c r="O39" s="19"/>
      <c r="P39" s="19"/>
      <c r="Q39" s="19"/>
      <c r="R39" s="19"/>
      <c r="S39" s="19"/>
      <c r="T39" s="19"/>
      <c r="U39" s="19"/>
      <c r="V39" s="19"/>
      <c r="W39" s="19"/>
      <c r="X39" s="9" t="s">
        <v>24</v>
      </c>
      <c r="Y39" s="19">
        <v>0</v>
      </c>
    </row>
    <row r="40" spans="1:25" s="44" customFormat="1" x14ac:dyDescent="0.25">
      <c r="B40" s="5" t="s">
        <v>15</v>
      </c>
      <c r="C40" s="19"/>
      <c r="D40" s="19"/>
      <c r="E40" s="19"/>
      <c r="F40" s="19"/>
      <c r="G40" s="19"/>
      <c r="H40" s="19"/>
      <c r="I40" s="19"/>
      <c r="J40" s="19"/>
      <c r="K40" s="19"/>
      <c r="L40" s="19"/>
      <c r="M40" s="19"/>
      <c r="N40" s="19"/>
      <c r="O40" s="19"/>
      <c r="P40" s="19"/>
      <c r="Q40" s="19"/>
      <c r="R40" s="19"/>
      <c r="S40" s="19"/>
      <c r="T40" s="19"/>
      <c r="U40" s="19"/>
      <c r="V40" s="19"/>
      <c r="W40" s="19"/>
      <c r="X40" s="9" t="s">
        <v>24</v>
      </c>
      <c r="Y40" s="19">
        <v>0</v>
      </c>
    </row>
    <row r="41" spans="1:25" s="44" customFormat="1" x14ac:dyDescent="0.25">
      <c r="B41" s="5" t="str">
        <f>Populations!$C$7</f>
        <v>M 15+</v>
      </c>
      <c r="C41" s="19"/>
      <c r="D41" s="19"/>
      <c r="E41" s="19"/>
      <c r="F41" s="19"/>
      <c r="G41" s="19"/>
      <c r="H41" s="19"/>
      <c r="I41" s="19"/>
      <c r="J41" s="19"/>
      <c r="K41" s="19"/>
      <c r="L41" s="19"/>
      <c r="M41" s="19"/>
      <c r="N41" s="19"/>
      <c r="O41" s="19"/>
      <c r="P41" s="19"/>
      <c r="Q41" s="19"/>
      <c r="R41" s="19"/>
      <c r="S41" s="19"/>
      <c r="T41" s="19"/>
      <c r="U41" s="19"/>
      <c r="V41" s="19"/>
      <c r="W41" s="19"/>
      <c r="X41" s="9" t="s">
        <v>24</v>
      </c>
      <c r="Y41" s="19">
        <v>0</v>
      </c>
    </row>
    <row r="42" spans="1:25" s="44" customFormat="1" x14ac:dyDescent="0.25">
      <c r="B42" s="5" t="str">
        <f>Populations!$C$8</f>
        <v>F 15+</v>
      </c>
      <c r="C42" s="19"/>
      <c r="D42" s="19"/>
      <c r="E42" s="19"/>
      <c r="F42" s="19"/>
      <c r="G42" s="19"/>
      <c r="H42" s="19"/>
      <c r="I42" s="19"/>
      <c r="J42" s="19"/>
      <c r="K42" s="19"/>
      <c r="L42" s="19"/>
      <c r="M42" s="19"/>
      <c r="N42" s="19"/>
      <c r="O42" s="19"/>
      <c r="P42" s="19"/>
      <c r="Q42" s="19"/>
      <c r="R42" s="19"/>
      <c r="S42" s="19"/>
      <c r="T42" s="19"/>
      <c r="U42" s="19"/>
      <c r="V42" s="19"/>
      <c r="W42" s="19"/>
      <c r="X42" s="9" t="s">
        <v>24</v>
      </c>
      <c r="Y42" s="19">
        <v>0</v>
      </c>
    </row>
    <row r="43" spans="1:25" s="44" customFormat="1" x14ac:dyDescent="0.25"/>
    <row r="44" spans="1:25" s="44" customFormat="1" x14ac:dyDescent="0.25"/>
    <row r="45" spans="1:25" s="44" customFormat="1" x14ac:dyDescent="0.25"/>
    <row r="46" spans="1:25" x14ac:dyDescent="0.25">
      <c r="A46" s="1" t="s">
        <v>39</v>
      </c>
    </row>
    <row r="47" spans="1:25" x14ac:dyDescent="0.25">
      <c r="C47" s="5">
        <v>2000</v>
      </c>
      <c r="D47" s="5">
        <v>2001</v>
      </c>
      <c r="E47" s="5">
        <v>2002</v>
      </c>
      <c r="F47" s="5">
        <v>2003</v>
      </c>
      <c r="G47" s="5">
        <v>2004</v>
      </c>
      <c r="H47" s="5">
        <v>2005</v>
      </c>
      <c r="I47" s="5">
        <v>2006</v>
      </c>
      <c r="J47" s="5">
        <v>2007</v>
      </c>
      <c r="K47" s="5">
        <v>2008</v>
      </c>
      <c r="L47" s="5">
        <v>2009</v>
      </c>
      <c r="M47" s="5">
        <v>2010</v>
      </c>
      <c r="N47" s="5">
        <v>2011</v>
      </c>
      <c r="O47" s="5">
        <v>2012</v>
      </c>
      <c r="P47" s="5">
        <v>2013</v>
      </c>
      <c r="Q47" s="5">
        <v>2014</v>
      </c>
      <c r="R47" s="5">
        <v>2015</v>
      </c>
      <c r="S47" s="5">
        <v>2016</v>
      </c>
      <c r="T47" s="5">
        <v>2017</v>
      </c>
      <c r="U47" s="5">
        <v>2018</v>
      </c>
      <c r="V47" s="5">
        <v>2019</v>
      </c>
      <c r="W47" s="5">
        <v>2020</v>
      </c>
      <c r="Y47" s="5" t="s">
        <v>22</v>
      </c>
    </row>
    <row r="48" spans="1:25" x14ac:dyDescent="0.25">
      <c r="B48" s="5" t="s">
        <v>38</v>
      </c>
      <c r="C48" s="22"/>
      <c r="D48" s="22"/>
      <c r="E48" s="22"/>
      <c r="F48" s="22"/>
      <c r="G48" s="22"/>
      <c r="H48" s="22"/>
      <c r="I48" s="22"/>
      <c r="J48" s="22"/>
      <c r="K48" s="22"/>
      <c r="L48" s="22"/>
      <c r="M48" s="22"/>
      <c r="N48" s="6">
        <v>500</v>
      </c>
      <c r="O48" s="6"/>
      <c r="P48" s="6">
        <v>612</v>
      </c>
      <c r="Q48" s="22"/>
      <c r="R48" s="22">
        <v>702</v>
      </c>
      <c r="S48" s="22"/>
      <c r="T48" s="22"/>
      <c r="U48" s="22"/>
      <c r="V48" s="22"/>
      <c r="W48" s="22"/>
      <c r="X48" s="9" t="s">
        <v>24</v>
      </c>
      <c r="Y48" s="6"/>
    </row>
    <row r="52" spans="1:25" x14ac:dyDescent="0.25">
      <c r="A52" s="1" t="s">
        <v>40</v>
      </c>
    </row>
    <row r="53" spans="1:25" x14ac:dyDescent="0.25">
      <c r="C53" s="5">
        <v>2000</v>
      </c>
      <c r="D53" s="5">
        <v>2001</v>
      </c>
      <c r="E53" s="5">
        <v>2002</v>
      </c>
      <c r="F53" s="5">
        <v>2003</v>
      </c>
      <c r="G53" s="5">
        <v>2004</v>
      </c>
      <c r="H53" s="5">
        <v>2005</v>
      </c>
      <c r="I53" s="5">
        <v>2006</v>
      </c>
      <c r="J53" s="5">
        <v>2007</v>
      </c>
      <c r="K53" s="5">
        <v>2008</v>
      </c>
      <c r="L53" s="5">
        <v>2009</v>
      </c>
      <c r="M53" s="5">
        <v>2010</v>
      </c>
      <c r="N53" s="5">
        <v>2011</v>
      </c>
      <c r="O53" s="5">
        <v>2012</v>
      </c>
      <c r="P53" s="5">
        <v>2013</v>
      </c>
      <c r="Q53" s="5">
        <v>2014</v>
      </c>
      <c r="R53" s="5">
        <v>2015</v>
      </c>
      <c r="S53" s="5">
        <v>2016</v>
      </c>
      <c r="T53" s="5">
        <v>2017</v>
      </c>
      <c r="U53" s="5">
        <v>2018</v>
      </c>
      <c r="V53" s="5">
        <v>2019</v>
      </c>
      <c r="W53" s="5">
        <v>2020</v>
      </c>
      <c r="Y53" s="5" t="s">
        <v>22</v>
      </c>
    </row>
    <row r="54" spans="1:25" x14ac:dyDescent="0.25">
      <c r="B54" s="5" t="str">
        <f>Populations!$C$3</f>
        <v>FSW</v>
      </c>
      <c r="C54" s="23">
        <v>9.0399361562071207E-2</v>
      </c>
      <c r="D54" s="23">
        <v>9.0352495793761797E-2</v>
      </c>
      <c r="E54" s="23">
        <v>9.03509105055256E-2</v>
      </c>
      <c r="F54" s="23">
        <v>9.0349112944317397E-2</v>
      </c>
      <c r="G54" s="23">
        <v>9.0292047960886607E-2</v>
      </c>
      <c r="H54" s="23">
        <v>8.3642402217548498E-2</v>
      </c>
      <c r="I54" s="23">
        <v>8.3588880435537694E-2</v>
      </c>
      <c r="J54" s="23">
        <v>8.3422244145891195E-2</v>
      </c>
      <c r="K54" s="23">
        <v>8.3179781995007904E-2</v>
      </c>
      <c r="L54" s="23">
        <v>8.2909632807747005E-2</v>
      </c>
      <c r="M54" s="23">
        <v>7.69230769230769E-2</v>
      </c>
      <c r="N54" s="23"/>
      <c r="O54" s="23"/>
      <c r="P54" s="23"/>
      <c r="Q54" s="24"/>
      <c r="R54" s="24"/>
      <c r="S54" s="24"/>
      <c r="T54" s="24"/>
      <c r="U54" s="24"/>
      <c r="V54" s="24"/>
      <c r="W54" s="24"/>
      <c r="X54" s="9" t="s">
        <v>24</v>
      </c>
      <c r="Y54" s="24"/>
    </row>
    <row r="55" spans="1:25" x14ac:dyDescent="0.25">
      <c r="B55" s="5" t="str">
        <f>Populations!$C$8</f>
        <v>F 15+</v>
      </c>
      <c r="C55" s="23">
        <v>9.0399361562071207E-2</v>
      </c>
      <c r="D55" s="23">
        <v>9.0352495793761797E-2</v>
      </c>
      <c r="E55" s="23">
        <v>9.03509105055256E-2</v>
      </c>
      <c r="F55" s="23">
        <v>9.0349112944317397E-2</v>
      </c>
      <c r="G55" s="23">
        <v>9.0292047960886607E-2</v>
      </c>
      <c r="H55" s="23">
        <v>8.3642402217548498E-2</v>
      </c>
      <c r="I55" s="23">
        <v>8.3588880435537694E-2</v>
      </c>
      <c r="J55" s="23">
        <v>8.3422244145891195E-2</v>
      </c>
      <c r="K55" s="23">
        <v>8.3179781995007904E-2</v>
      </c>
      <c r="L55" s="23">
        <v>8.2909632807747005E-2</v>
      </c>
      <c r="M55" s="23">
        <v>7.69230769230769E-2</v>
      </c>
      <c r="N55" s="23"/>
      <c r="O55" s="23"/>
      <c r="P55" s="23"/>
      <c r="Q55" s="24"/>
      <c r="R55" s="24"/>
      <c r="S55" s="24"/>
      <c r="T55" s="24"/>
      <c r="U55" s="24"/>
      <c r="V55" s="24"/>
      <c r="W55" s="24"/>
      <c r="X55" s="9" t="s">
        <v>24</v>
      </c>
      <c r="Y55" s="24"/>
    </row>
    <row r="59" spans="1:25" x14ac:dyDescent="0.25">
      <c r="A59" s="1" t="s">
        <v>41</v>
      </c>
    </row>
    <row r="60" spans="1:25" x14ac:dyDescent="0.25">
      <c r="C60" s="5">
        <v>2000</v>
      </c>
      <c r="D60" s="5">
        <v>2001</v>
      </c>
      <c r="E60" s="5">
        <v>2002</v>
      </c>
      <c r="F60" s="5">
        <v>2003</v>
      </c>
      <c r="G60" s="5">
        <v>2004</v>
      </c>
      <c r="H60" s="5">
        <v>2005</v>
      </c>
      <c r="I60" s="5">
        <v>2006</v>
      </c>
      <c r="J60" s="5">
        <v>2007</v>
      </c>
      <c r="K60" s="5">
        <v>2008</v>
      </c>
      <c r="L60" s="5">
        <v>2009</v>
      </c>
      <c r="M60" s="5">
        <v>2010</v>
      </c>
      <c r="N60" s="5">
        <v>2011</v>
      </c>
      <c r="O60" s="5">
        <v>2012</v>
      </c>
      <c r="P60" s="5">
        <v>2013</v>
      </c>
      <c r="Q60" s="5">
        <v>2014</v>
      </c>
      <c r="R60" s="5">
        <v>2015</v>
      </c>
      <c r="S60" s="5">
        <v>2016</v>
      </c>
      <c r="T60" s="5">
        <v>2017</v>
      </c>
      <c r="U60" s="5">
        <v>2018</v>
      </c>
      <c r="V60" s="5">
        <v>2019</v>
      </c>
      <c r="W60" s="5">
        <v>2020</v>
      </c>
      <c r="Y60" s="5" t="s">
        <v>22</v>
      </c>
    </row>
    <row r="61" spans="1:25" x14ac:dyDescent="0.25">
      <c r="B61" s="5" t="s">
        <v>38</v>
      </c>
      <c r="C61" s="19"/>
      <c r="D61" s="19"/>
      <c r="E61" s="19"/>
      <c r="F61" s="19"/>
      <c r="G61" s="19"/>
      <c r="H61" s="19"/>
      <c r="I61" s="19"/>
      <c r="J61" s="19"/>
      <c r="K61" s="19"/>
      <c r="L61" s="19"/>
      <c r="M61" s="25">
        <v>0.876</v>
      </c>
      <c r="N61" s="19"/>
      <c r="O61" s="19"/>
      <c r="P61" s="19"/>
      <c r="Q61" s="19"/>
      <c r="R61" s="19"/>
      <c r="S61" s="19"/>
      <c r="T61" s="19"/>
      <c r="U61" s="19"/>
      <c r="V61" s="19"/>
      <c r="W61" s="19"/>
      <c r="X61" s="9" t="s">
        <v>24</v>
      </c>
      <c r="Y61" s="19"/>
    </row>
  </sheetData>
  <pageMargins left="0.7" right="0.7" top="0.75" bottom="0.75" header="0.51180555555555496" footer="0.51180555555555496"/>
  <pageSetup firstPageNumber="0"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Y93"/>
  <sheetViews>
    <sheetView topLeftCell="A62" workbookViewId="0">
      <selection activeCell="M10" sqref="M10"/>
    </sheetView>
  </sheetViews>
  <sheetFormatPr defaultColWidth="8.85546875" defaultRowHeight="15" x14ac:dyDescent="0.25"/>
  <sheetData>
    <row r="1" spans="1:25" x14ac:dyDescent="0.25">
      <c r="A1" s="1" t="s">
        <v>42</v>
      </c>
    </row>
    <row r="2" spans="1:25"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s="44" customFormat="1" x14ac:dyDescent="0.25">
      <c r="B3" s="5" t="s">
        <v>23</v>
      </c>
      <c r="C3" s="24"/>
      <c r="D3" s="24"/>
      <c r="E3" s="24"/>
      <c r="F3" s="24"/>
      <c r="G3" s="24"/>
      <c r="H3" s="24"/>
      <c r="I3" s="24"/>
      <c r="J3" s="30"/>
      <c r="K3" s="30"/>
      <c r="L3" s="30"/>
      <c r="M3" s="30"/>
      <c r="N3" s="30"/>
      <c r="O3" s="30"/>
      <c r="P3" s="30"/>
      <c r="Q3" s="24"/>
      <c r="R3" s="24"/>
      <c r="S3" s="24"/>
      <c r="T3" s="24"/>
      <c r="U3" s="24"/>
      <c r="V3" s="24"/>
      <c r="W3" s="24"/>
      <c r="X3" s="9" t="s">
        <v>24</v>
      </c>
      <c r="Y3" s="24"/>
    </row>
    <row r="4" spans="1:25" x14ac:dyDescent="0.25">
      <c r="B4" s="5" t="s">
        <v>25</v>
      </c>
      <c r="C4" s="24"/>
      <c r="D4" s="24"/>
      <c r="E4" s="24"/>
      <c r="F4" s="24"/>
      <c r="G4" s="24"/>
      <c r="H4" s="24"/>
      <c r="I4" s="24"/>
      <c r="J4" s="30">
        <v>4910000</v>
      </c>
      <c r="K4" s="30">
        <v>6852184.8953114701</v>
      </c>
      <c r="L4" s="30">
        <v>8794369.7906229403</v>
      </c>
      <c r="M4" s="30">
        <v>9345777.3429672103</v>
      </c>
      <c r="N4" s="30">
        <v>9897184.8953114692</v>
      </c>
      <c r="O4" s="30">
        <v>10448592.4476557</v>
      </c>
      <c r="P4" s="30">
        <v>11000000</v>
      </c>
      <c r="Q4" s="24"/>
      <c r="R4" s="24"/>
      <c r="S4" s="24"/>
      <c r="T4" s="24"/>
      <c r="U4" s="24"/>
      <c r="V4" s="24"/>
      <c r="W4" s="24"/>
      <c r="X4" s="9" t="s">
        <v>24</v>
      </c>
      <c r="Y4" s="24"/>
    </row>
    <row r="5" spans="1:25" s="44" customFormat="1" x14ac:dyDescent="0.25">
      <c r="B5" s="5" t="s">
        <v>26</v>
      </c>
      <c r="C5" s="24"/>
      <c r="D5" s="24"/>
      <c r="E5" s="24"/>
      <c r="F5" s="24"/>
      <c r="G5" s="24"/>
      <c r="H5" s="24"/>
      <c r="I5" s="24"/>
      <c r="J5" s="30"/>
      <c r="K5" s="30"/>
      <c r="L5" s="30"/>
      <c r="M5" s="30"/>
      <c r="N5" s="30"/>
      <c r="O5" s="30"/>
      <c r="P5" s="30"/>
      <c r="Q5" s="24"/>
      <c r="R5" s="24"/>
      <c r="S5" s="24"/>
      <c r="T5" s="24"/>
      <c r="U5" s="24"/>
      <c r="V5" s="24"/>
      <c r="W5" s="24"/>
      <c r="X5" s="9" t="s">
        <v>24</v>
      </c>
      <c r="Y5" s="24"/>
    </row>
    <row r="9" spans="1:25" x14ac:dyDescent="0.25">
      <c r="A9" s="1" t="s">
        <v>43</v>
      </c>
    </row>
    <row r="10" spans="1:25" x14ac:dyDescent="0.25">
      <c r="C10" s="5">
        <v>2000</v>
      </c>
      <c r="D10" s="5">
        <v>2001</v>
      </c>
      <c r="E10" s="5">
        <v>2002</v>
      </c>
      <c r="F10" s="5">
        <v>2003</v>
      </c>
      <c r="G10" s="5">
        <v>2004</v>
      </c>
      <c r="H10" s="5">
        <v>2005</v>
      </c>
      <c r="I10" s="5">
        <v>2006</v>
      </c>
      <c r="J10" s="5">
        <v>2007</v>
      </c>
      <c r="K10" s="5">
        <v>2008</v>
      </c>
      <c r="L10" s="5">
        <v>2009</v>
      </c>
      <c r="M10" s="5">
        <v>2010</v>
      </c>
      <c r="N10" s="5">
        <v>2011</v>
      </c>
      <c r="O10" s="5">
        <v>2012</v>
      </c>
      <c r="P10" s="5">
        <v>2013</v>
      </c>
      <c r="Q10" s="5">
        <v>2014</v>
      </c>
      <c r="R10" s="5">
        <v>2015</v>
      </c>
      <c r="S10" s="5">
        <v>2016</v>
      </c>
      <c r="T10" s="5">
        <v>2017</v>
      </c>
      <c r="U10" s="5">
        <v>2018</v>
      </c>
      <c r="V10" s="5">
        <v>2019</v>
      </c>
      <c r="W10" s="5">
        <v>2020</v>
      </c>
      <c r="Y10" s="5" t="s">
        <v>22</v>
      </c>
    </row>
    <row r="11" spans="1:25" s="44" customFormat="1" x14ac:dyDescent="0.25">
      <c r="B11" s="5" t="s">
        <v>23</v>
      </c>
      <c r="C11" s="24"/>
      <c r="D11" s="24"/>
      <c r="E11" s="24"/>
      <c r="F11" s="24"/>
      <c r="G11" s="24"/>
      <c r="H11" s="24"/>
      <c r="I11" s="24"/>
      <c r="J11" s="24">
        <v>4200</v>
      </c>
      <c r="K11" s="24"/>
      <c r="L11" s="24"/>
      <c r="M11" s="24"/>
      <c r="N11" s="24"/>
      <c r="O11" s="24"/>
      <c r="P11" s="30">
        <v>5302.5</v>
      </c>
      <c r="Q11" s="24"/>
      <c r="R11" s="24"/>
      <c r="S11" s="24"/>
      <c r="T11" s="24"/>
      <c r="U11" s="24"/>
      <c r="V11" s="24"/>
      <c r="W11" s="24"/>
      <c r="X11" s="9" t="s">
        <v>24</v>
      </c>
      <c r="Y11" s="24"/>
    </row>
    <row r="12" spans="1:25" x14ac:dyDescent="0.25">
      <c r="B12" s="5" t="s">
        <v>25</v>
      </c>
      <c r="C12" s="24"/>
      <c r="D12" s="24"/>
      <c r="E12" s="24"/>
      <c r="F12" s="24"/>
      <c r="G12" s="24"/>
      <c r="H12" s="24"/>
      <c r="I12" s="24"/>
      <c r="J12" s="24">
        <v>4200</v>
      </c>
      <c r="K12" s="24"/>
      <c r="L12" s="24"/>
      <c r="M12" s="24"/>
      <c r="N12" s="24"/>
      <c r="O12" s="24"/>
      <c r="P12" s="30">
        <v>5302.5</v>
      </c>
      <c r="Q12" s="24"/>
      <c r="R12" s="24"/>
      <c r="S12" s="24"/>
      <c r="T12" s="24"/>
      <c r="U12" s="24"/>
      <c r="V12" s="24"/>
      <c r="W12" s="24"/>
      <c r="X12" s="9" t="s">
        <v>24</v>
      </c>
      <c r="Y12" s="24"/>
    </row>
    <row r="13" spans="1:25" s="44" customFormat="1" x14ac:dyDescent="0.25">
      <c r="B13" s="5" t="s">
        <v>26</v>
      </c>
      <c r="C13" s="24"/>
      <c r="D13" s="24"/>
      <c r="E13" s="24"/>
      <c r="F13" s="24"/>
      <c r="G13" s="24"/>
      <c r="H13" s="24"/>
      <c r="I13" s="24"/>
      <c r="J13" s="24">
        <v>4200</v>
      </c>
      <c r="K13" s="24"/>
      <c r="L13" s="24"/>
      <c r="M13" s="24"/>
      <c r="N13" s="24"/>
      <c r="O13" s="24"/>
      <c r="P13" s="30">
        <v>5302.5</v>
      </c>
      <c r="Q13" s="24"/>
      <c r="R13" s="24"/>
      <c r="S13" s="24"/>
      <c r="T13" s="24"/>
      <c r="U13" s="24"/>
      <c r="V13" s="24"/>
      <c r="W13" s="24"/>
      <c r="X13" s="9" t="s">
        <v>24</v>
      </c>
      <c r="Y13" s="24"/>
    </row>
    <row r="17" spans="1:25" x14ac:dyDescent="0.25">
      <c r="A17" s="1" t="s">
        <v>44</v>
      </c>
    </row>
    <row r="18" spans="1:25" x14ac:dyDescent="0.25">
      <c r="C18" s="5">
        <v>2000</v>
      </c>
      <c r="D18" s="5">
        <v>2001</v>
      </c>
      <c r="E18" s="5">
        <v>2002</v>
      </c>
      <c r="F18" s="5">
        <v>2003</v>
      </c>
      <c r="G18" s="5">
        <v>2004</v>
      </c>
      <c r="H18" s="5">
        <v>2005</v>
      </c>
      <c r="I18" s="5">
        <v>2006</v>
      </c>
      <c r="J18" s="5">
        <v>2007</v>
      </c>
      <c r="K18" s="5">
        <v>2008</v>
      </c>
      <c r="L18" s="5">
        <v>2009</v>
      </c>
      <c r="M18" s="5">
        <v>2010</v>
      </c>
      <c r="N18" s="5">
        <v>2011</v>
      </c>
      <c r="O18" s="5">
        <v>2012</v>
      </c>
      <c r="P18" s="5">
        <v>2013</v>
      </c>
      <c r="Q18" s="5">
        <v>2014</v>
      </c>
      <c r="R18" s="5">
        <v>2015</v>
      </c>
      <c r="S18" s="5">
        <v>2016</v>
      </c>
      <c r="T18" s="5">
        <v>2017</v>
      </c>
      <c r="U18" s="5">
        <v>2018</v>
      </c>
      <c r="V18" s="5">
        <v>2019</v>
      </c>
      <c r="W18" s="5">
        <v>2020</v>
      </c>
      <c r="Y18" s="5" t="s">
        <v>22</v>
      </c>
    </row>
    <row r="19" spans="1:25" s="44" customFormat="1" x14ac:dyDescent="0.25">
      <c r="B19" s="5" t="s">
        <v>23</v>
      </c>
      <c r="C19" s="30">
        <f>C20*1.2</f>
        <v>6554.6669999999995</v>
      </c>
      <c r="D19" s="30">
        <f t="shared" ref="D19:P19" si="0">D20*1.2</f>
        <v>7591.7579999999989</v>
      </c>
      <c r="E19" s="30">
        <f t="shared" si="0"/>
        <v>7769.2229999999981</v>
      </c>
      <c r="F19" s="30">
        <f t="shared" si="0"/>
        <v>8216.3135999999995</v>
      </c>
      <c r="G19" s="30">
        <f t="shared" si="0"/>
        <v>8432.4030000000002</v>
      </c>
      <c r="H19" s="30">
        <f t="shared" si="0"/>
        <v>8433.018</v>
      </c>
      <c r="I19" s="30">
        <f t="shared" si="0"/>
        <v>8178.2262000000001</v>
      </c>
      <c r="J19" s="30">
        <f t="shared" si="0"/>
        <v>8078.5151999999998</v>
      </c>
      <c r="K19" s="30">
        <f t="shared" si="0"/>
        <v>8091.09</v>
      </c>
      <c r="L19" s="30">
        <f t="shared" si="0"/>
        <v>8125.6656000000003</v>
      </c>
      <c r="M19" s="30">
        <f t="shared" si="0"/>
        <v>7984.9050000000007</v>
      </c>
      <c r="N19" s="30">
        <f t="shared" si="0"/>
        <v>8213.5871999999999</v>
      </c>
      <c r="O19" s="30">
        <f t="shared" si="0"/>
        <v>7170.9629999999997</v>
      </c>
      <c r="P19" s="30">
        <f t="shared" si="0"/>
        <v>6869.7552000000005</v>
      </c>
      <c r="Q19" s="24"/>
      <c r="R19" s="24"/>
      <c r="S19" s="24"/>
      <c r="T19" s="24"/>
      <c r="U19" s="24"/>
      <c r="V19" s="24"/>
      <c r="W19" s="24"/>
      <c r="X19" s="9" t="s">
        <v>24</v>
      </c>
      <c r="Y19" s="24"/>
    </row>
    <row r="20" spans="1:25" x14ac:dyDescent="0.25">
      <c r="B20" s="5" t="s">
        <v>25</v>
      </c>
      <c r="C20" s="30">
        <v>5462.2224999999999</v>
      </c>
      <c r="D20" s="30">
        <v>6326.4649999999992</v>
      </c>
      <c r="E20" s="30">
        <v>6474.3524999999991</v>
      </c>
      <c r="F20" s="30">
        <v>6846.9279999999999</v>
      </c>
      <c r="G20" s="30">
        <v>7027.0025000000005</v>
      </c>
      <c r="H20" s="30">
        <v>7027.5150000000003</v>
      </c>
      <c r="I20" s="30">
        <v>6815.1885000000002</v>
      </c>
      <c r="J20" s="30">
        <v>6732.0960000000005</v>
      </c>
      <c r="K20" s="30">
        <v>6742.5750000000007</v>
      </c>
      <c r="L20" s="30">
        <v>6771.3880000000008</v>
      </c>
      <c r="M20" s="30">
        <v>6654.0875000000005</v>
      </c>
      <c r="N20" s="30">
        <v>6844.6559999999999</v>
      </c>
      <c r="O20" s="30">
        <v>5975.8024999999998</v>
      </c>
      <c r="P20" s="30">
        <v>5724.7960000000003</v>
      </c>
      <c r="Q20" s="24"/>
      <c r="R20" s="24"/>
      <c r="S20" s="24"/>
      <c r="T20" s="24"/>
      <c r="U20" s="24"/>
      <c r="V20" s="24"/>
      <c r="W20" s="24"/>
      <c r="X20" s="9" t="s">
        <v>24</v>
      </c>
      <c r="Y20" s="24"/>
    </row>
    <row r="21" spans="1:25" s="44" customFormat="1" x14ac:dyDescent="0.25">
      <c r="B21" s="5" t="s">
        <v>26</v>
      </c>
      <c r="C21" s="30">
        <f>C20*0.8</f>
        <v>4369.7780000000002</v>
      </c>
      <c r="D21" s="30">
        <f t="shared" ref="D21:P21" si="1">D20*0.8</f>
        <v>5061.1719999999996</v>
      </c>
      <c r="E21" s="30">
        <f t="shared" si="1"/>
        <v>5179.482</v>
      </c>
      <c r="F21" s="30">
        <f t="shared" si="1"/>
        <v>5477.5424000000003</v>
      </c>
      <c r="G21" s="30">
        <f t="shared" si="1"/>
        <v>5621.6020000000008</v>
      </c>
      <c r="H21" s="30">
        <f t="shared" si="1"/>
        <v>5622.0120000000006</v>
      </c>
      <c r="I21" s="30">
        <f t="shared" si="1"/>
        <v>5452.1508000000003</v>
      </c>
      <c r="J21" s="30">
        <f t="shared" si="1"/>
        <v>5385.6768000000011</v>
      </c>
      <c r="K21" s="30">
        <f t="shared" si="1"/>
        <v>5394.0600000000013</v>
      </c>
      <c r="L21" s="30">
        <f t="shared" si="1"/>
        <v>5417.1104000000014</v>
      </c>
      <c r="M21" s="30">
        <f t="shared" si="1"/>
        <v>5323.27</v>
      </c>
      <c r="N21" s="30">
        <f t="shared" si="1"/>
        <v>5475.7248</v>
      </c>
      <c r="O21" s="30">
        <f t="shared" si="1"/>
        <v>4780.6419999999998</v>
      </c>
      <c r="P21" s="30">
        <f t="shared" si="1"/>
        <v>4579.8368</v>
      </c>
      <c r="Q21" s="24"/>
      <c r="R21" s="24"/>
      <c r="S21" s="24"/>
      <c r="T21" s="24"/>
      <c r="U21" s="24"/>
      <c r="V21" s="24"/>
      <c r="W21" s="24"/>
      <c r="X21" s="9" t="s">
        <v>24</v>
      </c>
      <c r="Y21" s="24"/>
    </row>
    <row r="22" spans="1:25" x14ac:dyDescent="0.25">
      <c r="C22" s="44"/>
      <c r="D22" s="44"/>
      <c r="E22" s="44"/>
      <c r="F22" s="44"/>
      <c r="G22" s="44"/>
      <c r="H22" s="44"/>
      <c r="I22" s="44"/>
      <c r="J22" s="44"/>
      <c r="K22" s="44"/>
      <c r="L22" s="44"/>
      <c r="M22" s="44"/>
      <c r="N22" s="44"/>
    </row>
    <row r="23" spans="1:25" x14ac:dyDescent="0.25">
      <c r="D23" s="44"/>
      <c r="E23" s="44"/>
      <c r="F23" s="44"/>
      <c r="G23" s="44"/>
      <c r="H23" s="44"/>
      <c r="I23" s="44"/>
      <c r="J23" s="44"/>
      <c r="K23" s="44"/>
      <c r="L23" s="44"/>
      <c r="M23" s="44"/>
      <c r="N23" s="44"/>
      <c r="O23" s="44"/>
      <c r="P23" s="44"/>
    </row>
    <row r="25" spans="1:25" x14ac:dyDescent="0.25">
      <c r="A25" s="1" t="s">
        <v>45</v>
      </c>
    </row>
    <row r="26" spans="1:25" x14ac:dyDescent="0.25">
      <c r="C26" s="5">
        <v>2000</v>
      </c>
      <c r="D26" s="5">
        <v>2001</v>
      </c>
      <c r="E26" s="5">
        <v>2002</v>
      </c>
      <c r="F26" s="5">
        <v>2003</v>
      </c>
      <c r="G26" s="5">
        <v>2004</v>
      </c>
      <c r="H26" s="5">
        <v>2005</v>
      </c>
      <c r="I26" s="5">
        <v>2006</v>
      </c>
      <c r="J26" s="5">
        <v>2007</v>
      </c>
      <c r="K26" s="5">
        <v>2008</v>
      </c>
      <c r="L26" s="5">
        <v>2009</v>
      </c>
      <c r="M26" s="5">
        <v>2010</v>
      </c>
      <c r="N26" s="5">
        <v>2011</v>
      </c>
      <c r="O26" s="5">
        <v>2012</v>
      </c>
      <c r="P26" s="5">
        <v>2013</v>
      </c>
      <c r="Q26" s="5">
        <v>2014</v>
      </c>
      <c r="R26" s="5">
        <v>2015</v>
      </c>
      <c r="S26" s="5">
        <v>2016</v>
      </c>
      <c r="T26" s="5">
        <v>2017</v>
      </c>
      <c r="U26" s="5">
        <v>2018</v>
      </c>
      <c r="V26" s="5">
        <v>2019</v>
      </c>
      <c r="W26" s="5">
        <v>2020</v>
      </c>
      <c r="Y26" s="5" t="s">
        <v>22</v>
      </c>
    </row>
    <row r="27" spans="1:25" s="44" customFormat="1" x14ac:dyDescent="0.25">
      <c r="B27" s="5" t="s">
        <v>23</v>
      </c>
      <c r="C27" s="31"/>
      <c r="D27" s="31"/>
      <c r="E27" s="31"/>
      <c r="F27" s="31"/>
      <c r="G27" s="31"/>
      <c r="H27" s="31"/>
      <c r="I27" s="31"/>
      <c r="J27" s="31"/>
      <c r="K27" s="31"/>
      <c r="L27" s="31"/>
      <c r="M27" s="31"/>
      <c r="N27" s="31"/>
      <c r="O27" s="31"/>
      <c r="P27" s="31"/>
      <c r="Q27" s="31"/>
      <c r="R27" s="31"/>
      <c r="S27" s="31"/>
      <c r="T27" s="31"/>
      <c r="U27" s="31"/>
      <c r="V27" s="31"/>
      <c r="W27" s="31"/>
      <c r="X27" s="32" t="s">
        <v>24</v>
      </c>
      <c r="Y27" s="33"/>
    </row>
    <row r="28" spans="1:25" x14ac:dyDescent="0.25">
      <c r="B28" s="5" t="s">
        <v>25</v>
      </c>
      <c r="C28" s="31"/>
      <c r="D28" s="31"/>
      <c r="E28" s="31"/>
      <c r="F28" s="31"/>
      <c r="G28" s="31"/>
      <c r="H28" s="31"/>
      <c r="I28" s="31"/>
      <c r="J28" s="31"/>
      <c r="K28" s="31"/>
      <c r="L28" s="31"/>
      <c r="M28" s="31"/>
      <c r="N28" s="31"/>
      <c r="O28" s="31"/>
      <c r="P28" s="31"/>
      <c r="Q28" s="31"/>
      <c r="R28" s="31"/>
      <c r="S28" s="31"/>
      <c r="T28" s="31"/>
      <c r="U28" s="31"/>
      <c r="V28" s="31"/>
      <c r="W28" s="31"/>
      <c r="X28" s="32" t="s">
        <v>24</v>
      </c>
      <c r="Y28" s="33"/>
    </row>
    <row r="29" spans="1:25" s="44" customFormat="1" x14ac:dyDescent="0.25">
      <c r="B29" s="5" t="s">
        <v>26</v>
      </c>
      <c r="C29" s="31"/>
      <c r="D29" s="31"/>
      <c r="E29" s="31"/>
      <c r="F29" s="31"/>
      <c r="G29" s="31"/>
      <c r="H29" s="31"/>
      <c r="I29" s="31"/>
      <c r="J29" s="31"/>
      <c r="K29" s="31"/>
      <c r="L29" s="31"/>
      <c r="M29" s="31"/>
      <c r="N29" s="31"/>
      <c r="O29" s="31"/>
      <c r="P29" s="31"/>
      <c r="Q29" s="31"/>
      <c r="R29" s="31"/>
      <c r="S29" s="31"/>
      <c r="T29" s="31"/>
      <c r="U29" s="31"/>
      <c r="V29" s="31"/>
      <c r="W29" s="31"/>
      <c r="X29" s="32" t="s">
        <v>24</v>
      </c>
      <c r="Y29" s="33"/>
    </row>
    <row r="33" spans="1:25" x14ac:dyDescent="0.25">
      <c r="A33" s="21" t="s">
        <v>46</v>
      </c>
      <c r="B33" s="34"/>
      <c r="C33" s="34"/>
      <c r="D33" s="34"/>
      <c r="E33" s="34"/>
      <c r="F33" s="34"/>
      <c r="G33" s="34"/>
      <c r="H33" s="34"/>
      <c r="I33" s="34"/>
      <c r="J33" s="34"/>
      <c r="K33" s="34"/>
      <c r="L33" s="34"/>
      <c r="M33" s="34"/>
      <c r="N33" s="34"/>
      <c r="O33" s="34"/>
      <c r="P33" s="34"/>
      <c r="Q33" s="34"/>
      <c r="R33" s="34"/>
      <c r="S33" s="34"/>
      <c r="T33" s="34"/>
      <c r="U33" s="34"/>
      <c r="V33" s="34"/>
      <c r="W33" s="34"/>
      <c r="X33" s="34"/>
      <c r="Y33" s="34"/>
    </row>
    <row r="34" spans="1:25" x14ac:dyDescent="0.25">
      <c r="A34" s="34"/>
      <c r="B34" s="34"/>
      <c r="C34" s="35">
        <v>2000</v>
      </c>
      <c r="D34" s="35">
        <v>2001</v>
      </c>
      <c r="E34" s="35">
        <v>2002</v>
      </c>
      <c r="F34" s="35">
        <v>2003</v>
      </c>
      <c r="G34" s="35">
        <v>2004</v>
      </c>
      <c r="H34" s="35">
        <v>2005</v>
      </c>
      <c r="I34" s="35">
        <v>2006</v>
      </c>
      <c r="J34" s="35">
        <v>2007</v>
      </c>
      <c r="K34" s="35">
        <v>2008</v>
      </c>
      <c r="L34" s="35">
        <v>2009</v>
      </c>
      <c r="M34" s="35">
        <v>2010</v>
      </c>
      <c r="N34" s="35">
        <v>2011</v>
      </c>
      <c r="O34" s="35">
        <v>2012</v>
      </c>
      <c r="P34" s="35">
        <v>2013</v>
      </c>
      <c r="Q34" s="35">
        <v>2014</v>
      </c>
      <c r="R34" s="35">
        <v>2015</v>
      </c>
      <c r="S34" s="35">
        <v>2016</v>
      </c>
      <c r="T34" s="35">
        <v>2017</v>
      </c>
      <c r="U34" s="35">
        <v>2018</v>
      </c>
      <c r="V34" s="35">
        <v>2019</v>
      </c>
      <c r="W34" s="35">
        <v>2020</v>
      </c>
      <c r="X34" s="34"/>
      <c r="Y34" s="35" t="s">
        <v>22</v>
      </c>
    </row>
    <row r="35" spans="1:25" s="44" customFormat="1" x14ac:dyDescent="0.25">
      <c r="A35" s="34"/>
      <c r="B35" s="5" t="s">
        <v>23</v>
      </c>
      <c r="C35" s="36"/>
      <c r="D35" s="36"/>
      <c r="E35" s="36"/>
      <c r="F35" s="36"/>
      <c r="G35" s="36"/>
      <c r="H35" s="36"/>
      <c r="I35" s="36"/>
      <c r="J35" s="36"/>
      <c r="K35" s="36"/>
      <c r="L35" s="36"/>
      <c r="M35" s="36"/>
      <c r="N35" s="36"/>
      <c r="O35" s="36"/>
      <c r="P35" s="36"/>
      <c r="Q35" s="36"/>
      <c r="R35" s="36">
        <f>R36*1.2</f>
        <v>68400</v>
      </c>
      <c r="S35" s="36"/>
      <c r="T35" s="36"/>
      <c r="U35" s="36"/>
      <c r="V35" s="36"/>
      <c r="W35" s="36"/>
      <c r="X35" s="37" t="s">
        <v>24</v>
      </c>
      <c r="Y35" s="36"/>
    </row>
    <row r="36" spans="1:25" x14ac:dyDescent="0.25">
      <c r="A36" s="34"/>
      <c r="B36" s="5" t="s">
        <v>25</v>
      </c>
      <c r="C36" s="36"/>
      <c r="D36" s="36"/>
      <c r="E36" s="36"/>
      <c r="F36" s="36"/>
      <c r="G36" s="36"/>
      <c r="H36" s="36"/>
      <c r="I36" s="36"/>
      <c r="J36" s="36"/>
      <c r="K36" s="36"/>
      <c r="L36" s="36"/>
      <c r="M36" s="36"/>
      <c r="N36" s="36"/>
      <c r="O36" s="36"/>
      <c r="P36" s="36"/>
      <c r="Q36" s="36"/>
      <c r="R36" s="36">
        <v>57000</v>
      </c>
      <c r="S36" s="36"/>
      <c r="T36" s="36"/>
      <c r="U36" s="36"/>
      <c r="V36" s="36"/>
      <c r="W36" s="36"/>
      <c r="X36" s="37" t="s">
        <v>24</v>
      </c>
      <c r="Y36" s="36"/>
    </row>
    <row r="37" spans="1:25" s="44" customFormat="1" x14ac:dyDescent="0.25">
      <c r="A37" s="34"/>
      <c r="B37" s="5" t="s">
        <v>26</v>
      </c>
      <c r="C37" s="36"/>
      <c r="D37" s="36"/>
      <c r="E37" s="36"/>
      <c r="F37" s="36"/>
      <c r="G37" s="36"/>
      <c r="H37" s="36"/>
      <c r="I37" s="36"/>
      <c r="J37" s="36"/>
      <c r="K37" s="36"/>
      <c r="L37" s="36"/>
      <c r="M37" s="36"/>
      <c r="N37" s="36"/>
      <c r="O37" s="36"/>
      <c r="P37" s="36"/>
      <c r="Q37" s="36"/>
      <c r="R37" s="36">
        <f>R36*0.8</f>
        <v>45600</v>
      </c>
      <c r="S37" s="36"/>
      <c r="T37" s="36"/>
      <c r="U37" s="36"/>
      <c r="V37" s="36"/>
      <c r="W37" s="36"/>
      <c r="X37" s="37" t="s">
        <v>24</v>
      </c>
      <c r="Y37" s="36"/>
    </row>
    <row r="39" spans="1:25" s="44" customFormat="1" x14ac:dyDescent="0.25"/>
    <row r="41" spans="1:25" x14ac:dyDescent="0.25">
      <c r="A41" s="1" t="s">
        <v>47</v>
      </c>
    </row>
    <row r="42" spans="1:25" x14ac:dyDescent="0.25">
      <c r="C42" s="5">
        <v>2000</v>
      </c>
      <c r="D42" s="5">
        <v>2001</v>
      </c>
      <c r="E42" s="5">
        <v>2002</v>
      </c>
      <c r="F42" s="5">
        <v>2003</v>
      </c>
      <c r="G42" s="5">
        <v>2004</v>
      </c>
      <c r="H42" s="5">
        <v>2005</v>
      </c>
      <c r="I42" s="5">
        <v>2006</v>
      </c>
      <c r="J42" s="5">
        <v>2007</v>
      </c>
      <c r="K42" s="5">
        <v>2008</v>
      </c>
      <c r="L42" s="5">
        <v>2009</v>
      </c>
      <c r="M42" s="5">
        <v>2010</v>
      </c>
      <c r="N42" s="5">
        <v>2011</v>
      </c>
      <c r="O42" s="5">
        <v>2012</v>
      </c>
      <c r="P42" s="5">
        <v>2013</v>
      </c>
      <c r="Q42" s="5">
        <v>2014</v>
      </c>
      <c r="R42" s="5">
        <v>2015</v>
      </c>
      <c r="S42" s="5">
        <v>2016</v>
      </c>
      <c r="T42" s="5">
        <v>2017</v>
      </c>
      <c r="U42" s="5">
        <v>2018</v>
      </c>
      <c r="V42" s="5">
        <v>2019</v>
      </c>
      <c r="W42" s="5">
        <v>2020</v>
      </c>
      <c r="Y42" s="5" t="s">
        <v>22</v>
      </c>
    </row>
    <row r="43" spans="1:25" s="44" customFormat="1" x14ac:dyDescent="0.25">
      <c r="B43" s="5" t="s">
        <v>23</v>
      </c>
      <c r="C43" s="30"/>
      <c r="D43" s="30"/>
      <c r="E43" s="30"/>
      <c r="F43" s="30"/>
      <c r="G43" s="30"/>
      <c r="H43" s="30"/>
      <c r="I43" s="30">
        <f>I44*1.2</f>
        <v>3735.24</v>
      </c>
      <c r="J43" s="30"/>
      <c r="K43" s="30"/>
      <c r="L43" s="30"/>
      <c r="M43" s="30">
        <f>M44*1.2</f>
        <v>3427.3199999999997</v>
      </c>
      <c r="N43" s="30"/>
      <c r="O43" s="30">
        <f>O44*1.2</f>
        <v>3772.56</v>
      </c>
      <c r="P43" s="30">
        <f>P44*1.2</f>
        <v>3721.2</v>
      </c>
      <c r="Q43" s="24"/>
      <c r="R43" s="24"/>
      <c r="S43" s="24"/>
      <c r="T43" s="24"/>
      <c r="U43" s="24"/>
      <c r="V43" s="24"/>
      <c r="W43" s="24"/>
      <c r="X43" s="9" t="s">
        <v>24</v>
      </c>
      <c r="Y43" s="24"/>
    </row>
    <row r="44" spans="1:25" x14ac:dyDescent="0.25">
      <c r="B44" s="5" t="s">
        <v>25</v>
      </c>
      <c r="C44" s="30"/>
      <c r="D44" s="30"/>
      <c r="E44" s="30"/>
      <c r="F44" s="30"/>
      <c r="G44" s="30"/>
      <c r="H44" s="30"/>
      <c r="I44" s="30">
        <v>3112.7</v>
      </c>
      <c r="J44" s="30"/>
      <c r="K44" s="30"/>
      <c r="L44" s="30"/>
      <c r="M44" s="30">
        <v>2856.1</v>
      </c>
      <c r="N44" s="30"/>
      <c r="O44" s="30">
        <v>3143.8</v>
      </c>
      <c r="P44" s="30">
        <v>3101</v>
      </c>
      <c r="Q44" s="24"/>
      <c r="R44" s="24"/>
      <c r="S44" s="24"/>
      <c r="T44" s="24"/>
      <c r="U44" s="24"/>
      <c r="V44" s="24"/>
      <c r="W44" s="24"/>
      <c r="X44" s="9" t="s">
        <v>24</v>
      </c>
      <c r="Y44" s="24"/>
    </row>
    <row r="45" spans="1:25" s="44" customFormat="1" x14ac:dyDescent="0.25">
      <c r="B45" s="5" t="s">
        <v>26</v>
      </c>
      <c r="C45" s="30"/>
      <c r="D45" s="30"/>
      <c r="E45" s="30"/>
      <c r="F45" s="30"/>
      <c r="G45" s="30"/>
      <c r="H45" s="30"/>
      <c r="I45" s="30">
        <f>I44*0.8</f>
        <v>2490.16</v>
      </c>
      <c r="J45" s="30"/>
      <c r="K45" s="30"/>
      <c r="L45" s="30"/>
      <c r="M45" s="30">
        <f>M44*0.8</f>
        <v>2284.88</v>
      </c>
      <c r="N45" s="30"/>
      <c r="O45" s="30">
        <f>O44*0.8</f>
        <v>2515.0400000000004</v>
      </c>
      <c r="P45" s="30">
        <f>P44*0.8</f>
        <v>2480.8000000000002</v>
      </c>
      <c r="Q45" s="24"/>
      <c r="R45" s="24"/>
      <c r="S45" s="24"/>
      <c r="T45" s="24"/>
      <c r="U45" s="24"/>
      <c r="V45" s="24"/>
      <c r="W45" s="24"/>
      <c r="X45" s="9" t="s">
        <v>24</v>
      </c>
      <c r="Y45" s="24"/>
    </row>
    <row r="46" spans="1:25" x14ac:dyDescent="0.25">
      <c r="C46" s="44"/>
      <c r="D46" s="44"/>
      <c r="E46" s="44"/>
      <c r="F46" s="44"/>
      <c r="G46" s="44"/>
      <c r="H46" s="44"/>
      <c r="I46" s="44"/>
      <c r="J46" s="44"/>
      <c r="K46" s="44"/>
      <c r="L46" s="44"/>
      <c r="M46" s="44"/>
      <c r="N46" s="44"/>
    </row>
    <row r="47" spans="1:25" x14ac:dyDescent="0.25">
      <c r="C47" s="44"/>
      <c r="D47" s="44"/>
      <c r="E47" s="44"/>
      <c r="F47" s="44"/>
      <c r="G47" s="44"/>
      <c r="H47" s="44"/>
      <c r="I47" s="44"/>
      <c r="J47" s="44"/>
      <c r="K47" s="44"/>
      <c r="L47" s="44"/>
      <c r="M47" s="44"/>
      <c r="N47" s="44"/>
      <c r="O47" s="44"/>
    </row>
    <row r="49" spans="1:25" x14ac:dyDescent="0.25">
      <c r="A49" s="1" t="s">
        <v>48</v>
      </c>
    </row>
    <row r="50" spans="1:25" x14ac:dyDescent="0.25">
      <c r="C50" s="5">
        <v>2000</v>
      </c>
      <c r="D50" s="5">
        <v>2001</v>
      </c>
      <c r="E50" s="5">
        <v>2002</v>
      </c>
      <c r="F50" s="5">
        <v>2003</v>
      </c>
      <c r="G50" s="5">
        <v>2004</v>
      </c>
      <c r="H50" s="5">
        <v>2005</v>
      </c>
      <c r="I50" s="5">
        <v>2006</v>
      </c>
      <c r="J50" s="5">
        <v>2007</v>
      </c>
      <c r="K50" s="5">
        <v>2008</v>
      </c>
      <c r="L50" s="5">
        <v>2009</v>
      </c>
      <c r="M50" s="5">
        <v>2010</v>
      </c>
      <c r="N50" s="5">
        <v>2011</v>
      </c>
      <c r="O50" s="5">
        <v>2012</v>
      </c>
      <c r="P50" s="5">
        <v>2013</v>
      </c>
      <c r="Q50" s="5">
        <v>2014</v>
      </c>
      <c r="R50" s="5">
        <v>2015</v>
      </c>
      <c r="S50" s="5">
        <v>2016</v>
      </c>
      <c r="T50" s="5">
        <v>2017</v>
      </c>
      <c r="U50" s="5">
        <v>2018</v>
      </c>
      <c r="V50" s="5">
        <v>2019</v>
      </c>
      <c r="W50" s="5">
        <v>2020</v>
      </c>
      <c r="Y50" s="5" t="s">
        <v>22</v>
      </c>
    </row>
    <row r="51" spans="1:25" s="44" customFormat="1" x14ac:dyDescent="0.25">
      <c r="B51" s="5" t="s">
        <v>23</v>
      </c>
      <c r="C51" s="24"/>
      <c r="D51" s="24"/>
      <c r="E51" s="24"/>
      <c r="F51" s="24"/>
      <c r="G51" s="24"/>
      <c r="H51" s="24"/>
      <c r="I51" s="24"/>
      <c r="J51" s="24"/>
      <c r="K51" s="24"/>
      <c r="L51" s="24"/>
      <c r="M51" s="24"/>
      <c r="N51" s="24"/>
      <c r="O51" s="24"/>
      <c r="P51" s="24"/>
      <c r="Q51" s="24"/>
      <c r="R51" s="24"/>
      <c r="S51" s="24"/>
      <c r="T51" s="24"/>
      <c r="U51" s="24"/>
      <c r="V51" s="24"/>
      <c r="W51" s="24"/>
      <c r="X51" s="9" t="s">
        <v>24</v>
      </c>
      <c r="Y51" s="24"/>
    </row>
    <row r="52" spans="1:25" x14ac:dyDescent="0.25">
      <c r="B52" s="5" t="s">
        <v>25</v>
      </c>
      <c r="C52" s="24"/>
      <c r="D52" s="24"/>
      <c r="E52" s="24"/>
      <c r="F52" s="24"/>
      <c r="G52" s="24"/>
      <c r="H52" s="24"/>
      <c r="I52" s="24"/>
      <c r="J52" s="24"/>
      <c r="K52" s="24"/>
      <c r="L52" s="24">
        <v>648</v>
      </c>
      <c r="M52" s="24"/>
      <c r="N52" s="24">
        <v>931</v>
      </c>
      <c r="O52" s="24">
        <v>780</v>
      </c>
      <c r="P52" s="24">
        <v>1121</v>
      </c>
      <c r="Q52" s="24"/>
      <c r="R52" s="24"/>
      <c r="S52" s="24"/>
      <c r="T52" s="24"/>
      <c r="U52" s="24"/>
      <c r="V52" s="24"/>
      <c r="W52" s="24"/>
      <c r="X52" s="9" t="s">
        <v>24</v>
      </c>
      <c r="Y52" s="24"/>
    </row>
    <row r="53" spans="1:25" s="44" customFormat="1" x14ac:dyDescent="0.25">
      <c r="B53" s="5" t="s">
        <v>26</v>
      </c>
      <c r="C53" s="24"/>
      <c r="D53" s="24"/>
      <c r="E53" s="24"/>
      <c r="F53" s="24"/>
      <c r="G53" s="24"/>
      <c r="H53" s="24"/>
      <c r="I53" s="24"/>
      <c r="J53" s="24"/>
      <c r="K53" s="24"/>
      <c r="L53" s="24"/>
      <c r="M53" s="24"/>
      <c r="N53" s="24"/>
      <c r="O53" s="24"/>
      <c r="P53" s="24"/>
      <c r="Q53" s="24"/>
      <c r="R53" s="24"/>
      <c r="S53" s="24"/>
      <c r="T53" s="24"/>
      <c r="U53" s="24"/>
      <c r="V53" s="24"/>
      <c r="W53" s="24"/>
      <c r="X53" s="9" t="s">
        <v>24</v>
      </c>
      <c r="Y53" s="24"/>
    </row>
    <row r="54" spans="1:25" s="44" customFormat="1" x14ac:dyDescent="0.25"/>
    <row r="55" spans="1:25" s="44" customFormat="1" x14ac:dyDescent="0.25"/>
    <row r="56" spans="1:25" s="44" customFormat="1" x14ac:dyDescent="0.25"/>
    <row r="57" spans="1:25" s="44" customFormat="1" x14ac:dyDescent="0.25">
      <c r="A57" s="70" t="s">
        <v>118</v>
      </c>
    </row>
    <row r="58" spans="1:25" s="44" customFormat="1" x14ac:dyDescent="0.25">
      <c r="C58" s="71">
        <v>2000</v>
      </c>
      <c r="D58" s="71">
        <v>2001</v>
      </c>
      <c r="E58" s="71">
        <v>2002</v>
      </c>
      <c r="F58" s="71">
        <v>2003</v>
      </c>
      <c r="G58" s="71">
        <v>2004</v>
      </c>
      <c r="H58" s="71">
        <v>2005</v>
      </c>
      <c r="I58" s="71">
        <v>2006</v>
      </c>
      <c r="J58" s="71">
        <v>2007</v>
      </c>
      <c r="K58" s="71">
        <v>2008</v>
      </c>
      <c r="L58" s="71">
        <v>2009</v>
      </c>
      <c r="M58" s="71">
        <v>2010</v>
      </c>
      <c r="N58" s="71">
        <v>2011</v>
      </c>
      <c r="O58" s="71">
        <v>2012</v>
      </c>
      <c r="P58" s="71">
        <v>2013</v>
      </c>
      <c r="Q58" s="71">
        <v>2014</v>
      </c>
      <c r="R58" s="71">
        <v>2015</v>
      </c>
      <c r="S58" s="71">
        <v>2016</v>
      </c>
      <c r="T58" s="71">
        <v>2017</v>
      </c>
      <c r="U58" s="71">
        <v>2018</v>
      </c>
      <c r="V58" s="71">
        <v>2019</v>
      </c>
      <c r="W58" s="71">
        <v>2020</v>
      </c>
      <c r="Y58" s="71" t="s">
        <v>22</v>
      </c>
    </row>
    <row r="59" spans="1:25" s="44" customFormat="1" x14ac:dyDescent="0.25">
      <c r="B59" s="5" t="s">
        <v>23</v>
      </c>
      <c r="C59" s="73"/>
      <c r="D59" s="73"/>
      <c r="E59" s="73"/>
      <c r="F59" s="73"/>
      <c r="G59" s="73"/>
      <c r="H59" s="73"/>
      <c r="I59" s="73"/>
      <c r="J59" s="73"/>
      <c r="K59" s="73"/>
      <c r="L59" s="73"/>
      <c r="M59" s="73"/>
      <c r="N59" s="73"/>
      <c r="O59" s="73">
        <v>0.65</v>
      </c>
      <c r="P59" s="73"/>
      <c r="Q59" s="73"/>
      <c r="R59" s="73"/>
      <c r="S59" s="73"/>
      <c r="T59" s="73"/>
      <c r="U59" s="73"/>
      <c r="V59" s="73"/>
      <c r="W59" s="73"/>
      <c r="X59" s="72" t="s">
        <v>24</v>
      </c>
      <c r="Y59" s="73"/>
    </row>
    <row r="60" spans="1:25" s="44" customFormat="1" x14ac:dyDescent="0.25">
      <c r="B60" s="5" t="s">
        <v>25</v>
      </c>
      <c r="C60" s="73"/>
      <c r="D60" s="73"/>
      <c r="E60" s="73"/>
      <c r="F60" s="73"/>
      <c r="G60" s="73"/>
      <c r="H60" s="73"/>
      <c r="I60" s="73"/>
      <c r="J60" s="73"/>
      <c r="K60" s="73"/>
      <c r="L60" s="73"/>
      <c r="M60" s="73"/>
      <c r="N60" s="73"/>
      <c r="O60" s="73">
        <v>0.62</v>
      </c>
      <c r="P60" s="73"/>
      <c r="Q60" s="73"/>
      <c r="R60" s="73"/>
      <c r="S60" s="73"/>
      <c r="T60" s="73"/>
      <c r="U60" s="73"/>
      <c r="V60" s="73"/>
      <c r="W60" s="73"/>
      <c r="X60" s="72" t="s">
        <v>24</v>
      </c>
      <c r="Y60" s="73"/>
    </row>
    <row r="61" spans="1:25" s="44" customFormat="1" x14ac:dyDescent="0.25">
      <c r="B61" s="5" t="s">
        <v>26</v>
      </c>
      <c r="C61" s="73"/>
      <c r="D61" s="73"/>
      <c r="E61" s="73"/>
      <c r="F61" s="73"/>
      <c r="G61" s="73"/>
      <c r="H61" s="73"/>
      <c r="I61" s="73"/>
      <c r="J61" s="73"/>
      <c r="K61" s="73"/>
      <c r="L61" s="73"/>
      <c r="M61" s="73"/>
      <c r="N61" s="73"/>
      <c r="O61" s="73">
        <v>0.55000000000000004</v>
      </c>
      <c r="P61" s="73"/>
      <c r="Q61" s="73"/>
      <c r="R61" s="73"/>
      <c r="S61" s="73"/>
      <c r="T61" s="73"/>
      <c r="U61" s="73"/>
      <c r="V61" s="73"/>
      <c r="W61" s="73"/>
      <c r="X61" s="72" t="s">
        <v>24</v>
      </c>
      <c r="Y61" s="73"/>
    </row>
    <row r="62" spans="1:25" s="44" customFormat="1" x14ac:dyDescent="0.25"/>
    <row r="63" spans="1:25" s="44" customFormat="1" x14ac:dyDescent="0.25"/>
    <row r="64" spans="1:25" s="44" customFormat="1" x14ac:dyDescent="0.25"/>
    <row r="65" spans="1:25" s="44" customFormat="1" x14ac:dyDescent="0.25">
      <c r="A65" s="70" t="s">
        <v>119</v>
      </c>
    </row>
    <row r="66" spans="1:25" s="44" customFormat="1" x14ac:dyDescent="0.25">
      <c r="C66" s="71">
        <v>2000</v>
      </c>
      <c r="D66" s="71">
        <v>2001</v>
      </c>
      <c r="E66" s="71">
        <v>2002</v>
      </c>
      <c r="F66" s="71">
        <v>2003</v>
      </c>
      <c r="G66" s="71">
        <v>2004</v>
      </c>
      <c r="H66" s="71">
        <v>2005</v>
      </c>
      <c r="I66" s="71">
        <v>2006</v>
      </c>
      <c r="J66" s="71">
        <v>2007</v>
      </c>
      <c r="K66" s="71">
        <v>2008</v>
      </c>
      <c r="L66" s="71">
        <v>2009</v>
      </c>
      <c r="M66" s="71">
        <v>2010</v>
      </c>
      <c r="N66" s="71">
        <v>2011</v>
      </c>
      <c r="O66" s="71">
        <v>2012</v>
      </c>
      <c r="P66" s="71">
        <v>2013</v>
      </c>
      <c r="Q66" s="71">
        <v>2014</v>
      </c>
      <c r="R66" s="71">
        <v>2015</v>
      </c>
      <c r="S66" s="71">
        <v>2016</v>
      </c>
      <c r="T66" s="71">
        <v>2017</v>
      </c>
      <c r="U66" s="71">
        <v>2018</v>
      </c>
      <c r="V66" s="71">
        <v>2019</v>
      </c>
      <c r="W66" s="71">
        <v>2020</v>
      </c>
      <c r="Y66" s="71" t="s">
        <v>22</v>
      </c>
    </row>
    <row r="67" spans="1:25" s="44" customFormat="1" x14ac:dyDescent="0.25">
      <c r="B67" s="5" t="s">
        <v>23</v>
      </c>
      <c r="C67" s="73"/>
      <c r="D67" s="73"/>
      <c r="E67" s="73"/>
      <c r="F67" s="73"/>
      <c r="G67" s="73"/>
      <c r="H67" s="73"/>
      <c r="I67" s="73"/>
      <c r="J67" s="73"/>
      <c r="K67" s="73"/>
      <c r="L67" s="73"/>
      <c r="M67" s="73"/>
      <c r="N67" s="73"/>
      <c r="O67" s="73">
        <v>0.75</v>
      </c>
      <c r="P67" s="73"/>
      <c r="Q67" s="73"/>
      <c r="R67" s="73"/>
      <c r="S67" s="73"/>
      <c r="T67" s="73"/>
      <c r="U67" s="73"/>
      <c r="V67" s="73"/>
      <c r="W67" s="73"/>
      <c r="X67" s="72" t="s">
        <v>24</v>
      </c>
      <c r="Y67" s="73"/>
    </row>
    <row r="68" spans="1:25" s="44" customFormat="1" x14ac:dyDescent="0.25">
      <c r="B68" s="5" t="s">
        <v>25</v>
      </c>
      <c r="C68" s="73"/>
      <c r="D68" s="73"/>
      <c r="E68" s="73"/>
      <c r="F68" s="73"/>
      <c r="G68" s="73"/>
      <c r="H68" s="73"/>
      <c r="I68" s="73"/>
      <c r="J68" s="73"/>
      <c r="K68" s="73"/>
      <c r="L68" s="73"/>
      <c r="M68" s="73"/>
      <c r="N68" s="73"/>
      <c r="O68" s="73">
        <v>0.7</v>
      </c>
      <c r="P68" s="73"/>
      <c r="Q68" s="73"/>
      <c r="R68" s="73"/>
      <c r="S68" s="73"/>
      <c r="T68" s="73"/>
      <c r="U68" s="73"/>
      <c r="V68" s="73"/>
      <c r="W68" s="73"/>
      <c r="X68" s="72" t="s">
        <v>24</v>
      </c>
      <c r="Y68" s="73"/>
    </row>
    <row r="69" spans="1:25" s="44" customFormat="1" x14ac:dyDescent="0.25">
      <c r="B69" s="5" t="s">
        <v>26</v>
      </c>
      <c r="C69" s="73"/>
      <c r="D69" s="73"/>
      <c r="E69" s="73"/>
      <c r="F69" s="73"/>
      <c r="G69" s="73"/>
      <c r="H69" s="73"/>
      <c r="I69" s="73"/>
      <c r="J69" s="73"/>
      <c r="K69" s="73"/>
      <c r="L69" s="73"/>
      <c r="M69" s="73"/>
      <c r="N69" s="73"/>
      <c r="O69" s="73">
        <v>0.65</v>
      </c>
      <c r="P69" s="73"/>
      <c r="Q69" s="73"/>
      <c r="R69" s="73"/>
      <c r="S69" s="73"/>
      <c r="T69" s="73"/>
      <c r="U69" s="73"/>
      <c r="V69" s="73"/>
      <c r="W69" s="73"/>
      <c r="X69" s="72" t="s">
        <v>24</v>
      </c>
      <c r="Y69" s="73"/>
    </row>
    <row r="70" spans="1:25" s="44" customFormat="1" x14ac:dyDescent="0.25"/>
    <row r="71" spans="1:25" s="44" customFormat="1" x14ac:dyDescent="0.25"/>
    <row r="72" spans="1:25" s="44" customFormat="1" x14ac:dyDescent="0.25"/>
    <row r="73" spans="1:25" s="44" customFormat="1" x14ac:dyDescent="0.25">
      <c r="A73" s="70" t="s">
        <v>120</v>
      </c>
    </row>
    <row r="74" spans="1:25" s="44" customFormat="1" x14ac:dyDescent="0.25">
      <c r="C74" s="71">
        <v>2000</v>
      </c>
      <c r="D74" s="71">
        <v>2001</v>
      </c>
      <c r="E74" s="71">
        <v>2002</v>
      </c>
      <c r="F74" s="71">
        <v>2003</v>
      </c>
      <c r="G74" s="71">
        <v>2004</v>
      </c>
      <c r="H74" s="71">
        <v>2005</v>
      </c>
      <c r="I74" s="71">
        <v>2006</v>
      </c>
      <c r="J74" s="71">
        <v>2007</v>
      </c>
      <c r="K74" s="71">
        <v>2008</v>
      </c>
      <c r="L74" s="71">
        <v>2009</v>
      </c>
      <c r="M74" s="71">
        <v>2010</v>
      </c>
      <c r="N74" s="71">
        <v>2011</v>
      </c>
      <c r="O74" s="71">
        <v>2012</v>
      </c>
      <c r="P74" s="71">
        <v>2013</v>
      </c>
      <c r="Q74" s="71">
        <v>2014</v>
      </c>
      <c r="R74" s="71">
        <v>2015</v>
      </c>
      <c r="S74" s="71">
        <v>2016</v>
      </c>
      <c r="T74" s="71">
        <v>2017</v>
      </c>
      <c r="U74" s="71">
        <v>2018</v>
      </c>
      <c r="V74" s="71">
        <v>2019</v>
      </c>
      <c r="W74" s="71">
        <v>2020</v>
      </c>
      <c r="Y74" s="71" t="s">
        <v>22</v>
      </c>
    </row>
    <row r="75" spans="1:25" s="44" customFormat="1" x14ac:dyDescent="0.25">
      <c r="B75" s="5" t="s">
        <v>23</v>
      </c>
      <c r="C75" s="73"/>
      <c r="D75" s="73"/>
      <c r="E75" s="73"/>
      <c r="F75" s="73"/>
      <c r="G75" s="73"/>
      <c r="H75" s="73"/>
      <c r="I75" s="73"/>
      <c r="J75" s="73"/>
      <c r="K75" s="73"/>
      <c r="L75" s="73"/>
      <c r="M75" s="73"/>
      <c r="N75" s="73"/>
      <c r="O75" s="73">
        <v>0.65</v>
      </c>
      <c r="P75" s="73"/>
      <c r="Q75" s="73"/>
      <c r="R75" s="73"/>
      <c r="S75" s="73"/>
      <c r="T75" s="73"/>
      <c r="U75" s="73"/>
      <c r="V75" s="73"/>
      <c r="W75" s="73"/>
      <c r="X75" s="72" t="s">
        <v>24</v>
      </c>
      <c r="Y75" s="73"/>
    </row>
    <row r="76" spans="1:25" s="44" customFormat="1" x14ac:dyDescent="0.25">
      <c r="B76" s="5" t="s">
        <v>25</v>
      </c>
      <c r="C76" s="73"/>
      <c r="D76" s="73"/>
      <c r="E76" s="73"/>
      <c r="F76" s="73"/>
      <c r="G76" s="73"/>
      <c r="H76" s="73"/>
      <c r="I76" s="73"/>
      <c r="J76" s="73"/>
      <c r="K76" s="73"/>
      <c r="L76" s="73"/>
      <c r="M76" s="73"/>
      <c r="N76" s="73"/>
      <c r="O76" s="73">
        <v>0.69</v>
      </c>
      <c r="P76" s="73"/>
      <c r="Q76" s="73"/>
      <c r="R76" s="73"/>
      <c r="S76" s="73"/>
      <c r="T76" s="73"/>
      <c r="U76" s="73"/>
      <c r="V76" s="73"/>
      <c r="W76" s="73"/>
      <c r="X76" s="72" t="s">
        <v>24</v>
      </c>
      <c r="Y76" s="73"/>
    </row>
    <row r="77" spans="1:25" s="44" customFormat="1" x14ac:dyDescent="0.25">
      <c r="B77" s="5" t="s">
        <v>26</v>
      </c>
      <c r="C77" s="73"/>
      <c r="D77" s="73"/>
      <c r="E77" s="73"/>
      <c r="F77" s="73"/>
      <c r="G77" s="73"/>
      <c r="H77" s="73"/>
      <c r="I77" s="73"/>
      <c r="J77" s="73"/>
      <c r="K77" s="73"/>
      <c r="L77" s="73"/>
      <c r="M77" s="73"/>
      <c r="N77" s="73"/>
      <c r="O77" s="73">
        <v>0.6</v>
      </c>
      <c r="P77" s="73"/>
      <c r="Q77" s="73"/>
      <c r="R77" s="73"/>
      <c r="S77" s="73"/>
      <c r="T77" s="73"/>
      <c r="U77" s="73"/>
      <c r="V77" s="73"/>
      <c r="W77" s="73"/>
      <c r="X77" s="72" t="s">
        <v>24</v>
      </c>
      <c r="Y77" s="73"/>
    </row>
    <row r="78" spans="1:25" s="44" customFormat="1" x14ac:dyDescent="0.25"/>
    <row r="79" spans="1:25" s="44" customFormat="1" x14ac:dyDescent="0.25"/>
    <row r="80" spans="1:25" s="44" customFormat="1" x14ac:dyDescent="0.25"/>
    <row r="81" spans="1:25" s="44" customFormat="1" x14ac:dyDescent="0.25">
      <c r="A81" s="70" t="s">
        <v>121</v>
      </c>
    </row>
    <row r="82" spans="1:25" s="44" customFormat="1" x14ac:dyDescent="0.25">
      <c r="C82" s="71">
        <v>2000</v>
      </c>
      <c r="D82" s="71">
        <v>2001</v>
      </c>
      <c r="E82" s="71">
        <v>2002</v>
      </c>
      <c r="F82" s="71">
        <v>2003</v>
      </c>
      <c r="G82" s="71">
        <v>2004</v>
      </c>
      <c r="H82" s="71">
        <v>2005</v>
      </c>
      <c r="I82" s="71">
        <v>2006</v>
      </c>
      <c r="J82" s="71">
        <v>2007</v>
      </c>
      <c r="K82" s="71">
        <v>2008</v>
      </c>
      <c r="L82" s="71">
        <v>2009</v>
      </c>
      <c r="M82" s="71">
        <v>2010</v>
      </c>
      <c r="N82" s="71">
        <v>2011</v>
      </c>
      <c r="O82" s="71">
        <v>2012</v>
      </c>
      <c r="P82" s="71">
        <v>2013</v>
      </c>
      <c r="Q82" s="71">
        <v>2014</v>
      </c>
      <c r="R82" s="71">
        <v>2015</v>
      </c>
      <c r="S82" s="71">
        <v>2016</v>
      </c>
      <c r="T82" s="71">
        <v>2017</v>
      </c>
      <c r="U82" s="71">
        <v>2018</v>
      </c>
      <c r="V82" s="71">
        <v>2019</v>
      </c>
      <c r="W82" s="71">
        <v>2020</v>
      </c>
      <c r="Y82" s="71" t="s">
        <v>22</v>
      </c>
    </row>
    <row r="83" spans="1:25" s="44" customFormat="1" x14ac:dyDescent="0.25">
      <c r="B83" s="5" t="s">
        <v>23</v>
      </c>
      <c r="C83" s="73"/>
      <c r="D83" s="73"/>
      <c r="E83" s="73"/>
      <c r="F83" s="73"/>
      <c r="G83" s="73"/>
      <c r="H83" s="73"/>
      <c r="I83" s="73"/>
      <c r="J83" s="73"/>
      <c r="K83" s="73"/>
      <c r="L83" s="73"/>
      <c r="M83" s="73"/>
      <c r="N83" s="73"/>
      <c r="O83" s="73"/>
      <c r="P83" s="73"/>
      <c r="Q83" s="73"/>
      <c r="R83" s="73"/>
      <c r="S83" s="73"/>
      <c r="T83" s="73"/>
      <c r="U83" s="73"/>
      <c r="V83" s="73"/>
      <c r="W83" s="73"/>
      <c r="X83" s="72" t="s">
        <v>24</v>
      </c>
      <c r="Y83" s="73"/>
    </row>
    <row r="84" spans="1:25" s="44" customFormat="1" x14ac:dyDescent="0.25">
      <c r="B84" s="5" t="s">
        <v>25</v>
      </c>
      <c r="C84" s="73"/>
      <c r="D84" s="73"/>
      <c r="E84" s="73"/>
      <c r="F84" s="73"/>
      <c r="G84" s="73"/>
      <c r="H84" s="73"/>
      <c r="I84" s="73"/>
      <c r="J84" s="73"/>
      <c r="K84" s="73"/>
      <c r="L84" s="73"/>
      <c r="M84" s="73"/>
      <c r="N84" s="73"/>
      <c r="O84" s="73">
        <v>0.8</v>
      </c>
      <c r="P84" s="73"/>
      <c r="Q84" s="73"/>
      <c r="R84" s="73"/>
      <c r="S84" s="73"/>
      <c r="T84" s="73"/>
      <c r="U84" s="73"/>
      <c r="V84" s="73"/>
      <c r="W84" s="73"/>
      <c r="X84" s="72" t="s">
        <v>24</v>
      </c>
      <c r="Y84" s="73"/>
    </row>
    <row r="85" spans="1:25" s="44" customFormat="1" x14ac:dyDescent="0.25">
      <c r="B85" s="5" t="s">
        <v>26</v>
      </c>
      <c r="C85" s="73"/>
      <c r="D85" s="73"/>
      <c r="E85" s="73"/>
      <c r="F85" s="73"/>
      <c r="G85" s="73"/>
      <c r="H85" s="73"/>
      <c r="I85" s="73"/>
      <c r="J85" s="73"/>
      <c r="K85" s="73"/>
      <c r="L85" s="73"/>
      <c r="M85" s="73"/>
      <c r="N85" s="73"/>
      <c r="O85" s="73"/>
      <c r="P85" s="73"/>
      <c r="Q85" s="73"/>
      <c r="R85" s="73"/>
      <c r="S85" s="73"/>
      <c r="T85" s="73"/>
      <c r="U85" s="73"/>
      <c r="V85" s="73"/>
      <c r="W85" s="73"/>
      <c r="X85" s="72" t="s">
        <v>24</v>
      </c>
      <c r="Y85" s="73"/>
    </row>
    <row r="86" spans="1:25" s="44" customFormat="1" x14ac:dyDescent="0.25"/>
    <row r="87" spans="1:25" s="44" customFormat="1" x14ac:dyDescent="0.25"/>
    <row r="88" spans="1:25" s="44" customFormat="1" x14ac:dyDescent="0.25"/>
    <row r="89" spans="1:25" s="44" customFormat="1" x14ac:dyDescent="0.25">
      <c r="A89" s="70" t="s">
        <v>122</v>
      </c>
    </row>
    <row r="90" spans="1:25" s="44" customFormat="1" x14ac:dyDescent="0.25">
      <c r="C90" s="71">
        <v>2000</v>
      </c>
      <c r="D90" s="71">
        <v>2001</v>
      </c>
      <c r="E90" s="71">
        <v>2002</v>
      </c>
      <c r="F90" s="71">
        <v>2003</v>
      </c>
      <c r="G90" s="71">
        <v>2004</v>
      </c>
      <c r="H90" s="71">
        <v>2005</v>
      </c>
      <c r="I90" s="71">
        <v>2006</v>
      </c>
      <c r="J90" s="71">
        <v>2007</v>
      </c>
      <c r="K90" s="71">
        <v>2008</v>
      </c>
      <c r="L90" s="71">
        <v>2009</v>
      </c>
      <c r="M90" s="71">
        <v>2010</v>
      </c>
      <c r="N90" s="71">
        <v>2011</v>
      </c>
      <c r="O90" s="71">
        <v>2012</v>
      </c>
      <c r="P90" s="71">
        <v>2013</v>
      </c>
      <c r="Q90" s="71">
        <v>2014</v>
      </c>
      <c r="R90" s="71">
        <v>2015</v>
      </c>
      <c r="S90" s="71">
        <v>2016</v>
      </c>
      <c r="T90" s="71">
        <v>2017</v>
      </c>
      <c r="U90" s="71">
        <v>2018</v>
      </c>
      <c r="V90" s="71">
        <v>2019</v>
      </c>
      <c r="W90" s="71">
        <v>2020</v>
      </c>
      <c r="Y90" s="71" t="s">
        <v>22</v>
      </c>
    </row>
    <row r="91" spans="1:25" s="44" customFormat="1" x14ac:dyDescent="0.25">
      <c r="B91" s="5" t="s">
        <v>23</v>
      </c>
      <c r="C91" s="73"/>
      <c r="D91" s="73"/>
      <c r="E91" s="73"/>
      <c r="F91" s="73"/>
      <c r="G91" s="73"/>
      <c r="H91" s="73"/>
      <c r="I91" s="73"/>
      <c r="J91" s="73"/>
      <c r="K91" s="73"/>
      <c r="L91" s="73"/>
      <c r="M91" s="73"/>
      <c r="N91" s="73"/>
      <c r="O91" s="73">
        <v>0.7</v>
      </c>
      <c r="P91" s="73"/>
      <c r="Q91" s="73"/>
      <c r="R91" s="73"/>
      <c r="S91" s="73"/>
      <c r="T91" s="73"/>
      <c r="U91" s="73"/>
      <c r="V91" s="73"/>
      <c r="W91" s="73"/>
      <c r="X91" s="72" t="s">
        <v>24</v>
      </c>
      <c r="Y91" s="73"/>
    </row>
    <row r="92" spans="1:25" s="44" customFormat="1" x14ac:dyDescent="0.25">
      <c r="B92" s="5" t="s">
        <v>25</v>
      </c>
      <c r="C92" s="73"/>
      <c r="D92" s="73"/>
      <c r="E92" s="73"/>
      <c r="F92" s="73"/>
      <c r="G92" s="73"/>
      <c r="H92" s="73"/>
      <c r="I92" s="73"/>
      <c r="J92" s="73"/>
      <c r="K92" s="73"/>
      <c r="L92" s="73"/>
      <c r="M92" s="73"/>
      <c r="N92" s="73"/>
      <c r="O92" s="73">
        <v>0.65</v>
      </c>
      <c r="P92" s="73"/>
      <c r="Q92" s="73"/>
      <c r="R92" s="73"/>
      <c r="S92" s="73"/>
      <c r="T92" s="73"/>
      <c r="U92" s="73"/>
      <c r="V92" s="73"/>
      <c r="W92" s="73"/>
      <c r="X92" s="72" t="s">
        <v>24</v>
      </c>
      <c r="Y92" s="73"/>
    </row>
    <row r="93" spans="1:25" s="44" customFormat="1" x14ac:dyDescent="0.25">
      <c r="B93" s="5" t="s">
        <v>26</v>
      </c>
      <c r="C93" s="73"/>
      <c r="D93" s="73"/>
      <c r="E93" s="73"/>
      <c r="F93" s="73"/>
      <c r="G93" s="73"/>
      <c r="H93" s="73"/>
      <c r="I93" s="73"/>
      <c r="J93" s="73"/>
      <c r="K93" s="73"/>
      <c r="L93" s="73"/>
      <c r="M93" s="73"/>
      <c r="N93" s="73"/>
      <c r="O93" s="73">
        <v>0.6</v>
      </c>
      <c r="P93" s="73"/>
      <c r="Q93" s="73"/>
      <c r="R93" s="73"/>
      <c r="S93" s="73"/>
      <c r="T93" s="73"/>
      <c r="U93" s="73"/>
      <c r="V93" s="73"/>
      <c r="W93" s="73"/>
      <c r="X93" s="72" t="s">
        <v>24</v>
      </c>
      <c r="Y93" s="73"/>
    </row>
  </sheetData>
  <pageMargins left="0.7" right="0.7" top="0.75" bottom="0.75" header="0.51180555555555496" footer="0.51180555555555496"/>
  <pageSetup firstPageNumber="0"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AI63"/>
  <sheetViews>
    <sheetView topLeftCell="A31" workbookViewId="0">
      <selection activeCell="A35" sqref="A35:AZ45"/>
    </sheetView>
  </sheetViews>
  <sheetFormatPr defaultColWidth="8.85546875" defaultRowHeight="15" x14ac:dyDescent="0.25"/>
  <sheetData>
    <row r="1" spans="1:35" x14ac:dyDescent="0.25">
      <c r="A1" s="26" t="s">
        <v>111</v>
      </c>
    </row>
    <row r="2" spans="1:35" x14ac:dyDescent="0.25">
      <c r="A2" s="27"/>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35" x14ac:dyDescent="0.25">
      <c r="A3" s="27"/>
      <c r="B3" s="5" t="str">
        <f>Populations!$C$3</f>
        <v>FSW</v>
      </c>
      <c r="C3" s="23"/>
      <c r="D3" s="23"/>
      <c r="E3" s="23"/>
      <c r="F3" s="23"/>
      <c r="G3" s="23"/>
      <c r="H3" s="23"/>
      <c r="I3" s="23"/>
      <c r="J3" s="23"/>
      <c r="K3" s="23"/>
      <c r="L3" s="23"/>
      <c r="M3" s="23"/>
      <c r="N3" s="23"/>
      <c r="O3" s="23"/>
      <c r="P3" s="23"/>
      <c r="Q3" s="23"/>
      <c r="R3" s="69">
        <v>1</v>
      </c>
      <c r="S3" s="23"/>
      <c r="T3" s="23"/>
      <c r="U3" s="23"/>
      <c r="V3" s="23"/>
      <c r="W3" s="23"/>
      <c r="X3" s="9" t="s">
        <v>24</v>
      </c>
      <c r="Y3" s="23"/>
    </row>
    <row r="4" spans="1:35" x14ac:dyDescent="0.25">
      <c r="A4" s="27"/>
      <c r="B4" s="5" t="str">
        <f>Populations!$C$4</f>
        <v>Clients</v>
      </c>
      <c r="C4" s="23"/>
      <c r="D4" s="23"/>
      <c r="E4" s="23"/>
      <c r="F4" s="23"/>
      <c r="G4" s="23"/>
      <c r="H4" s="23"/>
      <c r="I4" s="23"/>
      <c r="J4" s="23"/>
      <c r="K4" s="23"/>
      <c r="L4" s="23"/>
      <c r="M4" s="23"/>
      <c r="N4" s="23"/>
      <c r="O4" s="23"/>
      <c r="P4" s="23"/>
      <c r="Q4" s="23"/>
      <c r="R4" s="69">
        <v>1</v>
      </c>
      <c r="S4" s="23"/>
      <c r="T4" s="23"/>
      <c r="U4" s="23"/>
      <c r="V4" s="23"/>
      <c r="W4" s="23"/>
      <c r="X4" s="9" t="s">
        <v>24</v>
      </c>
      <c r="Y4" s="23"/>
    </row>
    <row r="5" spans="1:35" x14ac:dyDescent="0.25">
      <c r="B5" s="5" t="str">
        <f>Populations!$C$5</f>
        <v>MSM</v>
      </c>
      <c r="C5" s="23"/>
      <c r="D5" s="23"/>
      <c r="E5" s="23"/>
      <c r="F5" s="23"/>
      <c r="G5" s="23"/>
      <c r="H5" s="23"/>
      <c r="I5" s="23"/>
      <c r="J5" s="23"/>
      <c r="K5" s="23"/>
      <c r="L5" s="23"/>
      <c r="M5" s="23"/>
      <c r="N5" s="23"/>
      <c r="O5" s="23"/>
      <c r="P5" s="23"/>
      <c r="Q5" s="23"/>
      <c r="R5" s="69">
        <v>1</v>
      </c>
      <c r="S5" s="23"/>
      <c r="T5" s="23"/>
      <c r="U5" s="23"/>
      <c r="V5" s="23"/>
      <c r="W5" s="23"/>
      <c r="X5" s="9" t="s">
        <v>24</v>
      </c>
      <c r="Y5" s="23"/>
    </row>
    <row r="6" spans="1:35" x14ac:dyDescent="0.25">
      <c r="B6" s="5" t="s">
        <v>15</v>
      </c>
      <c r="C6" s="23"/>
      <c r="D6" s="23"/>
      <c r="E6" s="23"/>
      <c r="F6" s="23"/>
      <c r="G6" s="23"/>
      <c r="H6" s="23"/>
      <c r="I6" s="23"/>
      <c r="J6" s="23"/>
      <c r="K6" s="23"/>
      <c r="L6" s="23"/>
      <c r="M6" s="23"/>
      <c r="N6" s="23"/>
      <c r="O6" s="23"/>
      <c r="P6" s="23"/>
      <c r="Q6" s="23"/>
      <c r="R6" s="69">
        <v>1</v>
      </c>
      <c r="S6" s="23"/>
      <c r="T6" s="23"/>
      <c r="U6" s="23"/>
      <c r="V6" s="23"/>
      <c r="W6" s="23"/>
      <c r="X6" s="9" t="s">
        <v>24</v>
      </c>
      <c r="Y6" s="23"/>
    </row>
    <row r="7" spans="1:35" x14ac:dyDescent="0.25">
      <c r="A7" s="27"/>
      <c r="B7" s="5" t="str">
        <f>Populations!$C$7</f>
        <v>M 15+</v>
      </c>
      <c r="C7" s="23"/>
      <c r="D7" s="23"/>
      <c r="E7" s="23"/>
      <c r="F7" s="23"/>
      <c r="G7" s="23"/>
      <c r="H7" s="23"/>
      <c r="I7" s="23"/>
      <c r="J7" s="23"/>
      <c r="K7" s="23"/>
      <c r="L7" s="23"/>
      <c r="M7" s="23"/>
      <c r="N7" s="23"/>
      <c r="O7" s="23"/>
      <c r="P7" s="23"/>
      <c r="Q7" s="23"/>
      <c r="R7" s="69">
        <v>1</v>
      </c>
      <c r="S7" s="23"/>
      <c r="T7" s="23"/>
      <c r="U7" s="23"/>
      <c r="V7" s="23"/>
      <c r="W7" s="23"/>
      <c r="X7" s="9" t="s">
        <v>24</v>
      </c>
      <c r="Y7" s="23"/>
    </row>
    <row r="8" spans="1:35" x14ac:dyDescent="0.25">
      <c r="A8" s="27"/>
      <c r="B8" s="5" t="str">
        <f>Populations!$C$8</f>
        <v>F 15+</v>
      </c>
      <c r="C8" s="23"/>
      <c r="D8" s="23"/>
      <c r="E8" s="23"/>
      <c r="F8" s="23"/>
      <c r="G8" s="23"/>
      <c r="H8" s="23"/>
      <c r="I8" s="23"/>
      <c r="J8" s="23"/>
      <c r="K8" s="23"/>
      <c r="L8" s="23"/>
      <c r="M8" s="23"/>
      <c r="N8" s="23"/>
      <c r="O8" s="23"/>
      <c r="P8" s="23"/>
      <c r="Q8" s="23"/>
      <c r="R8" s="69">
        <v>1</v>
      </c>
      <c r="S8" s="23"/>
      <c r="T8" s="23"/>
      <c r="U8" s="23"/>
      <c r="V8" s="23"/>
      <c r="W8" s="23"/>
      <c r="X8" s="9" t="s">
        <v>24</v>
      </c>
      <c r="Y8" s="23"/>
    </row>
    <row r="9" spans="1:35" x14ac:dyDescent="0.25">
      <c r="A9" s="27"/>
    </row>
    <row r="12" spans="1:35" s="44" customFormat="1" x14ac:dyDescent="0.25">
      <c r="A12" s="75" t="s">
        <v>124</v>
      </c>
    </row>
    <row r="13" spans="1:35" s="44" customFormat="1" x14ac:dyDescent="0.2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35" s="44" customFormat="1" x14ac:dyDescent="0.25">
      <c r="B14" s="5" t="s">
        <v>36</v>
      </c>
      <c r="C14" s="6"/>
      <c r="D14" s="6"/>
      <c r="E14" s="6"/>
      <c r="F14" s="6"/>
      <c r="G14" s="6"/>
      <c r="H14" s="6"/>
      <c r="I14" s="6"/>
      <c r="J14" s="6"/>
      <c r="K14" s="6"/>
      <c r="L14" s="6"/>
      <c r="M14" s="6"/>
      <c r="N14" s="6"/>
      <c r="O14" s="6"/>
      <c r="P14" s="20"/>
      <c r="Q14" s="6"/>
      <c r="R14" s="6">
        <v>0.1</v>
      </c>
      <c r="S14" s="6"/>
      <c r="T14" s="6"/>
      <c r="U14" s="6"/>
      <c r="V14" s="6"/>
      <c r="W14" s="6"/>
      <c r="X14" s="9" t="s">
        <v>24</v>
      </c>
      <c r="Y14" s="69"/>
    </row>
    <row r="15" spans="1:35" s="44" customFormat="1" x14ac:dyDescent="0.25">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row>
    <row r="16" spans="1:35" s="44" customFormat="1" x14ac:dyDescent="0.2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row>
    <row r="17" spans="1:35" s="44" customFormat="1" x14ac:dyDescent="0.2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row>
    <row r="18" spans="1:35" x14ac:dyDescent="0.25">
      <c r="A18" s="26" t="s">
        <v>49</v>
      </c>
    </row>
    <row r="19" spans="1:35" x14ac:dyDescent="0.25">
      <c r="C19" s="5">
        <v>2000</v>
      </c>
      <c r="D19" s="5">
        <v>2001</v>
      </c>
      <c r="E19" s="5">
        <v>2002</v>
      </c>
      <c r="F19" s="5">
        <v>2003</v>
      </c>
      <c r="G19" s="5">
        <v>2004</v>
      </c>
      <c r="H19" s="5">
        <v>2005</v>
      </c>
      <c r="I19" s="5">
        <v>2006</v>
      </c>
      <c r="J19" s="5">
        <v>2007</v>
      </c>
      <c r="K19" s="5">
        <v>2008</v>
      </c>
      <c r="L19" s="5">
        <v>2009</v>
      </c>
      <c r="M19" s="5">
        <v>2010</v>
      </c>
      <c r="N19" s="5">
        <v>2011</v>
      </c>
      <c r="O19" s="5">
        <v>2012</v>
      </c>
      <c r="P19" s="5">
        <v>2013</v>
      </c>
      <c r="Q19" s="5">
        <v>2014</v>
      </c>
      <c r="R19" s="5">
        <v>2015</v>
      </c>
      <c r="S19" s="5">
        <v>2016</v>
      </c>
      <c r="T19" s="5">
        <v>2017</v>
      </c>
      <c r="U19" s="5">
        <v>2018</v>
      </c>
      <c r="V19" s="5">
        <v>2019</v>
      </c>
      <c r="W19" s="5">
        <v>2020</v>
      </c>
      <c r="Y19" s="5" t="s">
        <v>22</v>
      </c>
    </row>
    <row r="20" spans="1:35" x14ac:dyDescent="0.25">
      <c r="B20" s="5" t="str">
        <f>Populations!$C$3</f>
        <v>FSW</v>
      </c>
      <c r="C20" s="38"/>
      <c r="D20" s="38"/>
      <c r="E20" s="38"/>
      <c r="F20" s="38"/>
      <c r="G20" s="38"/>
      <c r="H20" s="38"/>
      <c r="I20" s="38"/>
      <c r="J20" s="38"/>
      <c r="K20" s="38"/>
      <c r="L20" s="38"/>
      <c r="M20" s="38"/>
      <c r="N20" s="38"/>
      <c r="O20" s="38"/>
      <c r="P20" s="38"/>
      <c r="Q20" s="38"/>
      <c r="R20" s="38">
        <v>0.03</v>
      </c>
      <c r="S20" s="38"/>
      <c r="T20" s="38"/>
      <c r="U20" s="38"/>
      <c r="V20" s="38"/>
      <c r="W20" s="38"/>
      <c r="X20" s="9" t="s">
        <v>24</v>
      </c>
      <c r="Y20" s="38"/>
    </row>
    <row r="21" spans="1:35" x14ac:dyDescent="0.25">
      <c r="B21" s="5" t="str">
        <f>Populations!$C$4</f>
        <v>Clients</v>
      </c>
      <c r="C21" s="38"/>
      <c r="D21" s="38"/>
      <c r="E21" s="38"/>
      <c r="F21" s="38"/>
      <c r="G21" s="38"/>
      <c r="H21" s="38"/>
      <c r="I21" s="38"/>
      <c r="J21" s="38"/>
      <c r="K21" s="38"/>
      <c r="L21" s="38"/>
      <c r="M21" s="38"/>
      <c r="N21" s="38"/>
      <c r="O21" s="38"/>
      <c r="P21" s="38"/>
      <c r="Q21" s="38"/>
      <c r="R21" s="38">
        <v>0.03</v>
      </c>
      <c r="S21" s="38"/>
      <c r="T21" s="38"/>
      <c r="U21" s="38"/>
      <c r="V21" s="38"/>
      <c r="W21" s="38"/>
      <c r="X21" s="9" t="s">
        <v>24</v>
      </c>
      <c r="Y21" s="38"/>
    </row>
    <row r="22" spans="1:35" x14ac:dyDescent="0.25">
      <c r="B22" s="5" t="str">
        <f>Populations!$C$5</f>
        <v>MSM</v>
      </c>
      <c r="C22" s="38"/>
      <c r="D22" s="38"/>
      <c r="E22" s="38"/>
      <c r="F22" s="38"/>
      <c r="G22" s="38"/>
      <c r="H22" s="38"/>
      <c r="I22" s="38"/>
      <c r="J22" s="38"/>
      <c r="K22" s="38"/>
      <c r="L22" s="38"/>
      <c r="M22" s="38"/>
      <c r="N22" s="38"/>
      <c r="O22" s="38"/>
      <c r="P22" s="38"/>
      <c r="Q22" s="38"/>
      <c r="R22" s="38">
        <v>0.03</v>
      </c>
      <c r="S22" s="38"/>
      <c r="T22" s="38"/>
      <c r="U22" s="38"/>
      <c r="V22" s="38"/>
      <c r="W22" s="38"/>
      <c r="X22" s="9" t="s">
        <v>24</v>
      </c>
      <c r="Y22" s="38"/>
    </row>
    <row r="23" spans="1:35" x14ac:dyDescent="0.25">
      <c r="B23" s="5" t="s">
        <v>15</v>
      </c>
      <c r="C23" s="38"/>
      <c r="D23" s="38"/>
      <c r="E23" s="38"/>
      <c r="F23" s="38"/>
      <c r="G23" s="38"/>
      <c r="H23" s="38"/>
      <c r="I23" s="38"/>
      <c r="J23" s="38"/>
      <c r="K23" s="38"/>
      <c r="L23" s="38"/>
      <c r="M23" s="38"/>
      <c r="N23" s="38"/>
      <c r="O23" s="38"/>
      <c r="P23" s="38"/>
      <c r="Q23" s="38"/>
      <c r="R23" s="38">
        <v>0.03</v>
      </c>
      <c r="S23" s="38"/>
      <c r="T23" s="38"/>
      <c r="U23" s="38"/>
      <c r="V23" s="38"/>
      <c r="W23" s="38"/>
      <c r="X23" s="9" t="s">
        <v>24</v>
      </c>
      <c r="Y23" s="38"/>
    </row>
    <row r="24" spans="1:35" x14ac:dyDescent="0.25">
      <c r="B24" s="5" t="str">
        <f>Populations!$C$7</f>
        <v>M 15+</v>
      </c>
      <c r="C24" s="38"/>
      <c r="D24" s="38"/>
      <c r="E24" s="38"/>
      <c r="F24" s="38"/>
      <c r="G24" s="38"/>
      <c r="H24" s="38"/>
      <c r="I24" s="38"/>
      <c r="J24" s="38"/>
      <c r="K24" s="38"/>
      <c r="L24" s="38"/>
      <c r="M24" s="38"/>
      <c r="N24" s="38"/>
      <c r="O24" s="38"/>
      <c r="P24" s="38"/>
      <c r="Q24" s="38"/>
      <c r="R24" s="38">
        <v>0.03</v>
      </c>
      <c r="S24" s="38"/>
      <c r="T24" s="38"/>
      <c r="U24" s="38"/>
      <c r="V24" s="38"/>
      <c r="W24" s="38"/>
      <c r="X24" s="9" t="s">
        <v>24</v>
      </c>
      <c r="Y24" s="38"/>
    </row>
    <row r="25" spans="1:35" x14ac:dyDescent="0.25">
      <c r="B25" s="5" t="str">
        <f>Populations!$C$8</f>
        <v>F 15+</v>
      </c>
      <c r="C25" s="38"/>
      <c r="D25" s="38"/>
      <c r="E25" s="38"/>
      <c r="F25" s="38"/>
      <c r="G25" s="38"/>
      <c r="H25" s="38"/>
      <c r="I25" s="38"/>
      <c r="J25" s="38"/>
      <c r="K25" s="38"/>
      <c r="L25" s="38"/>
      <c r="M25" s="38"/>
      <c r="N25" s="38"/>
      <c r="O25" s="38"/>
      <c r="P25" s="38"/>
      <c r="Q25" s="38"/>
      <c r="R25" s="38">
        <v>0.03</v>
      </c>
      <c r="S25" s="38"/>
      <c r="T25" s="38"/>
      <c r="U25" s="38"/>
      <c r="V25" s="38"/>
      <c r="W25" s="38"/>
      <c r="X25" s="9" t="s">
        <v>24</v>
      </c>
      <c r="Y25" s="38"/>
    </row>
    <row r="29" spans="1:35" s="44" customFormat="1" x14ac:dyDescent="0.25">
      <c r="A29" s="1" t="s">
        <v>123</v>
      </c>
    </row>
    <row r="30" spans="1:35" s="44" customFormat="1" x14ac:dyDescent="0.25">
      <c r="C30" s="5">
        <v>2000</v>
      </c>
      <c r="D30" s="5">
        <v>2001</v>
      </c>
      <c r="E30" s="5">
        <v>2002</v>
      </c>
      <c r="F30" s="5">
        <v>2003</v>
      </c>
      <c r="G30" s="5">
        <v>2004</v>
      </c>
      <c r="H30" s="5">
        <v>2005</v>
      </c>
      <c r="I30" s="5">
        <v>2006</v>
      </c>
      <c r="J30" s="5">
        <v>2007</v>
      </c>
      <c r="K30" s="5">
        <v>2008</v>
      </c>
      <c r="L30" s="5">
        <v>2009</v>
      </c>
      <c r="M30" s="5">
        <v>2010</v>
      </c>
      <c r="N30" s="5">
        <v>2011</v>
      </c>
      <c r="O30" s="5">
        <v>2012</v>
      </c>
      <c r="P30" s="5">
        <v>2013</v>
      </c>
      <c r="Q30" s="5">
        <v>2014</v>
      </c>
      <c r="R30" s="5">
        <v>2015</v>
      </c>
      <c r="S30" s="5">
        <v>2016</v>
      </c>
      <c r="T30" s="5">
        <v>2017</v>
      </c>
      <c r="U30" s="5">
        <v>2018</v>
      </c>
      <c r="V30" s="5">
        <v>2019</v>
      </c>
      <c r="W30" s="5">
        <v>2020</v>
      </c>
      <c r="Y30" s="5" t="s">
        <v>22</v>
      </c>
    </row>
    <row r="31" spans="1:35" s="44" customFormat="1" x14ac:dyDescent="0.25">
      <c r="B31" s="5" t="s">
        <v>36</v>
      </c>
      <c r="C31" s="6"/>
      <c r="D31" s="6"/>
      <c r="E31" s="6"/>
      <c r="F31" s="6"/>
      <c r="G31" s="6"/>
      <c r="H31" s="6"/>
      <c r="I31" s="6"/>
      <c r="J31" s="6"/>
      <c r="K31" s="6"/>
      <c r="L31" s="6"/>
      <c r="M31" s="6"/>
      <c r="N31" s="6"/>
      <c r="O31" s="6"/>
      <c r="P31" s="20"/>
      <c r="Q31" s="6"/>
      <c r="R31" s="74">
        <v>0.01</v>
      </c>
      <c r="S31" s="6"/>
      <c r="T31" s="6"/>
      <c r="U31" s="6"/>
      <c r="V31" s="6"/>
      <c r="W31" s="6"/>
      <c r="X31" s="9" t="s">
        <v>24</v>
      </c>
      <c r="Y31" s="6"/>
    </row>
    <row r="32" spans="1:35" s="44" customFormat="1" x14ac:dyDescent="0.2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row>
    <row r="33" spans="1:35" s="44" customFormat="1" x14ac:dyDescent="0.2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row>
    <row r="34" spans="1:35" s="44" customFormat="1" x14ac:dyDescent="0.2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row>
    <row r="35" spans="1:35" s="44" customFormat="1" x14ac:dyDescent="0.25">
      <c r="A35" s="26" t="s">
        <v>137</v>
      </c>
    </row>
    <row r="36" spans="1:35" s="44" customFormat="1" x14ac:dyDescent="0.25">
      <c r="A36" s="34"/>
      <c r="C36" s="5">
        <v>2000</v>
      </c>
      <c r="D36" s="5">
        <v>2001</v>
      </c>
      <c r="E36" s="5">
        <v>2002</v>
      </c>
      <c r="F36" s="5">
        <v>2003</v>
      </c>
      <c r="G36" s="5">
        <v>2004</v>
      </c>
      <c r="H36" s="5">
        <v>2005</v>
      </c>
      <c r="I36" s="5">
        <v>2006</v>
      </c>
      <c r="J36" s="5">
        <v>2007</v>
      </c>
      <c r="K36" s="5">
        <v>2008</v>
      </c>
      <c r="L36" s="5">
        <v>2009</v>
      </c>
      <c r="M36" s="5">
        <v>2010</v>
      </c>
      <c r="N36" s="5">
        <v>2011</v>
      </c>
      <c r="O36" s="5">
        <v>2012</v>
      </c>
      <c r="P36" s="5">
        <v>2013</v>
      </c>
      <c r="Q36" s="5">
        <v>2014</v>
      </c>
      <c r="R36" s="5">
        <v>2015</v>
      </c>
      <c r="S36" s="5">
        <v>2016</v>
      </c>
      <c r="T36" s="5">
        <v>2017</v>
      </c>
      <c r="U36" s="5">
        <v>2018</v>
      </c>
      <c r="V36" s="5">
        <v>2019</v>
      </c>
      <c r="W36" s="5">
        <v>2020</v>
      </c>
      <c r="Y36" s="5" t="s">
        <v>22</v>
      </c>
    </row>
    <row r="37" spans="1:35" s="44" customFormat="1" x14ac:dyDescent="0.25">
      <c r="A37" s="34"/>
      <c r="B37" s="5" t="str">
        <f>Populations!$C$3</f>
        <v>FSW</v>
      </c>
      <c r="C37" s="23"/>
      <c r="D37" s="23"/>
      <c r="E37" s="23"/>
      <c r="F37" s="23"/>
      <c r="G37" s="23"/>
      <c r="H37" s="23"/>
      <c r="I37" s="23"/>
      <c r="J37" s="23"/>
      <c r="K37" s="23"/>
      <c r="L37" s="23"/>
      <c r="M37" s="23"/>
      <c r="N37" s="23"/>
      <c r="O37" s="23"/>
      <c r="P37" s="23"/>
      <c r="Q37" s="23"/>
      <c r="R37" s="69">
        <v>1</v>
      </c>
      <c r="S37" s="23"/>
      <c r="T37" s="23"/>
      <c r="U37" s="23"/>
      <c r="V37" s="23"/>
      <c r="W37" s="23"/>
      <c r="X37" s="9" t="s">
        <v>24</v>
      </c>
      <c r="Y37" s="23"/>
    </row>
    <row r="38" spans="1:35" s="44" customFormat="1" x14ac:dyDescent="0.25">
      <c r="A38" s="34"/>
      <c r="B38" s="5" t="str">
        <f>Populations!$C$4</f>
        <v>Clients</v>
      </c>
      <c r="C38" s="23"/>
      <c r="D38" s="23"/>
      <c r="E38" s="23"/>
      <c r="F38" s="23"/>
      <c r="G38" s="23"/>
      <c r="H38" s="23"/>
      <c r="I38" s="23"/>
      <c r="J38" s="23"/>
      <c r="K38" s="23"/>
      <c r="L38" s="23"/>
      <c r="M38" s="23"/>
      <c r="N38" s="23"/>
      <c r="O38" s="23"/>
      <c r="P38" s="23"/>
      <c r="Q38" s="23"/>
      <c r="R38" s="69">
        <v>1</v>
      </c>
      <c r="S38" s="23"/>
      <c r="T38" s="23"/>
      <c r="U38" s="23"/>
      <c r="V38" s="23"/>
      <c r="W38" s="23"/>
      <c r="X38" s="9" t="s">
        <v>24</v>
      </c>
      <c r="Y38" s="23"/>
    </row>
    <row r="39" spans="1:35" s="44" customFormat="1" x14ac:dyDescent="0.25">
      <c r="B39" s="5" t="str">
        <f>Populations!$C$5</f>
        <v>MSM</v>
      </c>
      <c r="C39" s="23"/>
      <c r="D39" s="23"/>
      <c r="E39" s="23"/>
      <c r="F39" s="23"/>
      <c r="G39" s="23"/>
      <c r="H39" s="23"/>
      <c r="I39" s="23"/>
      <c r="J39" s="23"/>
      <c r="K39" s="23"/>
      <c r="L39" s="23"/>
      <c r="M39" s="23"/>
      <c r="N39" s="23"/>
      <c r="O39" s="23"/>
      <c r="P39" s="23"/>
      <c r="Q39" s="23"/>
      <c r="R39" s="69">
        <v>1</v>
      </c>
      <c r="S39" s="23"/>
      <c r="T39" s="23"/>
      <c r="U39" s="23"/>
      <c r="V39" s="23"/>
      <c r="W39" s="23"/>
      <c r="X39" s="9" t="s">
        <v>24</v>
      </c>
      <c r="Y39" s="23"/>
    </row>
    <row r="40" spans="1:35" s="44" customFormat="1" x14ac:dyDescent="0.25">
      <c r="B40" s="5" t="s">
        <v>15</v>
      </c>
      <c r="C40" s="23"/>
      <c r="D40" s="23"/>
      <c r="E40" s="23"/>
      <c r="F40" s="23"/>
      <c r="G40" s="23"/>
      <c r="H40" s="23"/>
      <c r="I40" s="23"/>
      <c r="J40" s="23"/>
      <c r="K40" s="23"/>
      <c r="L40" s="23"/>
      <c r="M40" s="23"/>
      <c r="N40" s="23"/>
      <c r="O40" s="23"/>
      <c r="P40" s="23"/>
      <c r="Q40" s="23"/>
      <c r="R40" s="69">
        <v>1</v>
      </c>
      <c r="S40" s="23"/>
      <c r="T40" s="23"/>
      <c r="U40" s="23"/>
      <c r="V40" s="23"/>
      <c r="W40" s="23"/>
      <c r="X40" s="9" t="s">
        <v>24</v>
      </c>
      <c r="Y40" s="23"/>
    </row>
    <row r="41" spans="1:35" s="44" customFormat="1" x14ac:dyDescent="0.25">
      <c r="A41" s="34"/>
      <c r="B41" s="5" t="str">
        <f>Populations!$C$7</f>
        <v>M 15+</v>
      </c>
      <c r="C41" s="23"/>
      <c r="D41" s="23"/>
      <c r="E41" s="23"/>
      <c r="F41" s="23"/>
      <c r="G41" s="23"/>
      <c r="H41" s="23"/>
      <c r="I41" s="23"/>
      <c r="J41" s="23"/>
      <c r="K41" s="23"/>
      <c r="L41" s="23"/>
      <c r="M41" s="23"/>
      <c r="N41" s="23"/>
      <c r="O41" s="23"/>
      <c r="P41" s="23"/>
      <c r="Q41" s="23"/>
      <c r="R41" s="69">
        <v>1</v>
      </c>
      <c r="S41" s="23"/>
      <c r="T41" s="23"/>
      <c r="U41" s="23"/>
      <c r="V41" s="23"/>
      <c r="W41" s="23"/>
      <c r="X41" s="9" t="s">
        <v>24</v>
      </c>
      <c r="Y41" s="23"/>
    </row>
    <row r="42" spans="1:35" s="44" customFormat="1" x14ac:dyDescent="0.25">
      <c r="A42" s="34"/>
      <c r="B42" s="5" t="str">
        <f>Populations!$C$8</f>
        <v>F 15+</v>
      </c>
      <c r="C42" s="23"/>
      <c r="D42" s="23"/>
      <c r="E42" s="23"/>
      <c r="F42" s="23"/>
      <c r="G42" s="23"/>
      <c r="H42" s="23"/>
      <c r="I42" s="23"/>
      <c r="J42" s="23"/>
      <c r="K42" s="23"/>
      <c r="L42" s="23"/>
      <c r="M42" s="23"/>
      <c r="N42" s="23"/>
      <c r="O42" s="23"/>
      <c r="P42" s="23"/>
      <c r="Q42" s="23"/>
      <c r="R42" s="69">
        <v>1</v>
      </c>
      <c r="S42" s="23"/>
      <c r="T42" s="23"/>
      <c r="U42" s="23"/>
      <c r="V42" s="23"/>
      <c r="W42" s="23"/>
      <c r="X42" s="9" t="s">
        <v>24</v>
      </c>
      <c r="Y42" s="23"/>
    </row>
    <row r="43" spans="1:35" s="44" customFormat="1" x14ac:dyDescent="0.25">
      <c r="A43" s="34"/>
    </row>
    <row r="44" spans="1:35" s="44" customFormat="1" x14ac:dyDescent="0.25"/>
    <row r="45" spans="1:35" s="44" customFormat="1" x14ac:dyDescent="0.25"/>
    <row r="46" spans="1:35" x14ac:dyDescent="0.25">
      <c r="A46" s="26" t="s">
        <v>50</v>
      </c>
      <c r="B46" s="27"/>
      <c r="C46" s="27"/>
      <c r="D46" s="27"/>
      <c r="E46" s="27"/>
      <c r="F46" s="27"/>
      <c r="G46" s="27"/>
      <c r="H46" s="27"/>
      <c r="I46" s="27"/>
      <c r="J46" s="27"/>
      <c r="K46" s="27"/>
      <c r="L46" s="27"/>
      <c r="M46" s="27"/>
      <c r="N46" s="27"/>
      <c r="O46" s="27"/>
      <c r="P46" s="27"/>
      <c r="Q46" s="27"/>
      <c r="R46" s="27"/>
      <c r="S46" s="27"/>
      <c r="T46" s="27"/>
      <c r="U46" s="27"/>
      <c r="V46" s="27"/>
      <c r="W46" s="27"/>
      <c r="X46" s="27"/>
      <c r="Y46" s="27"/>
    </row>
    <row r="47" spans="1:35" x14ac:dyDescent="0.25">
      <c r="A47" s="27"/>
      <c r="B47" s="27"/>
      <c r="C47" s="28">
        <v>2000</v>
      </c>
      <c r="D47" s="28">
        <v>2001</v>
      </c>
      <c r="E47" s="28">
        <v>2002</v>
      </c>
      <c r="F47" s="28">
        <v>2003</v>
      </c>
      <c r="G47" s="28">
        <v>2004</v>
      </c>
      <c r="H47" s="28">
        <v>2005</v>
      </c>
      <c r="I47" s="28">
        <v>2006</v>
      </c>
      <c r="J47" s="28">
        <v>2007</v>
      </c>
      <c r="K47" s="28">
        <v>2008</v>
      </c>
      <c r="L47" s="28">
        <v>2009</v>
      </c>
      <c r="M47" s="28">
        <v>2010</v>
      </c>
      <c r="N47" s="28">
        <v>2011</v>
      </c>
      <c r="O47" s="28">
        <v>2012</v>
      </c>
      <c r="P47" s="28">
        <v>2013</v>
      </c>
      <c r="Q47" s="28">
        <v>2014</v>
      </c>
      <c r="R47" s="28">
        <v>2015</v>
      </c>
      <c r="S47" s="28">
        <v>2016</v>
      </c>
      <c r="T47" s="28">
        <v>2017</v>
      </c>
      <c r="U47" s="28">
        <v>2018</v>
      </c>
      <c r="V47" s="28">
        <v>2019</v>
      </c>
      <c r="W47" s="28">
        <v>2020</v>
      </c>
      <c r="X47" s="27"/>
      <c r="Y47" s="28" t="s">
        <v>22</v>
      </c>
    </row>
    <row r="48" spans="1:35" x14ac:dyDescent="0.25">
      <c r="A48" s="27"/>
      <c r="B48" s="28" t="s">
        <v>36</v>
      </c>
      <c r="C48" s="39">
        <f>'Testing &amp; treatment'!C20*0.8</f>
        <v>0</v>
      </c>
      <c r="D48" s="39">
        <f>'Testing &amp; treatment'!D20*0.8</f>
        <v>0.8</v>
      </c>
      <c r="E48" s="39">
        <f>'Testing &amp; treatment'!E20*0.8</f>
        <v>3.2</v>
      </c>
      <c r="F48" s="39">
        <f>'Testing &amp; treatment'!F20*0.8</f>
        <v>16</v>
      </c>
      <c r="G48" s="39">
        <f>'Testing &amp; treatment'!G20*0.8</f>
        <v>80</v>
      </c>
      <c r="H48" s="39">
        <f>'Testing &amp; treatment'!H20*0.8</f>
        <v>400</v>
      </c>
      <c r="I48" s="39">
        <f>'Testing &amp; treatment'!I20*0.8</f>
        <v>2400</v>
      </c>
      <c r="J48" s="39">
        <f>'Testing &amp; treatment'!J20*0.8</f>
        <v>3921.6000000000004</v>
      </c>
      <c r="K48" s="39">
        <f>'Testing &amp; treatment'!K20*0.8</f>
        <v>6591.86</v>
      </c>
      <c r="L48" s="39">
        <f>'Testing &amp; treatment'!L20*0.8</f>
        <v>8608.0449999999983</v>
      </c>
      <c r="M48" s="39">
        <f>'Testing &amp; treatment'!M20*0.8</f>
        <v>10868.771399999998</v>
      </c>
      <c r="N48" s="39">
        <f>'Testing &amp; treatment'!N20*0.8</f>
        <v>13476.168807499998</v>
      </c>
      <c r="O48" s="39">
        <f>'Testing &amp; treatment'!O20*0.8</f>
        <v>16907.113484374997</v>
      </c>
      <c r="P48" s="39">
        <f>'Testing &amp; treatment'!P20*0.8</f>
        <v>20715.477551324992</v>
      </c>
      <c r="Q48" s="39">
        <f>'Testing &amp; treatment'!Q20*0.8</f>
        <v>25528.418196003116</v>
      </c>
      <c r="R48" s="39">
        <f>'Testing &amp; treatment'!R20*0.8</f>
        <v>31459.575767701255</v>
      </c>
      <c r="S48" s="39"/>
      <c r="T48" s="39"/>
      <c r="U48" s="39"/>
      <c r="V48" s="39"/>
      <c r="W48" s="39"/>
      <c r="X48" s="29" t="s">
        <v>24</v>
      </c>
      <c r="Y48" s="40"/>
    </row>
    <row r="52" spans="1:25" s="44" customFormat="1" x14ac:dyDescent="0.25">
      <c r="A52" s="26" t="s">
        <v>134</v>
      </c>
      <c r="B52" s="34"/>
      <c r="C52" s="34"/>
      <c r="D52" s="34"/>
      <c r="E52" s="34"/>
      <c r="F52" s="34"/>
      <c r="G52" s="34"/>
      <c r="H52" s="34"/>
      <c r="I52" s="34"/>
      <c r="J52" s="34"/>
      <c r="K52" s="34"/>
      <c r="L52" s="34"/>
      <c r="M52" s="34"/>
      <c r="N52" s="34"/>
      <c r="O52" s="34"/>
      <c r="P52" s="34"/>
      <c r="Q52" s="34"/>
      <c r="R52" s="34"/>
      <c r="S52" s="34"/>
      <c r="T52" s="34"/>
      <c r="U52" s="34"/>
      <c r="V52" s="34"/>
      <c r="W52" s="34"/>
      <c r="X52" s="34"/>
      <c r="Y52" s="34"/>
    </row>
    <row r="53" spans="1:25" s="44" customFormat="1" x14ac:dyDescent="0.25">
      <c r="A53" s="34"/>
      <c r="B53" s="34"/>
      <c r="C53" s="28">
        <v>2000</v>
      </c>
      <c r="D53" s="28">
        <v>2001</v>
      </c>
      <c r="E53" s="28">
        <v>2002</v>
      </c>
      <c r="F53" s="28">
        <v>2003</v>
      </c>
      <c r="G53" s="28">
        <v>2004</v>
      </c>
      <c r="H53" s="28">
        <v>2005</v>
      </c>
      <c r="I53" s="28">
        <v>2006</v>
      </c>
      <c r="J53" s="28">
        <v>2007</v>
      </c>
      <c r="K53" s="28">
        <v>2008</v>
      </c>
      <c r="L53" s="28">
        <v>2009</v>
      </c>
      <c r="M53" s="28">
        <v>2010</v>
      </c>
      <c r="N53" s="28">
        <v>2011</v>
      </c>
      <c r="O53" s="28">
        <v>2012</v>
      </c>
      <c r="P53" s="28">
        <v>2013</v>
      </c>
      <c r="Q53" s="28">
        <v>2014</v>
      </c>
      <c r="R53" s="28">
        <v>2015</v>
      </c>
      <c r="S53" s="28">
        <v>2016</v>
      </c>
      <c r="T53" s="28">
        <v>2017</v>
      </c>
      <c r="U53" s="28">
        <v>2018</v>
      </c>
      <c r="V53" s="28">
        <v>2019</v>
      </c>
      <c r="W53" s="28">
        <v>2020</v>
      </c>
      <c r="X53" s="34"/>
      <c r="Y53" s="28" t="s">
        <v>22</v>
      </c>
    </row>
    <row r="54" spans="1:25" s="44" customFormat="1" x14ac:dyDescent="0.25">
      <c r="A54" s="34"/>
      <c r="B54" s="28" t="s">
        <v>36</v>
      </c>
      <c r="C54" s="39">
        <v>0</v>
      </c>
      <c r="D54" s="39"/>
      <c r="E54" s="39"/>
      <c r="F54" s="39"/>
      <c r="G54" s="39"/>
      <c r="H54" s="39"/>
      <c r="I54" s="39"/>
      <c r="J54" s="39"/>
      <c r="K54" s="39"/>
      <c r="L54" s="39"/>
      <c r="M54" s="39"/>
      <c r="N54" s="39"/>
      <c r="O54" s="39"/>
      <c r="P54" s="39"/>
      <c r="Q54" s="39"/>
      <c r="R54" s="39">
        <v>0.8</v>
      </c>
      <c r="S54" s="39"/>
      <c r="T54" s="39"/>
      <c r="U54" s="39"/>
      <c r="V54" s="39"/>
      <c r="W54" s="39"/>
      <c r="X54" s="29" t="s">
        <v>24</v>
      </c>
      <c r="Y54" s="40"/>
    </row>
    <row r="55" spans="1:25" s="44" customFormat="1" x14ac:dyDescent="0.25"/>
    <row r="56" spans="1:25" s="44" customFormat="1" x14ac:dyDescent="0.25"/>
    <row r="57" spans="1:25" s="44" customFormat="1" x14ac:dyDescent="0.25"/>
    <row r="58" spans="1:25" s="44" customFormat="1" x14ac:dyDescent="0.25">
      <c r="A58" s="26" t="s">
        <v>133</v>
      </c>
      <c r="B58" s="34"/>
      <c r="C58" s="34"/>
      <c r="D58" s="34"/>
      <c r="E58" s="34"/>
      <c r="F58" s="34"/>
      <c r="G58" s="34"/>
      <c r="H58" s="34"/>
      <c r="I58" s="34"/>
      <c r="J58" s="34"/>
      <c r="K58" s="34"/>
      <c r="L58" s="34"/>
      <c r="M58" s="34"/>
      <c r="N58" s="34"/>
      <c r="O58" s="34"/>
      <c r="P58" s="34"/>
      <c r="Q58" s="34"/>
      <c r="R58" s="34"/>
      <c r="S58" s="34"/>
      <c r="T58" s="34"/>
      <c r="U58" s="34"/>
      <c r="V58" s="34"/>
      <c r="W58" s="34"/>
      <c r="X58" s="34"/>
      <c r="Y58" s="34"/>
    </row>
    <row r="59" spans="1:25" s="44" customFormat="1" x14ac:dyDescent="0.25">
      <c r="A59" s="34"/>
      <c r="B59" s="34"/>
      <c r="C59" s="28">
        <v>2000</v>
      </c>
      <c r="D59" s="28">
        <v>2001</v>
      </c>
      <c r="E59" s="28">
        <v>2002</v>
      </c>
      <c r="F59" s="28">
        <v>2003</v>
      </c>
      <c r="G59" s="28">
        <v>2004</v>
      </c>
      <c r="H59" s="28">
        <v>2005</v>
      </c>
      <c r="I59" s="28">
        <v>2006</v>
      </c>
      <c r="J59" s="28">
        <v>2007</v>
      </c>
      <c r="K59" s="28">
        <v>2008</v>
      </c>
      <c r="L59" s="28">
        <v>2009</v>
      </c>
      <c r="M59" s="28">
        <v>2010</v>
      </c>
      <c r="N59" s="28">
        <v>2011</v>
      </c>
      <c r="O59" s="28">
        <v>2012</v>
      </c>
      <c r="P59" s="28">
        <v>2013</v>
      </c>
      <c r="Q59" s="28">
        <v>2014</v>
      </c>
      <c r="R59" s="28">
        <v>2015</v>
      </c>
      <c r="S59" s="28">
        <v>2016</v>
      </c>
      <c r="T59" s="28">
        <v>2017</v>
      </c>
      <c r="U59" s="28">
        <v>2018</v>
      </c>
      <c r="V59" s="28">
        <v>2019</v>
      </c>
      <c r="W59" s="28">
        <v>2020</v>
      </c>
      <c r="X59" s="34"/>
      <c r="Y59" s="28" t="s">
        <v>22</v>
      </c>
    </row>
    <row r="60" spans="1:25" s="44" customFormat="1" x14ac:dyDescent="0.25">
      <c r="A60" s="34"/>
      <c r="B60" s="28" t="s">
        <v>36</v>
      </c>
      <c r="C60" s="39"/>
      <c r="D60" s="39"/>
      <c r="E60" s="39"/>
      <c r="F60" s="39"/>
      <c r="G60" s="39"/>
      <c r="H60" s="39"/>
      <c r="I60" s="39"/>
      <c r="J60" s="39"/>
      <c r="K60" s="39"/>
      <c r="L60" s="39"/>
      <c r="M60" s="39"/>
      <c r="N60" s="39"/>
      <c r="O60" s="39"/>
      <c r="P60" s="39"/>
      <c r="Q60" s="39"/>
      <c r="R60" s="39">
        <v>0.16</v>
      </c>
      <c r="S60" s="39"/>
      <c r="T60" s="39"/>
      <c r="U60" s="39"/>
      <c r="V60" s="39"/>
      <c r="W60" s="39"/>
      <c r="X60" s="29" t="s">
        <v>24</v>
      </c>
      <c r="Y60" s="40"/>
    </row>
    <row r="61" spans="1:25" s="44" customFormat="1" x14ac:dyDescent="0.25"/>
    <row r="62" spans="1:25" s="44" customFormat="1" x14ac:dyDescent="0.25"/>
    <row r="63" spans="1:25" s="44" customFormat="1" x14ac:dyDescent="0.25"/>
  </sheetData>
  <pageMargins left="0.7" right="0.7" top="0.75" bottom="0.75" header="0.51180555555555496" footer="0.51180555555555496"/>
  <pageSetup firstPageNumber="0" orientation="portrait" horizontalDpi="4294967292" verticalDpi="429496729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AZ81"/>
  <sheetViews>
    <sheetView topLeftCell="A51" workbookViewId="0">
      <selection activeCell="Y81" sqref="Y81"/>
    </sheetView>
  </sheetViews>
  <sheetFormatPr defaultColWidth="8.85546875" defaultRowHeight="15" x14ac:dyDescent="0.25"/>
  <sheetData>
    <row r="1" spans="1:25" x14ac:dyDescent="0.25">
      <c r="A1" s="1" t="s">
        <v>51</v>
      </c>
    </row>
    <row r="2" spans="1:25"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x14ac:dyDescent="0.25">
      <c r="B3" s="5" t="str">
        <f>Populations!$C$3</f>
        <v>FSW</v>
      </c>
      <c r="C3" s="6"/>
      <c r="D3" s="6"/>
      <c r="E3" s="6"/>
      <c r="F3" s="6"/>
      <c r="G3" s="6"/>
      <c r="H3" s="6"/>
      <c r="I3" s="6"/>
      <c r="J3" s="6"/>
      <c r="K3" s="6"/>
      <c r="L3" s="6"/>
      <c r="M3" s="6"/>
      <c r="N3" s="6"/>
      <c r="O3" s="6"/>
      <c r="P3" s="6">
        <v>34</v>
      </c>
      <c r="Q3" s="6"/>
      <c r="R3" s="6"/>
      <c r="S3" s="6"/>
      <c r="T3" s="6"/>
      <c r="U3" s="6"/>
      <c r="V3" s="6"/>
      <c r="W3" s="6"/>
      <c r="X3" s="9" t="s">
        <v>24</v>
      </c>
      <c r="Y3" s="6"/>
    </row>
    <row r="4" spans="1:25" x14ac:dyDescent="0.25">
      <c r="B4" s="5" t="str">
        <f>Populations!$C$4</f>
        <v>Clients</v>
      </c>
      <c r="C4" s="6"/>
      <c r="D4" s="6"/>
      <c r="E4" s="6"/>
      <c r="F4" s="6"/>
      <c r="G4" s="6"/>
      <c r="H4" s="6"/>
      <c r="I4" s="6"/>
      <c r="J4" s="6"/>
      <c r="K4" s="6"/>
      <c r="L4" s="6"/>
      <c r="M4" s="6"/>
      <c r="N4" s="6"/>
      <c r="O4" s="6"/>
      <c r="P4" s="6">
        <v>46</v>
      </c>
      <c r="Q4" s="6"/>
      <c r="R4" s="6"/>
      <c r="S4" s="6"/>
      <c r="T4" s="6"/>
      <c r="U4" s="6"/>
      <c r="V4" s="6"/>
      <c r="W4" s="6"/>
      <c r="X4" s="9" t="s">
        <v>24</v>
      </c>
      <c r="Y4" s="6"/>
    </row>
    <row r="5" spans="1:25" x14ac:dyDescent="0.25">
      <c r="B5" s="5" t="str">
        <f>Populations!$C$5</f>
        <v>MSM</v>
      </c>
      <c r="C5" s="6"/>
      <c r="D5" s="6"/>
      <c r="E5" s="6"/>
      <c r="F5" s="6"/>
      <c r="G5" s="6"/>
      <c r="H5" s="6"/>
      <c r="I5" s="6"/>
      <c r="J5" s="6"/>
      <c r="K5" s="6"/>
      <c r="L5" s="6"/>
      <c r="M5" s="6"/>
      <c r="N5" s="6"/>
      <c r="O5" s="6"/>
      <c r="P5" s="6">
        <v>5</v>
      </c>
      <c r="Q5" s="6"/>
      <c r="R5" s="6"/>
      <c r="S5" s="6"/>
      <c r="T5" s="6"/>
      <c r="U5" s="6"/>
      <c r="V5" s="6"/>
      <c r="W5" s="6"/>
      <c r="X5" s="9" t="s">
        <v>24</v>
      </c>
      <c r="Y5" s="6"/>
    </row>
    <row r="6" spans="1:25" x14ac:dyDescent="0.25">
      <c r="B6" s="5" t="s">
        <v>15</v>
      </c>
      <c r="C6" s="6"/>
      <c r="D6" s="6"/>
      <c r="E6" s="6"/>
      <c r="F6" s="6"/>
      <c r="G6" s="6"/>
      <c r="H6" s="6"/>
      <c r="I6" s="6"/>
      <c r="J6" s="6"/>
      <c r="K6" s="6"/>
      <c r="L6" s="6"/>
      <c r="M6" s="6"/>
      <c r="N6" s="6"/>
      <c r="O6" s="6"/>
      <c r="P6" s="6">
        <v>25</v>
      </c>
      <c r="Q6" s="6"/>
      <c r="R6" s="6"/>
      <c r="S6" s="6"/>
      <c r="T6" s="6"/>
      <c r="U6" s="6"/>
      <c r="V6" s="6"/>
      <c r="W6" s="6"/>
      <c r="X6" s="9" t="s">
        <v>24</v>
      </c>
      <c r="Y6" s="6"/>
    </row>
    <row r="7" spans="1:25" x14ac:dyDescent="0.25">
      <c r="B7" s="5" t="str">
        <f>Populations!$C$7</f>
        <v>M 15+</v>
      </c>
      <c r="C7" s="6"/>
      <c r="D7" s="6"/>
      <c r="E7" s="6"/>
      <c r="F7" s="6"/>
      <c r="G7" s="6"/>
      <c r="H7" s="6"/>
      <c r="I7" s="6"/>
      <c r="J7" s="6"/>
      <c r="K7" s="6"/>
      <c r="L7" s="6"/>
      <c r="M7" s="6"/>
      <c r="N7" s="6"/>
      <c r="O7" s="6"/>
      <c r="P7" s="6">
        <v>40</v>
      </c>
      <c r="Q7" s="6"/>
      <c r="R7" s="6"/>
      <c r="S7" s="6"/>
      <c r="T7" s="6"/>
      <c r="U7" s="6"/>
      <c r="V7" s="6"/>
      <c r="W7" s="6"/>
      <c r="X7" s="9" t="s">
        <v>24</v>
      </c>
      <c r="Y7" s="6"/>
    </row>
    <row r="8" spans="1:25" x14ac:dyDescent="0.25">
      <c r="B8" s="5" t="str">
        <f>Populations!$C$8</f>
        <v>F 15+</v>
      </c>
      <c r="C8" s="6"/>
      <c r="D8" s="6"/>
      <c r="E8" s="6"/>
      <c r="F8" s="6"/>
      <c r="G8" s="6"/>
      <c r="H8" s="6"/>
      <c r="I8" s="6"/>
      <c r="J8" s="6"/>
      <c r="K8" s="6"/>
      <c r="L8" s="6"/>
      <c r="M8" s="6"/>
      <c r="N8" s="6"/>
      <c r="O8" s="6"/>
      <c r="P8" s="6">
        <v>35</v>
      </c>
      <c r="Q8" s="6"/>
      <c r="R8" s="6"/>
      <c r="S8" s="6"/>
      <c r="T8" s="6"/>
      <c r="U8" s="6"/>
      <c r="V8" s="6"/>
      <c r="W8" s="6"/>
      <c r="X8" s="9" t="s">
        <v>24</v>
      </c>
      <c r="Y8" s="6"/>
    </row>
    <row r="12" spans="1:25" x14ac:dyDescent="0.25">
      <c r="A12" s="1" t="s">
        <v>52</v>
      </c>
    </row>
    <row r="13" spans="1:25" x14ac:dyDescent="0.2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25" x14ac:dyDescent="0.25">
      <c r="B14" s="5" t="str">
        <f>Populations!$C$3</f>
        <v>FSW</v>
      </c>
      <c r="C14" s="6"/>
      <c r="D14" s="6"/>
      <c r="E14" s="6"/>
      <c r="F14" s="6"/>
      <c r="G14" s="6"/>
      <c r="H14" s="6"/>
      <c r="I14" s="6"/>
      <c r="J14" s="6"/>
      <c r="K14" s="6"/>
      <c r="L14" s="6"/>
      <c r="M14" s="6"/>
      <c r="N14" s="6"/>
      <c r="O14" s="6"/>
      <c r="P14" s="6">
        <v>30</v>
      </c>
      <c r="Q14" s="6"/>
      <c r="R14" s="6"/>
      <c r="S14" s="6"/>
      <c r="T14" s="6"/>
      <c r="U14" s="6"/>
      <c r="V14" s="6"/>
      <c r="W14" s="6"/>
      <c r="X14" s="9" t="s">
        <v>24</v>
      </c>
      <c r="Y14" s="6"/>
    </row>
    <row r="15" spans="1:25" x14ac:dyDescent="0.25">
      <c r="B15" s="5" t="str">
        <f>Populations!$C$4</f>
        <v>Clients</v>
      </c>
      <c r="C15" s="6"/>
      <c r="D15" s="6"/>
      <c r="E15" s="6"/>
      <c r="F15" s="6"/>
      <c r="G15" s="6"/>
      <c r="H15" s="6"/>
      <c r="I15" s="6"/>
      <c r="J15" s="6"/>
      <c r="K15" s="6"/>
      <c r="L15" s="6"/>
      <c r="M15" s="6"/>
      <c r="N15" s="6"/>
      <c r="O15" s="6"/>
      <c r="P15" s="6">
        <v>3</v>
      </c>
      <c r="Q15" s="6"/>
      <c r="R15" s="6"/>
      <c r="S15" s="6"/>
      <c r="T15" s="6"/>
      <c r="U15" s="6"/>
      <c r="V15" s="6"/>
      <c r="W15" s="6"/>
      <c r="X15" s="9" t="s">
        <v>24</v>
      </c>
      <c r="Y15" s="6"/>
    </row>
    <row r="16" spans="1:25" x14ac:dyDescent="0.25">
      <c r="B16" s="5" t="str">
        <f>Populations!$C$5</f>
        <v>MSM</v>
      </c>
      <c r="C16" s="6"/>
      <c r="D16" s="6"/>
      <c r="E16" s="6"/>
      <c r="F16" s="6"/>
      <c r="G16" s="6"/>
      <c r="H16" s="6"/>
      <c r="I16" s="6"/>
      <c r="J16" s="6"/>
      <c r="K16" s="6"/>
      <c r="L16" s="6"/>
      <c r="M16" s="6"/>
      <c r="N16" s="6"/>
      <c r="O16" s="6"/>
      <c r="P16" s="6">
        <v>10</v>
      </c>
      <c r="Q16" s="6"/>
      <c r="R16" s="6"/>
      <c r="S16" s="6"/>
      <c r="T16" s="6"/>
      <c r="U16" s="6"/>
      <c r="V16" s="6"/>
      <c r="W16" s="6"/>
      <c r="X16" s="9" t="s">
        <v>24</v>
      </c>
      <c r="Y16" s="6"/>
    </row>
    <row r="17" spans="1:25" x14ac:dyDescent="0.25">
      <c r="B17" s="5" t="s">
        <v>15</v>
      </c>
      <c r="C17" s="6"/>
      <c r="D17" s="6"/>
      <c r="E17" s="6"/>
      <c r="F17" s="6"/>
      <c r="G17" s="6"/>
      <c r="H17" s="6"/>
      <c r="I17" s="6"/>
      <c r="J17" s="6"/>
      <c r="K17" s="6"/>
      <c r="L17" s="6"/>
      <c r="M17" s="6"/>
      <c r="N17" s="6"/>
      <c r="O17" s="6"/>
      <c r="P17" s="6">
        <v>15</v>
      </c>
      <c r="Q17" s="6"/>
      <c r="R17" s="6"/>
      <c r="S17" s="6"/>
      <c r="T17" s="6"/>
      <c r="U17" s="6"/>
      <c r="V17" s="6"/>
      <c r="W17" s="6"/>
      <c r="X17" s="9" t="s">
        <v>24</v>
      </c>
      <c r="Y17" s="6"/>
    </row>
    <row r="18" spans="1:25" x14ac:dyDescent="0.25">
      <c r="B18" s="5" t="str">
        <f>Populations!$C$7</f>
        <v>M 15+</v>
      </c>
      <c r="C18" s="6"/>
      <c r="D18" s="6"/>
      <c r="E18" s="6"/>
      <c r="F18" s="6"/>
      <c r="G18" s="6"/>
      <c r="H18" s="6"/>
      <c r="I18" s="6"/>
      <c r="J18" s="6"/>
      <c r="K18" s="6"/>
      <c r="L18" s="6"/>
      <c r="M18" s="6"/>
      <c r="N18" s="6"/>
      <c r="O18" s="6"/>
      <c r="P18" s="6">
        <v>3</v>
      </c>
      <c r="Q18" s="6"/>
      <c r="R18" s="6"/>
      <c r="S18" s="6"/>
      <c r="T18" s="6"/>
      <c r="U18" s="6"/>
      <c r="V18" s="6"/>
      <c r="W18" s="6"/>
      <c r="X18" s="9" t="s">
        <v>24</v>
      </c>
      <c r="Y18" s="6"/>
    </row>
    <row r="19" spans="1:25" x14ac:dyDescent="0.25">
      <c r="B19" s="5" t="str">
        <f>Populations!$C$8</f>
        <v>F 15+</v>
      </c>
      <c r="C19" s="6"/>
      <c r="D19" s="6"/>
      <c r="E19" s="6"/>
      <c r="F19" s="6"/>
      <c r="G19" s="6"/>
      <c r="H19" s="6"/>
      <c r="I19" s="6"/>
      <c r="J19" s="6"/>
      <c r="K19" s="6"/>
      <c r="L19" s="6"/>
      <c r="M19" s="6"/>
      <c r="N19" s="6"/>
      <c r="O19" s="6"/>
      <c r="P19" s="6">
        <v>2</v>
      </c>
      <c r="Q19" s="6"/>
      <c r="R19" s="6"/>
      <c r="S19" s="6"/>
      <c r="T19" s="6"/>
      <c r="U19" s="6"/>
      <c r="V19" s="6"/>
      <c r="W19" s="6"/>
      <c r="X19" s="9" t="s">
        <v>24</v>
      </c>
      <c r="Y19" s="6"/>
    </row>
    <row r="23" spans="1:25" x14ac:dyDescent="0.25">
      <c r="A23" s="1" t="s">
        <v>53</v>
      </c>
    </row>
    <row r="24" spans="1:25" x14ac:dyDescent="0.25">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22</v>
      </c>
    </row>
    <row r="25" spans="1:25" x14ac:dyDescent="0.25">
      <c r="B25" s="5" t="str">
        <f>Populations!$C$3</f>
        <v>FSW</v>
      </c>
      <c r="C25" s="6"/>
      <c r="D25" s="6"/>
      <c r="E25" s="6"/>
      <c r="F25" s="6"/>
      <c r="G25" s="6"/>
      <c r="H25" s="6"/>
      <c r="I25" s="6"/>
      <c r="J25" s="6"/>
      <c r="K25" s="6"/>
      <c r="L25" s="6"/>
      <c r="M25" s="6"/>
      <c r="N25" s="6"/>
      <c r="O25" s="6"/>
      <c r="P25" s="6">
        <v>436</v>
      </c>
      <c r="Q25" s="6"/>
      <c r="R25" s="6"/>
      <c r="S25" s="6"/>
      <c r="T25" s="6"/>
      <c r="U25" s="6"/>
      <c r="V25" s="6"/>
      <c r="W25" s="6"/>
      <c r="X25" s="9" t="s">
        <v>24</v>
      </c>
      <c r="Y25" s="6"/>
    </row>
    <row r="26" spans="1:25" x14ac:dyDescent="0.25">
      <c r="B26" s="5" t="str">
        <f>Populations!$C$4</f>
        <v>Clients</v>
      </c>
      <c r="C26" s="6"/>
      <c r="D26" s="6"/>
      <c r="E26" s="6"/>
      <c r="F26" s="6"/>
      <c r="G26" s="6"/>
      <c r="H26" s="6"/>
      <c r="I26" s="6"/>
      <c r="J26" s="6"/>
      <c r="K26" s="6"/>
      <c r="L26" s="6"/>
      <c r="M26" s="6"/>
      <c r="N26" s="6"/>
      <c r="O26" s="6"/>
      <c r="P26" s="6">
        <v>61</v>
      </c>
      <c r="Q26" s="6"/>
      <c r="R26" s="6"/>
      <c r="S26" s="6"/>
      <c r="T26" s="6"/>
      <c r="U26" s="6"/>
      <c r="V26" s="6"/>
      <c r="W26" s="6"/>
      <c r="X26" s="9" t="s">
        <v>24</v>
      </c>
      <c r="Y26" s="6"/>
    </row>
    <row r="27" spans="1:25" x14ac:dyDescent="0.25">
      <c r="B27" s="5" t="str">
        <f>Populations!$C$5</f>
        <v>MSM</v>
      </c>
      <c r="C27" s="6"/>
      <c r="D27" s="6"/>
      <c r="E27" s="6"/>
      <c r="F27" s="6"/>
      <c r="G27" s="6"/>
      <c r="H27" s="6"/>
      <c r="I27" s="6"/>
      <c r="J27" s="6"/>
      <c r="K27" s="6"/>
      <c r="L27" s="6"/>
      <c r="M27" s="6"/>
      <c r="N27" s="6"/>
      <c r="O27" s="6"/>
      <c r="P27" s="6"/>
      <c r="Q27" s="6"/>
      <c r="R27" s="6"/>
      <c r="S27" s="6"/>
      <c r="T27" s="6"/>
      <c r="U27" s="6"/>
      <c r="V27" s="6"/>
      <c r="W27" s="6"/>
      <c r="X27" s="9" t="s">
        <v>24</v>
      </c>
      <c r="Y27" s="6">
        <v>0</v>
      </c>
    </row>
    <row r="28" spans="1:25" x14ac:dyDescent="0.25">
      <c r="B28" s="5" t="s">
        <v>15</v>
      </c>
      <c r="C28" s="6"/>
      <c r="D28" s="6"/>
      <c r="E28" s="6"/>
      <c r="F28" s="6"/>
      <c r="G28" s="6"/>
      <c r="H28" s="6"/>
      <c r="I28" s="6"/>
      <c r="J28" s="6"/>
      <c r="K28" s="6"/>
      <c r="L28" s="6"/>
      <c r="M28" s="6"/>
      <c r="N28" s="6"/>
      <c r="O28" s="6"/>
      <c r="P28" s="6"/>
      <c r="Q28" s="6"/>
      <c r="R28" s="6"/>
      <c r="S28" s="6"/>
      <c r="T28" s="6"/>
      <c r="U28" s="6"/>
      <c r="V28" s="6"/>
      <c r="W28" s="6"/>
      <c r="X28" s="9" t="s">
        <v>24</v>
      </c>
      <c r="Y28" s="6">
        <v>0</v>
      </c>
    </row>
    <row r="29" spans="1:25" x14ac:dyDescent="0.25">
      <c r="B29" s="5" t="str">
        <f>Populations!$C$7</f>
        <v>M 15+</v>
      </c>
      <c r="C29" s="6"/>
      <c r="D29" s="6"/>
      <c r="E29" s="6"/>
      <c r="F29" s="6"/>
      <c r="G29" s="6"/>
      <c r="H29" s="6"/>
      <c r="I29" s="6"/>
      <c r="J29" s="6"/>
      <c r="K29" s="6"/>
      <c r="L29" s="6"/>
      <c r="M29" s="6"/>
      <c r="N29" s="6"/>
      <c r="O29" s="6"/>
      <c r="P29" s="6"/>
      <c r="Q29" s="6"/>
      <c r="R29" s="6"/>
      <c r="S29" s="6"/>
      <c r="T29" s="6"/>
      <c r="U29" s="6"/>
      <c r="V29" s="6"/>
      <c r="W29" s="6"/>
      <c r="X29" s="9" t="s">
        <v>24</v>
      </c>
      <c r="Y29" s="6">
        <v>0</v>
      </c>
    </row>
    <row r="30" spans="1:25" x14ac:dyDescent="0.25">
      <c r="B30" s="5" t="str">
        <f>Populations!$C$8</f>
        <v>F 15+</v>
      </c>
      <c r="C30" s="6"/>
      <c r="D30" s="6"/>
      <c r="E30" s="6"/>
      <c r="F30" s="6"/>
      <c r="G30" s="6"/>
      <c r="H30" s="6"/>
      <c r="I30" s="6"/>
      <c r="J30" s="6"/>
      <c r="K30" s="6"/>
      <c r="L30" s="6"/>
      <c r="M30" s="6"/>
      <c r="N30" s="6"/>
      <c r="O30" s="6"/>
      <c r="P30" s="6"/>
      <c r="Q30" s="6"/>
      <c r="R30" s="6"/>
      <c r="S30" s="6"/>
      <c r="T30" s="6"/>
      <c r="U30" s="6"/>
      <c r="V30" s="6"/>
      <c r="W30" s="6"/>
      <c r="X30" s="9" t="s">
        <v>24</v>
      </c>
      <c r="Y30" s="6">
        <v>0</v>
      </c>
    </row>
    <row r="34" spans="1:25" x14ac:dyDescent="0.25">
      <c r="A34" s="1" t="s">
        <v>54</v>
      </c>
    </row>
    <row r="35" spans="1:25" x14ac:dyDescent="0.25">
      <c r="C35" s="5">
        <v>2000</v>
      </c>
      <c r="D35" s="5">
        <v>2001</v>
      </c>
      <c r="E35" s="5">
        <v>2002</v>
      </c>
      <c r="F35" s="5">
        <v>2003</v>
      </c>
      <c r="G35" s="5">
        <v>2004</v>
      </c>
      <c r="H35" s="5">
        <v>2005</v>
      </c>
      <c r="I35" s="5">
        <v>2006</v>
      </c>
      <c r="J35" s="5">
        <v>2007</v>
      </c>
      <c r="K35" s="5">
        <v>2008</v>
      </c>
      <c r="L35" s="5">
        <v>2009</v>
      </c>
      <c r="M35" s="5">
        <v>2010</v>
      </c>
      <c r="N35" s="5">
        <v>2011</v>
      </c>
      <c r="O35" s="5">
        <v>2012</v>
      </c>
      <c r="P35" s="5">
        <v>2013</v>
      </c>
      <c r="Q35" s="5">
        <v>2014</v>
      </c>
      <c r="R35" s="5">
        <v>2015</v>
      </c>
      <c r="S35" s="5">
        <v>2016</v>
      </c>
      <c r="T35" s="5">
        <v>2017</v>
      </c>
      <c r="U35" s="5">
        <v>2018</v>
      </c>
      <c r="V35" s="5">
        <v>2019</v>
      </c>
      <c r="W35" s="5">
        <v>2020</v>
      </c>
      <c r="Y35" s="5" t="s">
        <v>22</v>
      </c>
    </row>
    <row r="36" spans="1:25" x14ac:dyDescent="0.25">
      <c r="B36" s="5" t="str">
        <f>Populations!$C$3</f>
        <v>FSW</v>
      </c>
      <c r="C36" s="19"/>
      <c r="D36" s="19"/>
      <c r="E36" s="19"/>
      <c r="F36" s="19"/>
      <c r="G36" s="19"/>
      <c r="H36" s="19"/>
      <c r="I36" s="19"/>
      <c r="J36" s="19"/>
      <c r="K36" s="19"/>
      <c r="L36" s="19"/>
      <c r="M36" s="19"/>
      <c r="N36" s="19"/>
      <c r="O36" s="19"/>
      <c r="P36" s="17">
        <v>0.05</v>
      </c>
      <c r="Q36" s="19"/>
      <c r="R36" s="19"/>
      <c r="S36" s="19"/>
      <c r="T36" s="19"/>
      <c r="U36" s="19"/>
      <c r="V36" s="19"/>
      <c r="W36" s="19"/>
      <c r="X36" s="9" t="s">
        <v>24</v>
      </c>
      <c r="Y36" s="19"/>
    </row>
    <row r="37" spans="1:25" x14ac:dyDescent="0.25">
      <c r="B37" s="5" t="str">
        <f>Populations!$C$4</f>
        <v>Clients</v>
      </c>
      <c r="C37" s="19"/>
      <c r="D37" s="19"/>
      <c r="E37" s="19"/>
      <c r="F37" s="19"/>
      <c r="G37" s="19"/>
      <c r="H37" s="19"/>
      <c r="I37" s="19"/>
      <c r="J37" s="19"/>
      <c r="K37" s="19"/>
      <c r="L37" s="19"/>
      <c r="M37" s="19"/>
      <c r="N37" s="19"/>
      <c r="O37" s="19"/>
      <c r="P37" s="17">
        <v>1E-3</v>
      </c>
      <c r="Q37" s="19"/>
      <c r="R37" s="19"/>
      <c r="S37" s="19"/>
      <c r="T37" s="19"/>
      <c r="U37" s="19"/>
      <c r="V37" s="19"/>
      <c r="W37" s="19"/>
      <c r="X37" s="9" t="s">
        <v>24</v>
      </c>
      <c r="Y37" s="19"/>
    </row>
    <row r="38" spans="1:25" x14ac:dyDescent="0.25">
      <c r="B38" s="5" t="str">
        <f>Populations!$C$5</f>
        <v>MSM</v>
      </c>
      <c r="C38" s="19"/>
      <c r="D38" s="19"/>
      <c r="E38" s="19"/>
      <c r="F38" s="19"/>
      <c r="G38" s="19"/>
      <c r="H38" s="19"/>
      <c r="I38" s="19"/>
      <c r="J38" s="19"/>
      <c r="K38" s="19"/>
      <c r="L38" s="19"/>
      <c r="M38" s="19"/>
      <c r="N38" s="19"/>
      <c r="O38" s="19"/>
      <c r="P38" s="17">
        <v>0.05</v>
      </c>
      <c r="Q38" s="19"/>
      <c r="R38" s="19"/>
      <c r="S38" s="19"/>
      <c r="T38" s="19"/>
      <c r="U38" s="19"/>
      <c r="V38" s="19"/>
      <c r="W38" s="19"/>
      <c r="X38" s="9" t="s">
        <v>24</v>
      </c>
      <c r="Y38" s="19"/>
    </row>
    <row r="39" spans="1:25" x14ac:dyDescent="0.25">
      <c r="B39" s="5" t="s">
        <v>15</v>
      </c>
      <c r="C39" s="19"/>
      <c r="D39" s="19"/>
      <c r="E39" s="19"/>
      <c r="F39" s="19"/>
      <c r="G39" s="19"/>
      <c r="H39" s="19"/>
      <c r="I39" s="19"/>
      <c r="J39" s="19"/>
      <c r="K39" s="19"/>
      <c r="L39" s="19"/>
      <c r="M39" s="19"/>
      <c r="N39" s="19"/>
      <c r="O39" s="19"/>
      <c r="P39" s="41">
        <v>1E-3</v>
      </c>
      <c r="Q39" s="19"/>
      <c r="R39" s="19"/>
      <c r="S39" s="19"/>
      <c r="T39" s="19"/>
      <c r="U39" s="19"/>
      <c r="V39" s="19"/>
      <c r="W39" s="19"/>
      <c r="X39" s="9" t="s">
        <v>24</v>
      </c>
      <c r="Y39" s="19"/>
    </row>
    <row r="40" spans="1:25" x14ac:dyDescent="0.25">
      <c r="B40" s="5" t="str">
        <f>Populations!$C$7</f>
        <v>M 15+</v>
      </c>
      <c r="C40" s="19"/>
      <c r="D40" s="19"/>
      <c r="E40" s="19"/>
      <c r="F40" s="19"/>
      <c r="G40" s="19"/>
      <c r="H40" s="19"/>
      <c r="I40" s="19"/>
      <c r="J40" s="19"/>
      <c r="K40" s="19"/>
      <c r="L40" s="19"/>
      <c r="M40" s="19"/>
      <c r="N40" s="19"/>
      <c r="O40" s="19"/>
      <c r="P40" s="17">
        <v>1E-3</v>
      </c>
      <c r="Q40" s="19"/>
      <c r="R40" s="19"/>
      <c r="S40" s="19"/>
      <c r="T40" s="19"/>
      <c r="U40" s="19"/>
      <c r="V40" s="19"/>
      <c r="W40" s="19"/>
      <c r="X40" s="9" t="s">
        <v>24</v>
      </c>
      <c r="Y40" s="19"/>
    </row>
    <row r="41" spans="1:25" x14ac:dyDescent="0.25">
      <c r="B41" s="5" t="str">
        <f>Populations!$C$8</f>
        <v>F 15+</v>
      </c>
      <c r="C41" s="19"/>
      <c r="D41" s="19"/>
      <c r="E41" s="19"/>
      <c r="F41" s="19"/>
      <c r="G41" s="19"/>
      <c r="H41" s="19"/>
      <c r="I41" s="19"/>
      <c r="J41" s="19"/>
      <c r="K41" s="19"/>
      <c r="L41" s="19"/>
      <c r="M41" s="19"/>
      <c r="N41" s="19"/>
      <c r="O41" s="19"/>
      <c r="P41" s="17">
        <v>1E-3</v>
      </c>
      <c r="Q41" s="19"/>
      <c r="R41" s="19"/>
      <c r="S41" s="19"/>
      <c r="T41" s="19"/>
      <c r="U41" s="19"/>
      <c r="V41" s="19"/>
      <c r="W41" s="19"/>
      <c r="X41" s="9" t="s">
        <v>24</v>
      </c>
      <c r="Y41" s="19"/>
    </row>
    <row r="45" spans="1:25" x14ac:dyDescent="0.25">
      <c r="A45" s="1" t="s">
        <v>55</v>
      </c>
    </row>
    <row r="46" spans="1:25" x14ac:dyDescent="0.25">
      <c r="C46" s="5">
        <v>2000</v>
      </c>
      <c r="D46" s="5">
        <v>2001</v>
      </c>
      <c r="E46" s="5">
        <v>2002</v>
      </c>
      <c r="F46" s="5">
        <v>2003</v>
      </c>
      <c r="G46" s="5">
        <v>2004</v>
      </c>
      <c r="H46" s="5">
        <v>2005</v>
      </c>
      <c r="I46" s="5">
        <v>2006</v>
      </c>
      <c r="J46" s="5">
        <v>2007</v>
      </c>
      <c r="K46" s="5">
        <v>2008</v>
      </c>
      <c r="L46" s="5">
        <v>2009</v>
      </c>
      <c r="M46" s="5">
        <v>2010</v>
      </c>
      <c r="N46" s="5">
        <v>2011</v>
      </c>
      <c r="O46" s="5">
        <v>2012</v>
      </c>
      <c r="P46" s="5">
        <v>2013</v>
      </c>
      <c r="Q46" s="5">
        <v>2014</v>
      </c>
      <c r="R46" s="5">
        <v>2015</v>
      </c>
      <c r="S46" s="5">
        <v>2016</v>
      </c>
      <c r="T46" s="5">
        <v>2017</v>
      </c>
      <c r="U46" s="5">
        <v>2018</v>
      </c>
      <c r="V46" s="5">
        <v>2019</v>
      </c>
      <c r="W46" s="5">
        <v>2020</v>
      </c>
      <c r="Y46" s="5" t="s">
        <v>22</v>
      </c>
    </row>
    <row r="47" spans="1:25" x14ac:dyDescent="0.25">
      <c r="B47" s="5" t="str">
        <f>Populations!$C$3</f>
        <v>FSW</v>
      </c>
      <c r="C47" s="19"/>
      <c r="D47" s="19"/>
      <c r="E47" s="19"/>
      <c r="F47" s="19"/>
      <c r="G47" s="19"/>
      <c r="H47" s="19"/>
      <c r="I47" s="19"/>
      <c r="J47" s="19"/>
      <c r="K47" s="19"/>
      <c r="L47" s="42">
        <v>0.8</v>
      </c>
      <c r="M47" s="42"/>
      <c r="N47" s="19"/>
      <c r="O47" s="19"/>
      <c r="P47" s="19"/>
      <c r="Q47" s="19"/>
      <c r="R47" s="19"/>
      <c r="S47" s="19"/>
      <c r="T47" s="19"/>
      <c r="U47" s="19"/>
      <c r="V47" s="19"/>
      <c r="W47" s="19"/>
      <c r="X47" s="9" t="s">
        <v>24</v>
      </c>
      <c r="Y47" s="19"/>
    </row>
    <row r="48" spans="1:25" x14ac:dyDescent="0.25">
      <c r="B48" s="5" t="str">
        <f>Populations!$C$4</f>
        <v>Clients</v>
      </c>
      <c r="C48" s="19"/>
      <c r="D48" s="19"/>
      <c r="E48" s="19"/>
      <c r="F48" s="19"/>
      <c r="G48" s="19"/>
      <c r="H48" s="19"/>
      <c r="I48" s="19"/>
      <c r="J48" s="19">
        <v>0.17</v>
      </c>
      <c r="K48" s="19"/>
      <c r="L48" s="25">
        <v>0.35</v>
      </c>
      <c r="M48" s="25"/>
      <c r="N48" s="19"/>
      <c r="O48" s="19"/>
      <c r="P48" s="19">
        <v>0.5</v>
      </c>
      <c r="Q48" s="19"/>
      <c r="R48" s="19"/>
      <c r="S48" s="19"/>
      <c r="T48" s="19"/>
      <c r="U48" s="19"/>
      <c r="V48" s="19"/>
      <c r="W48" s="19"/>
      <c r="X48" s="9" t="s">
        <v>24</v>
      </c>
      <c r="Y48" s="19"/>
    </row>
    <row r="49" spans="1:25" x14ac:dyDescent="0.25">
      <c r="B49" s="5" t="str">
        <f>Populations!$C$5</f>
        <v>MSM</v>
      </c>
      <c r="C49" s="19"/>
      <c r="D49" s="19"/>
      <c r="E49" s="19"/>
      <c r="F49" s="19"/>
      <c r="G49" s="19"/>
      <c r="H49" s="19"/>
      <c r="I49" s="19"/>
      <c r="J49" s="19"/>
      <c r="K49" s="19"/>
      <c r="L49" s="25"/>
      <c r="M49" s="25"/>
      <c r="N49" s="19"/>
      <c r="O49" s="19"/>
      <c r="P49" s="19">
        <v>0.125</v>
      </c>
      <c r="Q49" s="19"/>
      <c r="R49" s="19"/>
      <c r="S49" s="19"/>
      <c r="T49" s="19"/>
      <c r="U49" s="19"/>
      <c r="V49" s="19"/>
      <c r="W49" s="19"/>
      <c r="X49" s="9" t="s">
        <v>24</v>
      </c>
      <c r="Y49" s="19"/>
    </row>
    <row r="50" spans="1:25" x14ac:dyDescent="0.25">
      <c r="B50" s="5" t="s">
        <v>15</v>
      </c>
      <c r="C50" s="19"/>
      <c r="D50" s="19"/>
      <c r="E50" s="19"/>
      <c r="F50" s="19"/>
      <c r="G50" s="19"/>
      <c r="H50" s="19"/>
      <c r="I50" s="19"/>
      <c r="J50" s="19"/>
      <c r="K50" s="19"/>
      <c r="L50" s="43"/>
      <c r="M50" s="43"/>
      <c r="N50" s="19"/>
      <c r="O50" s="19"/>
      <c r="P50" s="19">
        <v>0.1</v>
      </c>
      <c r="Q50" s="19"/>
      <c r="R50" s="19"/>
      <c r="S50" s="19"/>
      <c r="T50" s="19"/>
      <c r="U50" s="19"/>
      <c r="V50" s="19"/>
      <c r="W50" s="19"/>
      <c r="X50" s="9" t="s">
        <v>24</v>
      </c>
      <c r="Y50" s="19"/>
    </row>
    <row r="51" spans="1:25" x14ac:dyDescent="0.25">
      <c r="B51" s="5" t="str">
        <f>Populations!$C$7</f>
        <v>M 15+</v>
      </c>
      <c r="C51" s="19"/>
      <c r="D51" s="19"/>
      <c r="E51" s="19"/>
      <c r="F51" s="19"/>
      <c r="G51" s="19"/>
      <c r="H51" s="19"/>
      <c r="I51" s="19"/>
      <c r="J51" s="19">
        <v>0.13</v>
      </c>
      <c r="K51" s="19"/>
      <c r="L51" s="19">
        <v>0.12</v>
      </c>
      <c r="M51" s="19"/>
      <c r="N51" s="19"/>
      <c r="O51" s="19"/>
      <c r="P51" s="19">
        <v>0.25</v>
      </c>
      <c r="Q51" s="19"/>
      <c r="R51" s="19"/>
      <c r="S51" s="19"/>
      <c r="T51" s="19"/>
      <c r="U51" s="19"/>
      <c r="V51" s="19"/>
      <c r="W51" s="19"/>
      <c r="X51" s="9" t="s">
        <v>24</v>
      </c>
      <c r="Y51" s="19"/>
    </row>
    <row r="52" spans="1:25" x14ac:dyDescent="0.25">
      <c r="B52" s="5" t="str">
        <f>Populations!$C$8</f>
        <v>F 15+</v>
      </c>
      <c r="C52" s="19"/>
      <c r="D52" s="19"/>
      <c r="E52" s="19"/>
      <c r="F52" s="19"/>
      <c r="G52" s="19"/>
      <c r="H52" s="19"/>
      <c r="I52" s="19"/>
      <c r="J52" s="19">
        <v>0.13</v>
      </c>
      <c r="K52" s="19"/>
      <c r="L52" s="25">
        <v>0.12</v>
      </c>
      <c r="M52" s="25"/>
      <c r="N52" s="19"/>
      <c r="O52" s="19"/>
      <c r="P52" s="19">
        <v>0.25</v>
      </c>
      <c r="Q52" s="19"/>
      <c r="R52" s="19"/>
      <c r="S52" s="19"/>
      <c r="T52" s="19"/>
      <c r="U52" s="19"/>
      <c r="V52" s="19"/>
      <c r="W52" s="19"/>
      <c r="X52" s="9" t="s">
        <v>24</v>
      </c>
      <c r="Y52" s="19"/>
    </row>
    <row r="56" spans="1:25" x14ac:dyDescent="0.25">
      <c r="A56" s="1" t="s">
        <v>56</v>
      </c>
    </row>
    <row r="57" spans="1:25" x14ac:dyDescent="0.25">
      <c r="C57" s="5">
        <v>2000</v>
      </c>
      <c r="D57" s="5">
        <v>2001</v>
      </c>
      <c r="E57" s="5">
        <v>2002</v>
      </c>
      <c r="F57" s="5">
        <v>2003</v>
      </c>
      <c r="G57" s="5">
        <v>2004</v>
      </c>
      <c r="H57" s="5">
        <v>2005</v>
      </c>
      <c r="I57" s="5">
        <v>2006</v>
      </c>
      <c r="J57" s="5">
        <v>2007</v>
      </c>
      <c r="K57" s="5">
        <v>2008</v>
      </c>
      <c r="L57" s="5">
        <v>2009</v>
      </c>
      <c r="M57" s="5">
        <v>2010</v>
      </c>
      <c r="N57" s="5">
        <v>2011</v>
      </c>
      <c r="O57" s="5">
        <v>2012</v>
      </c>
      <c r="P57" s="5">
        <v>2013</v>
      </c>
      <c r="Q57" s="5">
        <v>2014</v>
      </c>
      <c r="R57" s="5">
        <v>2015</v>
      </c>
      <c r="S57" s="5">
        <v>2016</v>
      </c>
      <c r="T57" s="5">
        <v>2017</v>
      </c>
      <c r="U57" s="5">
        <v>2018</v>
      </c>
      <c r="V57" s="5">
        <v>2019</v>
      </c>
      <c r="W57" s="5">
        <v>2020</v>
      </c>
      <c r="Y57" s="5" t="s">
        <v>22</v>
      </c>
    </row>
    <row r="58" spans="1:25" x14ac:dyDescent="0.25">
      <c r="B58" s="5" t="str">
        <f>Populations!$C$3</f>
        <v>FSW</v>
      </c>
      <c r="C58" s="19"/>
      <c r="D58" s="19"/>
      <c r="E58" s="19"/>
      <c r="F58" s="19"/>
      <c r="G58" s="19"/>
      <c r="H58" s="19"/>
      <c r="I58" s="19"/>
      <c r="J58" s="19">
        <v>0.4</v>
      </c>
      <c r="K58" s="19"/>
      <c r="L58" s="25"/>
      <c r="M58" s="25"/>
      <c r="N58" s="19"/>
      <c r="O58" s="19"/>
      <c r="P58" s="19">
        <v>0.5</v>
      </c>
      <c r="Q58" s="19"/>
      <c r="R58" s="19"/>
      <c r="S58" s="19"/>
      <c r="T58" s="19"/>
      <c r="U58" s="19"/>
      <c r="V58" s="19"/>
      <c r="W58" s="19"/>
      <c r="X58" s="9" t="s">
        <v>24</v>
      </c>
      <c r="Y58" s="19"/>
    </row>
    <row r="59" spans="1:25" x14ac:dyDescent="0.25">
      <c r="B59" s="5" t="str">
        <f>Populations!$C$4</f>
        <v>Clients</v>
      </c>
      <c r="C59" s="19"/>
      <c r="D59" s="19"/>
      <c r="E59" s="19"/>
      <c r="F59" s="19"/>
      <c r="G59" s="19"/>
      <c r="H59" s="19"/>
      <c r="I59" s="19"/>
      <c r="J59" s="19">
        <v>0.4</v>
      </c>
      <c r="K59" s="19"/>
      <c r="L59" s="25"/>
      <c r="M59" s="25"/>
      <c r="N59" s="19"/>
      <c r="O59" s="19"/>
      <c r="P59" s="19">
        <v>0.5</v>
      </c>
      <c r="Q59" s="19"/>
      <c r="R59" s="19"/>
      <c r="S59" s="19"/>
      <c r="T59" s="19"/>
      <c r="U59" s="19"/>
      <c r="V59" s="19"/>
      <c r="W59" s="19"/>
      <c r="X59" s="9" t="s">
        <v>24</v>
      </c>
      <c r="Y59" s="19"/>
    </row>
    <row r="60" spans="1:25" x14ac:dyDescent="0.25">
      <c r="B60" s="5" t="str">
        <f>Populations!$C$5</f>
        <v>MSM</v>
      </c>
      <c r="C60" s="19"/>
      <c r="D60" s="19"/>
      <c r="E60" s="19"/>
      <c r="F60" s="19"/>
      <c r="G60" s="19"/>
      <c r="H60" s="19"/>
      <c r="I60" s="19"/>
      <c r="J60" s="19"/>
      <c r="K60" s="19"/>
      <c r="L60" s="19"/>
      <c r="M60" s="19"/>
      <c r="N60" s="19"/>
      <c r="O60" s="19"/>
      <c r="P60" s="19"/>
      <c r="Q60" s="19"/>
      <c r="R60" s="19"/>
      <c r="S60" s="19"/>
      <c r="T60" s="19"/>
      <c r="U60" s="19"/>
      <c r="V60" s="19"/>
      <c r="W60" s="19"/>
      <c r="X60" s="9" t="s">
        <v>24</v>
      </c>
      <c r="Y60" s="19">
        <v>0</v>
      </c>
    </row>
    <row r="61" spans="1:25" x14ac:dyDescent="0.25">
      <c r="B61" s="5" t="s">
        <v>15</v>
      </c>
      <c r="C61" s="19"/>
      <c r="D61" s="19"/>
      <c r="E61" s="19"/>
      <c r="F61" s="19"/>
      <c r="G61" s="19"/>
      <c r="H61" s="19"/>
      <c r="I61" s="19"/>
      <c r="J61" s="19"/>
      <c r="K61" s="19"/>
      <c r="L61" s="19"/>
      <c r="M61" s="19"/>
      <c r="N61" s="19"/>
      <c r="O61" s="19"/>
      <c r="P61" s="19"/>
      <c r="Q61" s="19"/>
      <c r="R61" s="19"/>
      <c r="S61" s="19"/>
      <c r="T61" s="19"/>
      <c r="U61" s="19"/>
      <c r="V61" s="19"/>
      <c r="W61" s="19"/>
      <c r="X61" s="9" t="s">
        <v>24</v>
      </c>
      <c r="Y61" s="19">
        <v>0</v>
      </c>
    </row>
    <row r="62" spans="1:25" x14ac:dyDescent="0.25">
      <c r="B62" s="5" t="str">
        <f>Populations!$C$7</f>
        <v>M 15+</v>
      </c>
      <c r="C62" s="19"/>
      <c r="D62" s="19"/>
      <c r="E62" s="19"/>
      <c r="F62" s="19"/>
      <c r="G62" s="19"/>
      <c r="H62" s="19"/>
      <c r="I62" s="19"/>
      <c r="J62" s="19"/>
      <c r="K62" s="19"/>
      <c r="L62" s="19"/>
      <c r="M62" s="19"/>
      <c r="N62" s="19"/>
      <c r="O62" s="19"/>
      <c r="P62" s="19"/>
      <c r="Q62" s="19"/>
      <c r="R62" s="19"/>
      <c r="S62" s="19"/>
      <c r="T62" s="19"/>
      <c r="U62" s="19"/>
      <c r="V62" s="19"/>
      <c r="W62" s="19"/>
      <c r="X62" s="9" t="s">
        <v>24</v>
      </c>
      <c r="Y62" s="19">
        <v>0</v>
      </c>
    </row>
    <row r="63" spans="1:25" x14ac:dyDescent="0.25">
      <c r="B63" s="5" t="str">
        <f>Populations!$C$8</f>
        <v>F 15+</v>
      </c>
      <c r="C63" s="19"/>
      <c r="D63" s="19"/>
      <c r="E63" s="19"/>
      <c r="F63" s="19"/>
      <c r="G63" s="19"/>
      <c r="H63" s="19"/>
      <c r="I63" s="19"/>
      <c r="J63" s="19"/>
      <c r="K63" s="19"/>
      <c r="L63" s="19"/>
      <c r="M63" s="19"/>
      <c r="N63" s="19"/>
      <c r="O63" s="19"/>
      <c r="P63" s="19"/>
      <c r="Q63" s="19"/>
      <c r="R63" s="19"/>
      <c r="S63" s="19"/>
      <c r="T63" s="19"/>
      <c r="U63" s="19"/>
      <c r="V63" s="19"/>
      <c r="W63" s="19"/>
      <c r="X63" s="9" t="s">
        <v>24</v>
      </c>
      <c r="Y63" s="19">
        <v>0</v>
      </c>
    </row>
    <row r="67" spans="1:52" x14ac:dyDescent="0.25">
      <c r="A67" s="1" t="s">
        <v>57</v>
      </c>
    </row>
    <row r="68" spans="1:52" x14ac:dyDescent="0.25">
      <c r="C68" s="5">
        <v>2000</v>
      </c>
      <c r="D68" s="5">
        <v>2001</v>
      </c>
      <c r="E68" s="5">
        <v>2002</v>
      </c>
      <c r="F68" s="5">
        <v>2003</v>
      </c>
      <c r="G68" s="5">
        <v>2004</v>
      </c>
      <c r="H68" s="5">
        <v>2005</v>
      </c>
      <c r="I68" s="5">
        <v>2006</v>
      </c>
      <c r="J68" s="5">
        <v>2007</v>
      </c>
      <c r="K68" s="5">
        <v>2008</v>
      </c>
      <c r="L68" s="5">
        <v>2009</v>
      </c>
      <c r="M68" s="5">
        <v>2010</v>
      </c>
      <c r="N68" s="5">
        <v>2011</v>
      </c>
      <c r="O68" s="5">
        <v>2012</v>
      </c>
      <c r="P68" s="5">
        <v>2013</v>
      </c>
      <c r="Q68" s="5">
        <v>2014</v>
      </c>
      <c r="R68" s="5">
        <v>2015</v>
      </c>
      <c r="S68" s="5">
        <v>2016</v>
      </c>
      <c r="T68" s="5">
        <v>2017</v>
      </c>
      <c r="U68" s="5">
        <v>2018</v>
      </c>
      <c r="V68" s="5">
        <v>2019</v>
      </c>
      <c r="W68" s="5">
        <v>2020</v>
      </c>
      <c r="Y68" s="5" t="s">
        <v>22</v>
      </c>
    </row>
    <row r="69" spans="1:52" x14ac:dyDescent="0.25">
      <c r="B69" s="5" t="str">
        <f>Populations!$C$4</f>
        <v>Clients</v>
      </c>
      <c r="C69" s="19"/>
      <c r="D69" s="19"/>
      <c r="E69" s="19"/>
      <c r="F69" s="19"/>
      <c r="G69" s="19"/>
      <c r="H69" s="19"/>
      <c r="I69" s="19"/>
      <c r="J69" s="19"/>
      <c r="K69" s="19"/>
      <c r="L69" s="19"/>
      <c r="M69" s="19"/>
      <c r="N69" s="19"/>
      <c r="O69" s="19"/>
      <c r="P69" s="19"/>
      <c r="Q69" s="19"/>
      <c r="R69" s="19"/>
      <c r="S69" s="19"/>
      <c r="T69" s="19"/>
      <c r="U69" s="19"/>
      <c r="V69" s="19"/>
      <c r="W69" s="19"/>
      <c r="X69" s="9" t="s">
        <v>24</v>
      </c>
      <c r="Y69" s="19">
        <v>0.06</v>
      </c>
    </row>
    <row r="70" spans="1:52" x14ac:dyDescent="0.25">
      <c r="B70" s="5" t="str">
        <f>Populations!$C$5</f>
        <v>MSM</v>
      </c>
      <c r="C70" s="19"/>
      <c r="D70" s="19"/>
      <c r="E70" s="19"/>
      <c r="F70" s="19"/>
      <c r="G70" s="19"/>
      <c r="H70" s="19"/>
      <c r="I70" s="19"/>
      <c r="J70" s="19"/>
      <c r="K70" s="19"/>
      <c r="L70" s="19"/>
      <c r="M70" s="19"/>
      <c r="N70" s="19"/>
      <c r="O70" s="19"/>
      <c r="P70" s="19"/>
      <c r="Q70" s="19"/>
      <c r="R70" s="19"/>
      <c r="S70" s="19"/>
      <c r="T70" s="19"/>
      <c r="U70" s="19"/>
      <c r="V70" s="19"/>
      <c r="W70" s="19"/>
      <c r="X70" s="9" t="s">
        <v>24</v>
      </c>
      <c r="Y70" s="19">
        <v>0.06</v>
      </c>
    </row>
    <row r="71" spans="1:52" x14ac:dyDescent="0.25">
      <c r="B71" s="5" t="s">
        <v>15</v>
      </c>
      <c r="C71" s="19"/>
      <c r="D71" s="19"/>
      <c r="E71" s="19"/>
      <c r="F71" s="19"/>
      <c r="G71" s="19"/>
      <c r="H71" s="19"/>
      <c r="I71" s="19"/>
      <c r="J71" s="19"/>
      <c r="K71" s="19"/>
      <c r="L71" s="19"/>
      <c r="M71" s="19"/>
      <c r="N71" s="19"/>
      <c r="O71" s="19"/>
      <c r="P71" s="19"/>
      <c r="Q71" s="19"/>
      <c r="R71" s="19"/>
      <c r="S71" s="19"/>
      <c r="T71" s="19"/>
      <c r="U71" s="19"/>
      <c r="V71" s="19"/>
      <c r="W71" s="19"/>
      <c r="X71" s="9" t="s">
        <v>24</v>
      </c>
      <c r="Y71" s="19">
        <v>0.06</v>
      </c>
    </row>
    <row r="72" spans="1:52" x14ac:dyDescent="0.25">
      <c r="B72" s="5" t="str">
        <f>Populations!$C$7</f>
        <v>M 15+</v>
      </c>
      <c r="C72" s="19"/>
      <c r="D72" s="19"/>
      <c r="E72" s="19"/>
      <c r="F72" s="19"/>
      <c r="G72" s="19"/>
      <c r="H72" s="19"/>
      <c r="I72" s="19"/>
      <c r="J72" s="19"/>
      <c r="K72" s="19"/>
      <c r="L72" s="19"/>
      <c r="M72" s="19"/>
      <c r="N72" s="19"/>
      <c r="O72" s="19"/>
      <c r="P72" s="19"/>
      <c r="Q72" s="19"/>
      <c r="R72" s="19"/>
      <c r="S72" s="19"/>
      <c r="T72" s="19"/>
      <c r="U72" s="19"/>
      <c r="V72" s="19"/>
      <c r="W72" s="19"/>
      <c r="X72" s="9" t="s">
        <v>24</v>
      </c>
      <c r="Y72" s="19">
        <v>0.06</v>
      </c>
    </row>
    <row r="76" spans="1:52" x14ac:dyDescent="0.25">
      <c r="A76" s="1" t="s">
        <v>138</v>
      </c>
      <c r="B76" s="44"/>
      <c r="C76" s="44"/>
      <c r="D76" s="44"/>
      <c r="E76" s="44"/>
      <c r="F76" s="44"/>
      <c r="G76" s="44"/>
      <c r="H76" s="44"/>
      <c r="I76" s="44"/>
      <c r="J76" s="44"/>
      <c r="K76" s="44"/>
      <c r="L76" s="44"/>
      <c r="M76" s="44"/>
      <c r="N76" s="44"/>
      <c r="O76" s="44"/>
      <c r="P76" s="44"/>
      <c r="Q76" s="44"/>
      <c r="R76" s="44"/>
      <c r="S76" s="44"/>
      <c r="T76" s="44"/>
      <c r="U76" s="44"/>
      <c r="V76" s="44"/>
      <c r="W76" s="44"/>
      <c r="X76" s="44"/>
      <c r="Y76" s="44"/>
      <c r="Z76" s="44"/>
      <c r="AA76" s="44"/>
      <c r="AB76" s="44"/>
      <c r="AC76" s="44"/>
      <c r="AD76" s="44"/>
      <c r="AE76" s="44"/>
      <c r="AF76" s="44"/>
      <c r="AG76" s="44"/>
      <c r="AH76" s="44"/>
      <c r="AI76" s="44"/>
      <c r="AJ76" s="44"/>
      <c r="AK76" s="44"/>
      <c r="AL76" s="44"/>
      <c r="AM76" s="44"/>
      <c r="AN76" s="44"/>
      <c r="AO76" s="44"/>
      <c r="AP76" s="44"/>
      <c r="AQ76" s="44"/>
      <c r="AR76" s="44"/>
      <c r="AS76" s="44"/>
      <c r="AT76" s="44"/>
      <c r="AU76" s="44"/>
      <c r="AV76" s="44"/>
      <c r="AW76" s="44"/>
      <c r="AX76" s="44"/>
      <c r="AY76" s="44"/>
      <c r="AZ76" s="44"/>
    </row>
    <row r="77" spans="1:52" x14ac:dyDescent="0.25">
      <c r="A77" s="44"/>
      <c r="B77" s="44"/>
      <c r="C77" s="5">
        <v>2000</v>
      </c>
      <c r="D77" s="5">
        <v>2001</v>
      </c>
      <c r="E77" s="5">
        <v>2002</v>
      </c>
      <c r="F77" s="5">
        <v>2003</v>
      </c>
      <c r="G77" s="5">
        <v>2004</v>
      </c>
      <c r="H77" s="5">
        <v>2005</v>
      </c>
      <c r="I77" s="5">
        <v>2006</v>
      </c>
      <c r="J77" s="5">
        <v>2007</v>
      </c>
      <c r="K77" s="5">
        <v>2008</v>
      </c>
      <c r="L77" s="5">
        <v>2009</v>
      </c>
      <c r="M77" s="5">
        <v>2010</v>
      </c>
      <c r="N77" s="5">
        <v>2011</v>
      </c>
      <c r="O77" s="5">
        <v>2012</v>
      </c>
      <c r="P77" s="5">
        <v>2013</v>
      </c>
      <c r="Q77" s="5">
        <v>2014</v>
      </c>
      <c r="R77" s="5">
        <v>2015</v>
      </c>
      <c r="S77" s="5">
        <v>2016</v>
      </c>
      <c r="T77" s="5">
        <v>2017</v>
      </c>
      <c r="U77" s="5">
        <v>2018</v>
      </c>
      <c r="V77" s="5">
        <v>2019</v>
      </c>
      <c r="W77" s="5">
        <v>2020</v>
      </c>
      <c r="X77" s="44"/>
      <c r="Y77" s="5" t="s">
        <v>22</v>
      </c>
      <c r="Z77" s="44"/>
      <c r="AA77" s="44"/>
      <c r="AB77" s="44"/>
      <c r="AC77" s="44"/>
      <c r="AD77" s="44"/>
      <c r="AE77" s="44"/>
      <c r="AF77" s="44"/>
      <c r="AG77" s="44"/>
      <c r="AH77" s="44"/>
      <c r="AI77" s="44"/>
      <c r="AJ77" s="44"/>
      <c r="AK77" s="44"/>
      <c r="AL77" s="44"/>
      <c r="AM77" s="44"/>
      <c r="AN77" s="44"/>
      <c r="AO77" s="44"/>
      <c r="AP77" s="44"/>
      <c r="AQ77" s="44"/>
      <c r="AR77" s="44"/>
      <c r="AS77" s="44"/>
      <c r="AT77" s="44"/>
      <c r="AU77" s="44"/>
      <c r="AV77" s="44"/>
      <c r="AW77" s="44"/>
      <c r="AX77" s="44"/>
      <c r="AY77" s="44"/>
      <c r="AZ77" s="44"/>
    </row>
    <row r="78" spans="1:52" x14ac:dyDescent="0.25">
      <c r="A78" s="44"/>
      <c r="B78" s="5" t="str">
        <f>Populations!$C$4</f>
        <v>Clients</v>
      </c>
      <c r="C78" s="19"/>
      <c r="D78" s="19"/>
      <c r="E78" s="19"/>
      <c r="F78" s="19"/>
      <c r="G78" s="19"/>
      <c r="H78" s="19"/>
      <c r="I78" s="19"/>
      <c r="J78" s="19"/>
      <c r="K78" s="19"/>
      <c r="L78" s="19"/>
      <c r="M78" s="19"/>
      <c r="N78" s="19"/>
      <c r="O78" s="19"/>
      <c r="P78" s="19"/>
      <c r="Q78" s="19"/>
      <c r="R78" s="19"/>
      <c r="S78" s="19"/>
      <c r="T78" s="19"/>
      <c r="U78" s="19"/>
      <c r="V78" s="19"/>
      <c r="W78" s="19"/>
      <c r="X78" s="9" t="s">
        <v>24</v>
      </c>
      <c r="Y78" s="20">
        <v>0</v>
      </c>
      <c r="Z78" s="44"/>
      <c r="AA78" s="44"/>
      <c r="AB78" s="44"/>
      <c r="AC78" s="44"/>
      <c r="AD78" s="44"/>
      <c r="AE78" s="44"/>
      <c r="AF78" s="44"/>
      <c r="AG78" s="44"/>
      <c r="AH78" s="44"/>
      <c r="AI78" s="44"/>
      <c r="AJ78" s="44"/>
      <c r="AK78" s="44"/>
      <c r="AL78" s="44"/>
      <c r="AM78" s="44"/>
      <c r="AN78" s="44"/>
      <c r="AO78" s="44"/>
      <c r="AP78" s="44"/>
      <c r="AQ78" s="44"/>
      <c r="AR78" s="44"/>
      <c r="AS78" s="44"/>
      <c r="AT78" s="44"/>
      <c r="AU78" s="44"/>
      <c r="AV78" s="44"/>
      <c r="AW78" s="44"/>
      <c r="AX78" s="44"/>
      <c r="AY78" s="44"/>
      <c r="AZ78" s="44"/>
    </row>
    <row r="79" spans="1:52" x14ac:dyDescent="0.25">
      <c r="A79" s="44"/>
      <c r="B79" s="5" t="str">
        <f>Populations!$C$5</f>
        <v>MSM</v>
      </c>
      <c r="C79" s="19"/>
      <c r="D79" s="19"/>
      <c r="E79" s="19"/>
      <c r="F79" s="19"/>
      <c r="G79" s="19"/>
      <c r="H79" s="19"/>
      <c r="I79" s="19"/>
      <c r="J79" s="19"/>
      <c r="K79" s="19"/>
      <c r="L79" s="19"/>
      <c r="M79" s="19"/>
      <c r="N79" s="19"/>
      <c r="O79" s="19"/>
      <c r="P79" s="19"/>
      <c r="Q79" s="19"/>
      <c r="R79" s="19"/>
      <c r="S79" s="19"/>
      <c r="T79" s="19"/>
      <c r="U79" s="19"/>
      <c r="V79" s="19"/>
      <c r="W79" s="19"/>
      <c r="X79" s="9" t="s">
        <v>24</v>
      </c>
      <c r="Y79" s="20">
        <v>0</v>
      </c>
      <c r="Z79" s="44"/>
      <c r="AA79" s="44"/>
      <c r="AB79" s="44"/>
      <c r="AC79" s="44"/>
      <c r="AD79" s="44"/>
      <c r="AE79" s="44"/>
      <c r="AF79" s="44"/>
      <c r="AG79" s="44"/>
      <c r="AH79" s="44"/>
      <c r="AI79" s="44"/>
      <c r="AJ79" s="44"/>
      <c r="AK79" s="44"/>
      <c r="AL79" s="44"/>
      <c r="AM79" s="44"/>
      <c r="AN79" s="44"/>
      <c r="AO79" s="44"/>
      <c r="AP79" s="44"/>
      <c r="AQ79" s="44"/>
      <c r="AR79" s="44"/>
      <c r="AS79" s="44"/>
      <c r="AT79" s="44"/>
      <c r="AU79" s="44"/>
      <c r="AV79" s="44"/>
      <c r="AW79" s="44"/>
      <c r="AX79" s="44"/>
      <c r="AY79" s="44"/>
      <c r="AZ79" s="44"/>
    </row>
    <row r="80" spans="1:52" x14ac:dyDescent="0.25">
      <c r="A80" s="44"/>
      <c r="B80" s="5" t="s">
        <v>15</v>
      </c>
      <c r="C80" s="19"/>
      <c r="D80" s="19"/>
      <c r="E80" s="19"/>
      <c r="F80" s="19"/>
      <c r="G80" s="19"/>
      <c r="H80" s="19"/>
      <c r="I80" s="19"/>
      <c r="J80" s="19"/>
      <c r="K80" s="19"/>
      <c r="L80" s="19"/>
      <c r="M80" s="19"/>
      <c r="N80" s="19"/>
      <c r="O80" s="19"/>
      <c r="P80" s="19"/>
      <c r="Q80" s="19"/>
      <c r="R80" s="19"/>
      <c r="S80" s="19"/>
      <c r="T80" s="19"/>
      <c r="U80" s="19"/>
      <c r="V80" s="19"/>
      <c r="W80" s="19"/>
      <c r="X80" s="9" t="s">
        <v>24</v>
      </c>
      <c r="Y80" s="20">
        <v>0</v>
      </c>
      <c r="Z80" s="44"/>
      <c r="AA80" s="44"/>
      <c r="AB80" s="44"/>
      <c r="AC80" s="44"/>
      <c r="AD80" s="44"/>
      <c r="AE80" s="44"/>
      <c r="AF80" s="44"/>
      <c r="AG80" s="44"/>
      <c r="AH80" s="44"/>
      <c r="AI80" s="44"/>
      <c r="AJ80" s="44"/>
      <c r="AK80" s="44"/>
      <c r="AL80" s="44"/>
      <c r="AM80" s="44"/>
      <c r="AN80" s="44"/>
      <c r="AO80" s="44"/>
      <c r="AP80" s="44"/>
      <c r="AQ80" s="44"/>
      <c r="AR80" s="44"/>
      <c r="AS80" s="44"/>
      <c r="AT80" s="44"/>
      <c r="AU80" s="44"/>
      <c r="AV80" s="44"/>
      <c r="AW80" s="44"/>
      <c r="AX80" s="44"/>
      <c r="AY80" s="44"/>
      <c r="AZ80" s="44"/>
    </row>
    <row r="81" spans="1:52" x14ac:dyDescent="0.25">
      <c r="A81" s="44"/>
      <c r="B81" s="5" t="str">
        <f>Populations!$C$7</f>
        <v>M 15+</v>
      </c>
      <c r="C81" s="19"/>
      <c r="D81" s="19"/>
      <c r="E81" s="19"/>
      <c r="F81" s="19"/>
      <c r="G81" s="19"/>
      <c r="H81" s="19"/>
      <c r="I81" s="19"/>
      <c r="J81" s="19"/>
      <c r="K81" s="19"/>
      <c r="L81" s="19"/>
      <c r="M81" s="19"/>
      <c r="N81" s="19"/>
      <c r="O81" s="19"/>
      <c r="P81" s="19"/>
      <c r="Q81" s="19"/>
      <c r="R81" s="19"/>
      <c r="S81" s="19"/>
      <c r="T81" s="19"/>
      <c r="U81" s="19"/>
      <c r="V81" s="19"/>
      <c r="W81" s="19"/>
      <c r="X81" s="9" t="s">
        <v>24</v>
      </c>
      <c r="Y81" s="20">
        <v>0</v>
      </c>
      <c r="Z81" s="44"/>
      <c r="AA81" s="44"/>
      <c r="AB81" s="44"/>
      <c r="AC81" s="44"/>
      <c r="AD81" s="44"/>
      <c r="AE81" s="44"/>
      <c r="AF81" s="44"/>
      <c r="AG81" s="44"/>
      <c r="AH81" s="44"/>
      <c r="AI81" s="44"/>
      <c r="AJ81" s="44"/>
      <c r="AK81" s="44"/>
      <c r="AL81" s="44"/>
      <c r="AM81" s="44"/>
      <c r="AN81" s="44"/>
      <c r="AO81" s="44"/>
      <c r="AP81" s="44"/>
      <c r="AQ81" s="44"/>
      <c r="AR81" s="44"/>
      <c r="AS81" s="44"/>
      <c r="AT81" s="44"/>
      <c r="AU81" s="44"/>
      <c r="AV81" s="44"/>
      <c r="AW81" s="44"/>
      <c r="AX81" s="44"/>
      <c r="AY81" s="44"/>
      <c r="AZ81" s="44"/>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docProps/app.xml><?xml version="1.0" encoding="utf-8"?>
<Properties xmlns="http://schemas.openxmlformats.org/officeDocument/2006/extended-properties" xmlns:vt="http://schemas.openxmlformats.org/officeDocument/2006/docPropsVTypes">
  <TotalTime>11</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Rowan</cp:lastModifiedBy>
  <cp:revision>3</cp:revision>
  <dcterms:created xsi:type="dcterms:W3CDTF">2015-11-01T23:49:11Z</dcterms:created>
  <dcterms:modified xsi:type="dcterms:W3CDTF">2021-10-06T14:50:30Z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