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rotection Chec sheets\"/>
    </mc:Choice>
  </mc:AlternateContent>
  <xr:revisionPtr revIDLastSave="0" documentId="13_ncr:1_{B84FEEF3-D62B-4F4C-9129-25DC206A547F}" xr6:coauthVersionLast="47" xr6:coauthVersionMax="47" xr10:uidLastSave="{00000000-0000-0000-0000-000000000000}"/>
  <bookViews>
    <workbookView xWindow="390" yWindow="390" windowWidth="21600" windowHeight="11295" tabRatio="500" firstSheet="5" activeTab="5" xr2:uid="{00000000-000D-0000-FFFF-FFFF00000000}"/>
  </bookViews>
  <sheets>
    <sheet name="1. Cover" sheetId="1" r:id="rId1"/>
    <sheet name="2. Equip &amp; Refs" sheetId="2" r:id="rId2"/>
    <sheet name="3. Pre-Test" sheetId="3" r:id="rId3"/>
    <sheet name="4. Analogue Inputs" sheetId="4" r:id="rId4"/>
    <sheet name="5. Binary IO" sheetId="5" r:id="rId5"/>
    <sheet name="6. Element Tracker" sheetId="6" r:id="rId6"/>
    <sheet name="7. Element Results" sheetId="7" r:id="rId7"/>
    <sheet name="8. Post-Test" sheetId="8" r:id="rId8"/>
    <sheet name="9. Files &amp; Sign-Off" sheetId="9" r:id="rId9"/>
  </sheets>
  <definedNames>
    <definedName name="Ratio_CT_W1">'1. Cover'!$C$22/'1. Cover'!$C$23</definedName>
    <definedName name="Ratio_CT_W2">'1. Cover'!$C$24/'1. Cover'!$C$25</definedName>
    <definedName name="Ratio_CT_W3">'1. Cover'!$C$26/'1. Cover'!$C$27</definedName>
    <definedName name="Ratio_VT">'1. Cover'!$C$28*1000/'1. Cover'!$C$29</definedName>
    <definedName name="TolAngle_deg">'1. Cover'!$B$36</definedName>
    <definedName name="TolI_pct">'1. Cover'!$B$35</definedName>
    <definedName name="TolPickup_pct">'1. Cover'!$B$37</definedName>
    <definedName name="TolTime_pct">'1. Cover'!$B$38</definedName>
    <definedName name="TolV_pct">'1. Cover'!$B$34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9" l="1"/>
  <c r="G33" i="7"/>
  <c r="E33" i="7"/>
  <c r="G32" i="7"/>
  <c r="E32" i="7"/>
  <c r="G31" i="7"/>
  <c r="E31" i="7"/>
  <c r="G30" i="7"/>
  <c r="E30" i="7"/>
  <c r="G29" i="7"/>
  <c r="E29" i="7"/>
  <c r="G28" i="7"/>
  <c r="E28" i="7"/>
  <c r="G27" i="7"/>
  <c r="E27" i="7"/>
  <c r="G26" i="7"/>
  <c r="E26" i="7"/>
  <c r="G25" i="7"/>
  <c r="E25" i="7"/>
  <c r="G24" i="7"/>
  <c r="E24" i="7"/>
  <c r="G23" i="7"/>
  <c r="E23" i="7"/>
  <c r="G22" i="7"/>
  <c r="E22" i="7"/>
  <c r="G21" i="7"/>
  <c r="E21" i="7"/>
  <c r="G20" i="7"/>
  <c r="E20" i="7"/>
  <c r="G19" i="7"/>
  <c r="E19" i="7"/>
  <c r="G18" i="7"/>
  <c r="E18" i="7"/>
  <c r="G17" i="7"/>
  <c r="E17" i="7"/>
  <c r="G16" i="7"/>
  <c r="E16" i="7"/>
  <c r="G15" i="7"/>
  <c r="E15" i="7"/>
  <c r="G14" i="7"/>
  <c r="E14" i="7"/>
  <c r="G13" i="7"/>
  <c r="E13" i="7"/>
  <c r="G12" i="7"/>
  <c r="E12" i="7"/>
  <c r="G11" i="7"/>
  <c r="E11" i="7"/>
  <c r="G10" i="7"/>
  <c r="E10" i="7"/>
  <c r="G9" i="7"/>
  <c r="E9" i="7"/>
  <c r="G8" i="7"/>
  <c r="E8" i="7"/>
  <c r="G7" i="7"/>
  <c r="E7" i="7"/>
  <c r="G6" i="7"/>
  <c r="E6" i="7"/>
  <c r="G5" i="7"/>
  <c r="E5" i="7"/>
  <c r="M37" i="4"/>
  <c r="D37" i="4"/>
  <c r="M36" i="4"/>
  <c r="D36" i="4"/>
  <c r="M35" i="4"/>
  <c r="D35" i="4"/>
  <c r="M30" i="4"/>
  <c r="J30" i="4"/>
  <c r="I30" i="4"/>
  <c r="H30" i="4"/>
  <c r="D30" i="4"/>
  <c r="G30" i="4" s="1"/>
  <c r="M29" i="4"/>
  <c r="J29" i="4"/>
  <c r="I29" i="4"/>
  <c r="H29" i="4"/>
  <c r="G29" i="4"/>
  <c r="D29" i="4"/>
  <c r="M28" i="4"/>
  <c r="J28" i="4"/>
  <c r="I28" i="4"/>
  <c r="H28" i="4"/>
  <c r="D28" i="4"/>
  <c r="G28" i="4" s="1"/>
  <c r="M23" i="4"/>
  <c r="J23" i="4"/>
  <c r="I23" i="4"/>
  <c r="H23" i="4"/>
  <c r="D23" i="4"/>
  <c r="G23" i="4" s="1"/>
  <c r="M22" i="4"/>
  <c r="J22" i="4"/>
  <c r="I22" i="4"/>
  <c r="H22" i="4"/>
  <c r="D22" i="4"/>
  <c r="G22" i="4" s="1"/>
  <c r="M21" i="4"/>
  <c r="J21" i="4"/>
  <c r="I21" i="4"/>
  <c r="H21" i="4"/>
  <c r="G21" i="4"/>
  <c r="D21" i="4"/>
  <c r="M16" i="4"/>
  <c r="J16" i="4"/>
  <c r="I16" i="4"/>
  <c r="H16" i="4"/>
  <c r="D16" i="4"/>
  <c r="G16" i="4" s="1"/>
  <c r="M15" i="4"/>
  <c r="J15" i="4"/>
  <c r="I15" i="4"/>
  <c r="H15" i="4"/>
  <c r="D15" i="4"/>
  <c r="G15" i="4" s="1"/>
  <c r="M14" i="4"/>
  <c r="J14" i="4"/>
  <c r="I14" i="4"/>
  <c r="H14" i="4"/>
  <c r="D14" i="4"/>
  <c r="G14" i="4" s="1"/>
  <c r="M9" i="4"/>
  <c r="J9" i="4"/>
  <c r="I9" i="4"/>
  <c r="H9" i="4"/>
  <c r="G9" i="4"/>
  <c r="D9" i="4"/>
  <c r="M8" i="4"/>
  <c r="J8" i="4"/>
  <c r="I8" i="4"/>
  <c r="H8" i="4"/>
  <c r="D8" i="4"/>
  <c r="G8" i="4" s="1"/>
  <c r="M7" i="4"/>
  <c r="J7" i="4"/>
  <c r="I7" i="4"/>
  <c r="H7" i="4"/>
  <c r="D7" i="4"/>
  <c r="G7" i="4" s="1"/>
  <c r="B41" i="1"/>
</calcChain>
</file>

<file path=xl/sharedStrings.xml><?xml version="1.0" encoding="utf-8"?>
<sst xmlns="http://schemas.openxmlformats.org/spreadsheetml/2006/main" count="619" uniqueCount="501">
  <si>
    <t>POST-TEST CHECKS</t>
  </si>
  <si>
    <t>8.1  SETTINGS RESTORE &amp; VERIFICATION</t>
  </si>
  <si>
    <t>Check</t>
  </si>
  <si>
    <t>Expected / Action</t>
  </si>
  <si>
    <t>Result</t>
  </si>
  <si>
    <t>Notes</t>
  </si>
  <si>
    <t>Re-upload settings via PCM600 — verify unchanged</t>
  </si>
  <si>
    <t>Match approved project file</t>
  </si>
  <si>
    <t>Exit Test mode on LHMI</t>
  </si>
  <si>
    <t>LHMI: Main menu → Test → Exit test mode</t>
  </si>
  <si>
    <t>All forced binary outputs restored to normal</t>
  </si>
  <si>
    <t>BOM cards de-energised</t>
  </si>
  <si>
    <t>Active setting group restored to normal</t>
  </si>
  <si>
    <t>Group 1 or as applicable</t>
  </si>
  <si>
    <t>Normal LED (green, fixed) illuminated</t>
  </si>
  <si>
    <t>IED in service</t>
  </si>
  <si>
    <t>8.2  FINAL SELF-SUPERVISION CHECK  (LHMI: Main menu → Diagnostics → IED status → Signals → INTERRSIG)</t>
  </si>
  <si>
    <t>Signal</t>
  </si>
  <si>
    <t>Expected</t>
  </si>
  <si>
    <t>Status</t>
  </si>
  <si>
    <t>FAIL</t>
  </si>
  <si>
    <t>NORMAL (0)</t>
  </si>
  <si>
    <t>WARNING</t>
  </si>
  <si>
    <t>RTCERROR</t>
  </si>
  <si>
    <t>TIMESYNCHERROR</t>
  </si>
  <si>
    <t>RTEERROR</t>
  </si>
  <si>
    <t>IEC61850ERROR</t>
  </si>
  <si>
    <t>WATCHDOG</t>
  </si>
  <si>
    <t>APPERROR</t>
  </si>
  <si>
    <t>8.2 (cont.)  INTERNAL FAIL CONTACT CHECK</t>
  </si>
  <si>
    <t>INTERNAL FAIL contact (PSM terminal) — measure across contact</t>
  </si>
  <si>
    <t>Contact OPEN = IED healthy (de-energised in fault)</t>
  </si>
  <si>
    <t>8.3  PLANT RESTORATION</t>
  </si>
  <si>
    <t>Remove test connections from CT / VT terminals</t>
  </si>
  <si>
    <t>Field CTs and VTs reconnected</t>
  </si>
  <si>
    <t>Restore control voltage wiring</t>
  </si>
  <si>
    <t>All control circuits normal</t>
  </si>
  <si>
    <t>Remove CT secondary shorting links — verify not open</t>
  </si>
  <si>
    <t>CT circuits intact</t>
  </si>
  <si>
    <t>Verify IED measuring load current — LHMI Measurements</t>
  </si>
  <si>
    <t>Compare to substation metering</t>
  </si>
  <si>
    <t>Differential balance check under load — IOP ≤ 0.05 pu</t>
  </si>
  <si>
    <t>T2WPDIF / T3WPDIF IOP confirmed</t>
  </si>
  <si>
    <t>SSIMG (SF6) gas pressure normal (if fitted)</t>
  </si>
  <si>
    <t>No gas alarm</t>
  </si>
  <si>
    <t>SSIML (oil level) normal (if fitted)</t>
  </si>
  <si>
    <t>No oil level alarm</t>
  </si>
  <si>
    <t>Buchholz / sudden pressure relay reconnected (if isolated)</t>
  </si>
  <si>
    <t>Relays restored to service</t>
  </si>
  <si>
    <t>Cancel all outstanding LOTO permits</t>
  </si>
  <si>
    <t>All permits cleared</t>
  </si>
  <si>
    <t>Notify operations — IED returned to service</t>
  </si>
  <si>
    <t>Operations informed</t>
  </si>
  <si>
    <t>ABB RET670 TRANSFORMER PROTECTION IED — TEST RESULTS TEMPLATE</t>
  </si>
  <si>
    <t>1.  IED IDENTIFICATION</t>
  </si>
  <si>
    <t>Relay Type / Model</t>
  </si>
  <si>
    <t>RET670 v2.2 ANSI</t>
  </si>
  <si>
    <t>IED Name (Station / Bay)</t>
  </si>
  <si>
    <t>Description (Protected Equipment)</t>
  </si>
  <si>
    <t>Serial Number</t>
  </si>
  <si>
    <t>Ordering Number</t>
  </si>
  <si>
    <t>Firmware Version</t>
  </si>
  <si>
    <t>Production Date</t>
  </si>
  <si>
    <t>PCM600 Project File Name (.pcm)</t>
  </si>
  <si>
    <t>Site / Substation</t>
  </si>
  <si>
    <t>Test Date / Test Engineer</t>
  </si>
  <si>
    <t>2.  TRANSFORMER AND CT/VT PARAMETERS  (from PCM600 / TRM settings)</t>
  </si>
  <si>
    <t>Parameter</t>
  </si>
  <si>
    <t>PCM600 Setting</t>
  </si>
  <si>
    <t>Value</t>
  </si>
  <si>
    <t>Units</t>
  </si>
  <si>
    <t>Transformer MVA Rating</t>
  </si>
  <si>
    <t>Sr / MVA</t>
  </si>
  <si>
    <t>MVA</t>
  </si>
  <si>
    <t>Winding 1 (HV) Nominal Voltage</t>
  </si>
  <si>
    <t>GBASVAL Ur W1</t>
  </si>
  <si>
    <t>kV primary (L-L)</t>
  </si>
  <si>
    <t>Winding 2 (LV) Nominal Voltage</t>
  </si>
  <si>
    <t>GBASVAL Ur W2</t>
  </si>
  <si>
    <t>Winding 3 (TV) Nominal Voltage</t>
  </si>
  <si>
    <t>GBASVAL Ur W3</t>
  </si>
  <si>
    <t>N/A</t>
  </si>
  <si>
    <t>kV (or N/A if 2-wdg)</t>
  </si>
  <si>
    <t>Winding 1 CT Primary</t>
  </si>
  <si>
    <t>CTprim1</t>
  </si>
  <si>
    <t>A primary</t>
  </si>
  <si>
    <t>Winding 1 CT Secondary</t>
  </si>
  <si>
    <t>CTsec1</t>
  </si>
  <si>
    <t>1</t>
  </si>
  <si>
    <t>A secondary</t>
  </si>
  <si>
    <t>Winding 2 CT Primary</t>
  </si>
  <si>
    <t>CTprim2</t>
  </si>
  <si>
    <t>Winding 2 CT Secondary</t>
  </si>
  <si>
    <t>CTsec2</t>
  </si>
  <si>
    <t>Winding 3 CT Primary</t>
  </si>
  <si>
    <t>CTprim3</t>
  </si>
  <si>
    <t>A primary (N/A if 2-wdg)</t>
  </si>
  <si>
    <t>Winding 3 CT Secondary</t>
  </si>
  <si>
    <t>CTsec3</t>
  </si>
  <si>
    <t>VT Primary Voltage</t>
  </si>
  <si>
    <t>VTprim (kV)</t>
  </si>
  <si>
    <t>VT Secondary Voltage</t>
  </si>
  <si>
    <t>VTsec (V)</t>
  </si>
  <si>
    <t>V secondary (L-L)</t>
  </si>
  <si>
    <t>W1 CT Connection Direction</t>
  </si>
  <si>
    <t>CT_WyePoint1</t>
  </si>
  <si>
    <t>ToObject</t>
  </si>
  <si>
    <t>ToObject / FromObject</t>
  </si>
  <si>
    <t>Active Setting Group</t>
  </si>
  <si>
    <t>ACTVGRP</t>
  </si>
  <si>
    <t>1–6</t>
  </si>
  <si>
    <t>3.  TEST TOLERANCES  (yellow cells are editable)</t>
  </si>
  <si>
    <t>Voltage Magnitude Tolerance</t>
  </si>
  <si>
    <t>%</t>
  </si>
  <si>
    <t>Current Magnitude Tolerance</t>
  </si>
  <si>
    <t>Angle Tolerance</t>
  </si>
  <si>
    <t>degrees</t>
  </si>
  <si>
    <t>Pickup Tolerance</t>
  </si>
  <si>
    <t>Timing Tolerance</t>
  </si>
  <si>
    <t>4.  OVERALL TEST RESULT</t>
  </si>
  <si>
    <t>Auto-calculated cross-check</t>
  </si>
  <si>
    <t>(auto only — see signed result)</t>
  </si>
  <si>
    <t>SIGNED OVERALL RESULT</t>
  </si>
  <si>
    <t>PASS</t>
  </si>
  <si>
    <t>PASS / PASS WITH NOTES / FAIL</t>
  </si>
  <si>
    <t>EQUIPMENT &amp; REFERENCES</t>
  </si>
  <si>
    <t>TEST EQUIPMENT USED</t>
  </si>
  <si>
    <t>Equipment</t>
  </si>
  <si>
    <t>Manufacturer / Model</t>
  </si>
  <si>
    <t>Asset / Serial No.</t>
  </si>
  <si>
    <t>Cal. Due</t>
  </si>
  <si>
    <t>DOCUMENTS &amp; DRAWINGS</t>
  </si>
  <si>
    <t>Document</t>
  </si>
  <si>
    <t>Title / Description</t>
  </si>
  <si>
    <t>Document No.</t>
  </si>
  <si>
    <t>Rev</t>
  </si>
  <si>
    <t>PCM600 Project File / Signal Matrix Tool (SMT)</t>
  </si>
  <si>
    <t>AC Elementary / Schematic</t>
  </si>
  <si>
    <t>DC Control Schematic</t>
  </si>
  <si>
    <t>Transformer Protection Single-Line Diagram</t>
  </si>
  <si>
    <t>Protection Coordination Study</t>
  </si>
  <si>
    <t>Maintenance Work Order</t>
  </si>
  <si>
    <t>PRE-TEST CHECKS</t>
  </si>
  <si>
    <t>3.1  COMMUNICATIONS &amp; IDENTIFICATION</t>
  </si>
  <si>
    <t>Connect to IED via PCM600 or web browser (Ethernet)</t>
  </si>
  <si>
    <t>PCM600 connects and IED tree populates</t>
  </si>
  <si>
    <t>Confirm IED name matches asset register</t>
  </si>
  <si>
    <t>LHMI: Main menu → Settings → IED name (TERMINALID)</t>
  </si>
  <si>
    <t>Confirm firmware version</t>
  </si>
  <si>
    <t>LHMI: Main menu → Diagnostics → IED status → Version</t>
  </si>
  <si>
    <t>Confirm serial number</t>
  </si>
  <si>
    <t>LHMI: Main menu → Diagnostics → IED status → Product info</t>
  </si>
  <si>
    <t>Green LED ON = IED healthy and in service</t>
  </si>
  <si>
    <t>No active alarms on LHMI alarm LEDs</t>
  </si>
  <si>
    <t>All alarm LEDs off (or known / accepted conditions only)</t>
  </si>
  <si>
    <t>Active setting group confirmed</t>
  </si>
  <si>
    <t>LHMI: Main menu → Settings → Setting group (ACTVGRP)</t>
  </si>
  <si>
    <t>3.2  IED SELF-SUPERVISION  (INTERRSIG — LHMI: Main menu → Diagnostics → IED status → Signals)</t>
  </si>
  <si>
    <t>The INTERRSIG function block provides continuous hardware and software self-monitoring. All signals should be NORMAL (0). Any FAIL signal will assert the INTERNAL FAIL contact on the PSM module. Navigate LHMI: Main menu → Diagnostics → IED status → Internal events to review the event log (last 40 events, FIFO).</t>
  </si>
  <si>
    <t>INTERRSIG Signal</t>
  </si>
  <si>
    <t>Description / What it monitors</t>
  </si>
  <si>
    <t>State (NORMAL / FAIL / WARN)</t>
  </si>
  <si>
    <t>Action if not NORMAL</t>
  </si>
  <si>
    <t>General IED failure — INTERNAL FAIL contact asserted on PSM</t>
  </si>
  <si>
    <t>Warning condition — degraded operation, not yet a failure</t>
  </si>
  <si>
    <t>Real-time clock error — timekeeping or battery issue</t>
  </si>
  <si>
    <t>Time synchronisation error — IRIG-B / IEEE 1588 / NTP loss</t>
  </si>
  <si>
    <t>Real-time execution error — protection task overrun</t>
  </si>
  <si>
    <t>IEC 61850 communication error — GOOSE or MMS failure</t>
  </si>
  <si>
    <t>Watchdog timer failure — CPU or task hang</t>
  </si>
  <si>
    <t>LMDERROR</t>
  </si>
  <si>
    <t>LDCM (Line Data Communication Module) error — if fitted</t>
  </si>
  <si>
    <t>Application configuration error — PCM600 config mismatch</t>
  </si>
  <si>
    <t>3.2 (cont.)  HARDWARE MODULE STATUS  (LHMI: Main menu → Diagnostics → Hardware)</t>
  </si>
  <si>
    <t>Module</t>
  </si>
  <si>
    <t>Description</t>
  </si>
  <si>
    <t>Status (OK / FAIL)</t>
  </si>
  <si>
    <t>PSM</t>
  </si>
  <si>
    <t>DC supply health and INTERNAL FAIL relay contact</t>
  </si>
  <si>
    <t>ADOne</t>
  </si>
  <si>
    <t>A/D converter TRM — CT/VT channel offsets</t>
  </si>
  <si>
    <t>ADTwo</t>
  </si>
  <si>
    <t>Second A/D converter (if TRM has 2 A/D boards — e.g. TRM_12I)</t>
  </si>
  <si>
    <t>BIM</t>
  </si>
  <si>
    <t>Binary Input Module — all BIM cards fitted</t>
  </si>
  <si>
    <t>BOM</t>
  </si>
  <si>
    <t>Binary Output Module — all BOM cards fitted</t>
  </si>
  <si>
    <t>IOM</t>
  </si>
  <si>
    <t>Input/Output Module — combined BIM/BOM cards</t>
  </si>
  <si>
    <t>MIM</t>
  </si>
  <si>
    <t>mA Input Module — if fitted for analogue supervision</t>
  </si>
  <si>
    <t>LDCM</t>
  </si>
  <si>
    <t>Line Data Communication Module — if fitted</t>
  </si>
  <si>
    <t>3.3  TIME SYNCHRONISATION</t>
  </si>
  <si>
    <t>LHMI: Main menu → Diagnostics → IED status → Time</t>
  </si>
  <si>
    <t>IED time within 1 s of reference clock</t>
  </si>
  <si>
    <t>Time source active (IRIG-B / IEEE 1588 / NTP / manual)</t>
  </si>
  <si>
    <t>TIMESYNCHERROR = NORMAL; source shown as active</t>
  </si>
  <si>
    <t>Confirm date and time correct</t>
  </si>
  <si>
    <t>Check against substation master clock or GPS reference</t>
  </si>
  <si>
    <t>3.4  EVENT RECORDS (pre-test baseline)</t>
  </si>
  <si>
    <t>LHMI: Main menu → Events — review disturbance records</t>
  </si>
  <si>
    <t>No unexplained trips or alarms since last test</t>
  </si>
  <si>
    <t>Note most recent event number</t>
  </si>
  <si>
    <t>Baseline for post-test comparison</t>
  </si>
  <si>
    <t>Review internal event list (INTERRSIG)</t>
  </si>
  <si>
    <t>No historic FAIL or WARNING events outstanding</t>
  </si>
  <si>
    <t>Confirm disturbance recorder cleared / downloaded</t>
  </si>
  <si>
    <t>Oscillography available for any recent events</t>
  </si>
  <si>
    <t>3.5  SETTINGS VERIFICATION  (PCM600 → Upload from IED)</t>
  </si>
  <si>
    <t>Upload settings via PCM600 — compare to approved file</t>
  </si>
  <si>
    <t>Settings match last approved PCM600 project</t>
  </si>
  <si>
    <t>CTprim/CTsec W1 correct</t>
  </si>
  <si>
    <t>As per Cover sheet</t>
  </si>
  <si>
    <t>CTprim/CTsec W2 correct</t>
  </si>
  <si>
    <t>CTprim/CTsec W3 correct (if 3-winding)</t>
  </si>
  <si>
    <t>N/A or as per Cover sheet</t>
  </si>
  <si>
    <t>VTprim/VTsec correct (if VT fitted)</t>
  </si>
  <si>
    <t>T2WPDIF / T3WPDIF differential settings correct</t>
  </si>
  <si>
    <t>Match approved coordination study</t>
  </si>
  <si>
    <t>REFPDIF (87N) settings correct (if enabled)</t>
  </si>
  <si>
    <t>Match approved settings</t>
  </si>
  <si>
    <t>GBASVAL (Ur, Ir, Sr) correct</t>
  </si>
  <si>
    <t>Match transformer nameplate</t>
  </si>
  <si>
    <t>Active setting group as expected (ACTVGRP)</t>
  </si>
  <si>
    <t>No unauthorised changes since last test</t>
  </si>
  <si>
    <t>Settings unchanged</t>
  </si>
  <si>
    <t>ANALOGUE INPUT VERIFICATION — PRIMARY VALUE CHECK</t>
  </si>
  <si>
    <t>Verify the IED reports the correct PRIMARY value (Injected Secondary × CT or VT ratio). Use LHMI: Main menu → Measurements → [function block] to read primary values. All IED readings are in primary units (CTprim × secondary, VTprim × secondary).</t>
  </si>
  <si>
    <t>4.1  WINDING 1 PHASE CURRENTS  (IA-W1, IB-W1, IC-W1)  [Ratio_CT_W1]</t>
  </si>
  <si>
    <t>Ratio: Ratio_CT_W1  |  Tolerance: TolI_pct  (defined names on Cover sheet)</t>
  </si>
  <si>
    <t>Channel</t>
  </si>
  <si>
    <t>Injected Sec.
(A or V)</t>
  </si>
  <si>
    <t>Inj. Angle
(°)</t>
  </si>
  <si>
    <t>Expected Primary
(auto)</t>
  </si>
  <si>
    <t>IED Primary
Reading</t>
  </si>
  <si>
    <t>IED Angle
Reading</t>
  </si>
  <si>
    <t>Mag
Err %</t>
  </si>
  <si>
    <t>Angle
Err °</t>
  </si>
  <si>
    <t>Mag
Tol %</t>
  </si>
  <si>
    <t>Ang
Tol °</t>
  </si>
  <si>
    <t>P/F</t>
  </si>
  <si>
    <t>IA-W1 — Winding 1 Phase A</t>
  </si>
  <si>
    <t>IB-W1 — Winding 1 Phase B</t>
  </si>
  <si>
    <t>IC-W1 — Winding 1 Phase C</t>
  </si>
  <si>
    <t>4.2  WINDING 2 PHASE CURRENTS  (IA-W2, IB-W2, IC-W2)  [Ratio_CT_W2]</t>
  </si>
  <si>
    <t>Ratio: Ratio_CT_W2  |  Tolerance: TolI_pct  (defined names on Cover sheet)</t>
  </si>
  <si>
    <t>IA-W2 — Winding 2 Phase A</t>
  </si>
  <si>
    <t>IB-W2 — Winding 2 Phase B</t>
  </si>
  <si>
    <t>IC-W2 — Winding 2 Phase C</t>
  </si>
  <si>
    <t>4.3  WINDING 3 PHASE CURRENTS  (IA-W3, IB-W3, IC-W3)  [Ratio_CT_W3]  — if 3-winding</t>
  </si>
  <si>
    <t>Ratio: Ratio_CT_W3  |  Tolerance: TolI_pct  (defined names on Cover sheet)</t>
  </si>
  <si>
    <t>IA-W3 — Winding 3 Phase A</t>
  </si>
  <si>
    <t>IB-W3 — Winding 3 Phase B</t>
  </si>
  <si>
    <t>IC-W3 — Winding 3 Phase C</t>
  </si>
  <si>
    <t>4.4  VOLTAGE INPUTS  (VA, VB, VC)  [Ratio_VT]  — if VT fitted</t>
  </si>
  <si>
    <t>Ratio: Ratio_VT  |  Tolerance: TolV_pct  (defined names on Cover sheet)</t>
  </si>
  <si>
    <t>VA — Phase A voltage</t>
  </si>
  <si>
    <t>VB — Phase B voltage</t>
  </si>
  <si>
    <t>VC — Phase C voltage</t>
  </si>
  <si>
    <t>4.5  DIFFERENTIAL BALANCE CHECK  (LHMI: Main menu → Measurements → T2WPDIF / T3WPDIF → IOP, IRT)</t>
  </si>
  <si>
    <t>Under balanced load: IOP (operate current) should be ≈ 0.0 pu, IRT (bias / restraint) ≈ load current in pu. If IOP/IRT &gt; 0.05 pu, investigate CT polarity, CT_WyePoint direction settings, and CT connections. Currents are displayed in pu of GBASVAL Ir. Accept threshold: IOP ≤ 0.05 pu.</t>
  </si>
  <si>
    <t>Diff Function</t>
  </si>
  <si>
    <t>IOP
(pu of Ir)</t>
  </si>
  <si>
    <t>IRT
(pu of Ir)</t>
  </si>
  <si>
    <t>IOP/IRT</t>
  </si>
  <si>
    <t>Accept if
IOP ≤ 0.05 pu</t>
  </si>
  <si>
    <t>2nd Harm
(pu)</t>
  </si>
  <si>
    <t>5th Harm
(pu)</t>
  </si>
  <si>
    <t>T2WPDIF (87T) — 2-winding differential</t>
  </si>
  <si>
    <t>IOP ≤ 0.05 pu</t>
  </si>
  <si>
    <t>T3WPDIF (87T) — 3-winding differential (if fitted)</t>
  </si>
  <si>
    <t>HZPDIF (87) — High impedance diff (if fitted)</t>
  </si>
  <si>
    <t>BINARY I/O VERIFICATION</t>
  </si>
  <si>
    <t>5.1  BINARY INPUTS — Pickup Verification</t>
  </si>
  <si>
    <t>Apply rated control voltage to each binary input. Navigate LHMI: Main menu → Test → Binary inputs — verify status changes 0→1. Alternatively view in PCM600 Signal Monitor.</t>
  </si>
  <si>
    <t>Input No.</t>
  </si>
  <si>
    <t>Function Label (edit from schematics)</t>
  </si>
  <si>
    <t>Voltage Applied</t>
  </si>
  <si>
    <t>LHMI / PCM600 Verification</t>
  </si>
  <si>
    <t>BI01</t>
  </si>
  <si>
    <t>Binary Input 1 — edit label</t>
  </si>
  <si>
    <t>LHMI: Test → Binary inputs</t>
  </si>
  <si>
    <t>BI02</t>
  </si>
  <si>
    <t>Binary Input 2 — edit label</t>
  </si>
  <si>
    <t>BI03</t>
  </si>
  <si>
    <t>Binary Input 3 — edit label</t>
  </si>
  <si>
    <t>BI04</t>
  </si>
  <si>
    <t>Binary Input 4 — edit label</t>
  </si>
  <si>
    <t>BI05</t>
  </si>
  <si>
    <t>Binary Input 5 — edit label</t>
  </si>
  <si>
    <t>BI06</t>
  </si>
  <si>
    <t>Binary Input 6 — edit label</t>
  </si>
  <si>
    <t>BI07</t>
  </si>
  <si>
    <t>Binary Input 7 — edit label</t>
  </si>
  <si>
    <t>BI08</t>
  </si>
  <si>
    <t>Binary Input 8 — edit label</t>
  </si>
  <si>
    <t>5.2  BINARY OUTPUTS — Continuity Test</t>
  </si>
  <si>
    <t>Use LHMI: Main menu → Test → Binary outputs to force each output. Verify contact continuity through wiring to trip coil / alarm circuit. Restore all outputs to normal after test — exit Test mode.</t>
  </si>
  <si>
    <t>Output No.</t>
  </si>
  <si>
    <t>Function Label</t>
  </si>
  <si>
    <t>LHMI Force Method</t>
  </si>
  <si>
    <t>Expected Result</t>
  </si>
  <si>
    <t>BO01</t>
  </si>
  <si>
    <t>Binary Output 1 — edit label</t>
  </si>
  <si>
    <t>LHMI: Test → Binary outputs</t>
  </si>
  <si>
    <t>Contact closes — verify continuity</t>
  </si>
  <si>
    <t>BO02</t>
  </si>
  <si>
    <t>Binary Output 2 — edit label</t>
  </si>
  <si>
    <t>BO03</t>
  </si>
  <si>
    <t>Binary Output 3 — edit label</t>
  </si>
  <si>
    <t>BO04</t>
  </si>
  <si>
    <t>Binary Output 4 — edit label</t>
  </si>
  <si>
    <t>BO05</t>
  </si>
  <si>
    <t>Binary Output 5 — edit label</t>
  </si>
  <si>
    <t>BO06</t>
  </si>
  <si>
    <t>Binary Output 6 — edit label</t>
  </si>
  <si>
    <t>BO07</t>
  </si>
  <si>
    <t>Binary Output 7 — edit label</t>
  </si>
  <si>
    <t>BO08</t>
  </si>
  <si>
    <t>Binary Output 8 — edit label</t>
  </si>
  <si>
    <t>PROTECTION ELEMENT TRACKER</t>
  </si>
  <si>
    <t>#</t>
  </si>
  <si>
    <t>IEC 61850 / ANSI</t>
  </si>
  <si>
    <t>Enabled
(Y / N / NA)</t>
  </si>
  <si>
    <t>T2WPDIF (87T)</t>
  </si>
  <si>
    <t>2-Winding transformer differential — restrained (IminOp, SlopeA/B)</t>
  </si>
  <si>
    <t>T2WPDIF-U (87T)</t>
  </si>
  <si>
    <t>2-Winding transformer differential — unrestrained (IdMinUnre)</t>
  </si>
  <si>
    <t>T3WPDIF (87T)</t>
  </si>
  <si>
    <t>3-Winding transformer differential — restrained (if fitted)</t>
  </si>
  <si>
    <t>HZPDIF (87)</t>
  </si>
  <si>
    <t>High impedance differential protection, single phase (if fitted)</t>
  </si>
  <si>
    <t>REFPDIF (87N)</t>
  </si>
  <si>
    <t>Restricted earth fault — low impedance differential (if fitted)</t>
  </si>
  <si>
    <t>PSTPDIF (87T)</t>
  </si>
  <si>
    <t>Self-adaptive 2-winding transformer differential (if fitted)</t>
  </si>
  <si>
    <t>OEXPVPH (24)</t>
  </si>
  <si>
    <t>Overexcitation / Volts-per-Hertz protection (if VT fitted)</t>
  </si>
  <si>
    <t>CCSSPVC (87CCS)</t>
  </si>
  <si>
    <t>Current circuit supervision (CCS) — open CT detection</t>
  </si>
  <si>
    <t>PHPIOC (50)</t>
  </si>
  <si>
    <t>Instantaneous phase overcurrent — W1 or W2 side</t>
  </si>
  <si>
    <t>OC4PTOC-W1 (51/67)</t>
  </si>
  <si>
    <t>Directional phase TOC, 4 steps — Winding 1 side</t>
  </si>
  <si>
    <t>OC4PTOC-W2 (51/67)</t>
  </si>
  <si>
    <t>Directional phase TOC, 4 steps — Winding 2 side</t>
  </si>
  <si>
    <t>EFPIOC (50N)</t>
  </si>
  <si>
    <t>Instantaneous residual overcurrent</t>
  </si>
  <si>
    <t>EF4PTOC-W1 (51N/67N)</t>
  </si>
  <si>
    <t>Directional residual TOC, 4 steps — Winding 1</t>
  </si>
  <si>
    <t>EF4PTOC-W2 (51N/67N)</t>
  </si>
  <si>
    <t>Directional residual TOC, 4 steps — Winding 2</t>
  </si>
  <si>
    <t>NS4PTOC (46I2)</t>
  </si>
  <si>
    <t>Negative-phase-sequence overcurrent, 4 steps</t>
  </si>
  <si>
    <t>SDEPSDE (67N)</t>
  </si>
  <si>
    <t>Sensitive directional residual OC and power protection (if fitted)</t>
  </si>
  <si>
    <t>VRPVOC (51V)</t>
  </si>
  <si>
    <t>Voltage-restrained time overcurrent (if VT fitted)</t>
  </si>
  <si>
    <t>TRPTTR (49)</t>
  </si>
  <si>
    <t>Thermal overload protection — 2 time constants</t>
  </si>
  <si>
    <t>LCPTTR / LFPTTR (26)</t>
  </si>
  <si>
    <t>Thermal overload protection — 1 time constant</t>
  </si>
  <si>
    <t>CCRBRF-W1 (50BF)</t>
  </si>
  <si>
    <t>Breaker failure protection — Winding 1 breaker</t>
  </si>
  <si>
    <t>CCRBRF-W2 (50BF)</t>
  </si>
  <si>
    <t>Breaker failure protection — Winding 2 breaker</t>
  </si>
  <si>
    <t>STBPTOC (50STB)</t>
  </si>
  <si>
    <t>Stub protection — disconnector open condition (if fitted)</t>
  </si>
  <si>
    <t>UV2PTUV (27)</t>
  </si>
  <si>
    <t>Two-step undervoltage protection (if VT fitted)</t>
  </si>
  <si>
    <t>OV2PTOV (59)</t>
  </si>
  <si>
    <t>Two-step overvoltage protection (if VT fitted)</t>
  </si>
  <si>
    <t>ROV2PTOV (59N)</t>
  </si>
  <si>
    <t>Two-step residual overvoltage (if VT fitted)</t>
  </si>
  <si>
    <t>VDCPTDV (87V)</t>
  </si>
  <si>
    <t>Voltage differential protection (if dual VT fitted)</t>
  </si>
  <si>
    <t>LOVPTUV (27)</t>
  </si>
  <si>
    <t>Loss of voltage check (if VT fitted)</t>
  </si>
  <si>
    <t>GOPPDOP (32)</t>
  </si>
  <si>
    <t>Directional overpower protection (if VT fitted)</t>
  </si>
  <si>
    <t>GUPPDUP (37)</t>
  </si>
  <si>
    <t>Directional underpower protection (if VT fitted)</t>
  </si>
  <si>
    <t>SAPTUF (81)</t>
  </si>
  <si>
    <t>Underfrequency protection — up to 10 stages (if VT fitted)</t>
  </si>
  <si>
    <t>SAPTOF (81)</t>
  </si>
  <si>
    <t>Overfrequency protection — up to 6 stages (if VT fitted)</t>
  </si>
  <si>
    <t>SAPFRC (81R)</t>
  </si>
  <si>
    <t>Rate-of-change of frequency (ROCOF, if VT fitted)</t>
  </si>
  <si>
    <t>SESRSYN (25)</t>
  </si>
  <si>
    <t>Synchrocheck and energisation check (if fitted)</t>
  </si>
  <si>
    <t>TR1ATCC (90)</t>
  </si>
  <si>
    <t>Automatic voltage control — tap changer, single (if fitted)</t>
  </si>
  <si>
    <t>SSIMG (63)</t>
  </si>
  <si>
    <t>Insulation supervision — gas medium (SF6 pressure, if fitted)</t>
  </si>
  <si>
    <t>SSIML (71)</t>
  </si>
  <si>
    <t>Insulation supervision — liquid (oil level / Buchholz, if fitted)</t>
  </si>
  <si>
    <t>LOLSPTR (26/49HS)</t>
  </si>
  <si>
    <t>Transformer insulation loss of life monitoring (if fitted)</t>
  </si>
  <si>
    <t>FUFSPVC</t>
  </si>
  <si>
    <t>Fuse failure supervision — voltage based (if VT fitted)</t>
  </si>
  <si>
    <t>CCPDSC (52PD)</t>
  </si>
  <si>
    <t>Pole discordance protection (if fitted)</t>
  </si>
  <si>
    <t>PROTECTION ELEMENT TEST RESULTS</t>
  </si>
  <si>
    <t>Setting column = relay pickup setting (secondary A, V, or pu). Measured Pickup = value at which IED output asserted during injection. Pickup Err % = auto-calculated. Result = PASS if |Err| ≤ TolPickup_pct.</t>
  </si>
  <si>
    <t>Element</t>
  </si>
  <si>
    <t>Pickup Setting
(sec A, V, or pu)</t>
  </si>
  <si>
    <t>Measured
Pickup</t>
  </si>
  <si>
    <t>Pickup
Err %</t>
  </si>
  <si>
    <t>Measured
Time (s)</t>
  </si>
  <si>
    <t>T2WPDIF-R</t>
  </si>
  <si>
    <t>87T restrained differential pickup — IminOp (pu of Ir)</t>
  </si>
  <si>
    <t>T2WPDIF-U</t>
  </si>
  <si>
    <t>87T unrestrained differential pickup — IdMinUnre (pu of Ir)</t>
  </si>
  <si>
    <t>T3WPDIF-R</t>
  </si>
  <si>
    <t>87T 3-winding restrained pickup (if fitted, pu of Ir)</t>
  </si>
  <si>
    <t>REFPDIF</t>
  </si>
  <si>
    <t>87N restricted earth fault pickup (A secondary, if enabled)</t>
  </si>
  <si>
    <t>OEXPVPH</t>
  </si>
  <si>
    <t>24 overexcitation pickup — V/Hz (% of rated, if VT fitted)</t>
  </si>
  <si>
    <t>PHPIOC</t>
  </si>
  <si>
    <t>50 phase instantaneous OC — pickup (A secondary)</t>
  </si>
  <si>
    <t>OC4PTOC-W1-1</t>
  </si>
  <si>
    <t>51/67 phase TOC W1 — stage 1 pickup (A secondary)</t>
  </si>
  <si>
    <t>OC4PTOC-W1-2</t>
  </si>
  <si>
    <t>51/67 phase TOC W1 — stage 2 pickup (A secondary)</t>
  </si>
  <si>
    <t>OC4PTOC-W2-1</t>
  </si>
  <si>
    <t>51/67 phase TOC W2 — stage 1 pickup (A secondary)</t>
  </si>
  <si>
    <t>EFPIOC</t>
  </si>
  <si>
    <t>50N residual instantaneous OC — pickup (A secondary)</t>
  </si>
  <si>
    <t>EF4PTOC-W1-1</t>
  </si>
  <si>
    <t>51N/67N residual TOC W1 — stage 1 pickup (A secondary)</t>
  </si>
  <si>
    <t>EF4PTOC-W2-1</t>
  </si>
  <si>
    <t>51N/67N residual TOC W2 — stage 1 pickup (A secondary)</t>
  </si>
  <si>
    <t>NS4PTOC-1</t>
  </si>
  <si>
    <t>46I2 neg-seq OC — stage 1 pickup (A secondary)</t>
  </si>
  <si>
    <t>SDEPSDE</t>
  </si>
  <si>
    <t>67N sensitive directional residual pickup (A secondary)</t>
  </si>
  <si>
    <t>VRPVOC</t>
  </si>
  <si>
    <t>51V voltage-restrained OC pickup (A secondary, if VT fitted)</t>
  </si>
  <si>
    <t>TRPTTR</t>
  </si>
  <si>
    <t>49 thermal overload — thermal trip level (A secondary)</t>
  </si>
  <si>
    <t>LCPTTR</t>
  </si>
  <si>
    <t>26 thermal overload — 1 TC — trip level (A secondary)</t>
  </si>
  <si>
    <t>CCRBRF-W1</t>
  </si>
  <si>
    <t>50BF breaker failure W1 — current pickup + BFD timer (s)</t>
  </si>
  <si>
    <t>CCRBRF-W2</t>
  </si>
  <si>
    <t>50BF breaker failure W2 — current pickup + BFD timer (s)</t>
  </si>
  <si>
    <t>UV2PTUV-1</t>
  </si>
  <si>
    <t>27 undervoltage — stage 1 pickup (V secondary, if VT fitted)</t>
  </si>
  <si>
    <t>UV2PTUV-2</t>
  </si>
  <si>
    <t>27 undervoltage — stage 2 pickup (V secondary, if VT fitted)</t>
  </si>
  <si>
    <t>OV2PTOV-1</t>
  </si>
  <si>
    <t>59 overvoltage — stage 1 pickup (V secondary, if VT fitted)</t>
  </si>
  <si>
    <t>ROV2PTOV-1</t>
  </si>
  <si>
    <t>59N residual OV — stage 1 pickup (V secondary, if VT fitted)</t>
  </si>
  <si>
    <t>GOPPDOP</t>
  </si>
  <si>
    <t>32 directional overpower pickup (W primary, if VT fitted)</t>
  </si>
  <si>
    <t>SAPTUF-1</t>
  </si>
  <si>
    <t>81 underfrequency — stage 1 pickup (Hz, if VT fitted)</t>
  </si>
  <si>
    <t>SAPTOF-1</t>
  </si>
  <si>
    <t>81 overfrequency — stage 1 pickup (Hz, if VT fitted)</t>
  </si>
  <si>
    <t>SAPFRC-1</t>
  </si>
  <si>
    <t>81R ROCOF — stage 1 pickup (Hz/s, if VT fitted)</t>
  </si>
  <si>
    <t>SESRSYN</t>
  </si>
  <si>
    <t>25 synchrocheck — closing window (degrees, if fitted)</t>
  </si>
  <si>
    <t>CCSSPVC</t>
  </si>
  <si>
    <t>87CCS current circuit supervision — alarm threshold (A secondary)</t>
  </si>
  <si>
    <t>FILES INDEX &amp; SIGN-OFF</t>
  </si>
  <si>
    <t>OVERALL TEST RESULT (from Cover sheet)</t>
  </si>
  <si>
    <t>Signed Overall Result</t>
  </si>
  <si>
    <t>TEST ARTEFACTS INDEX</t>
  </si>
  <si>
    <t>Artefact</t>
  </si>
  <si>
    <t>File Name / SharePoint Location</t>
  </si>
  <si>
    <t>Date Saved</t>
  </si>
  <si>
    <t>PCM600 project file (.pcm) — as-left backup</t>
  </si>
  <si>
    <t>Pre-test disturbance records / internal event log</t>
  </si>
  <si>
    <t>Post-test disturbance records</t>
  </si>
  <si>
    <t>Completed results template (this file)</t>
  </si>
  <si>
    <t>Oscillography / disturbance records</t>
  </si>
  <si>
    <t>Photographs / site notes</t>
  </si>
  <si>
    <t>DEFECTS / FINDINGS LOG</t>
  </si>
  <si>
    <t>Defect Description</t>
  </si>
  <si>
    <t>Action Taken / Work Order</t>
  </si>
  <si>
    <t>Closed</t>
  </si>
  <si>
    <t>SIGN-OFF</t>
  </si>
  <si>
    <t>Role</t>
  </si>
  <si>
    <t>Name (print)</t>
  </si>
  <si>
    <t>Signature</t>
  </si>
  <si>
    <t>Date</t>
  </si>
  <si>
    <t>Test Engineer</t>
  </si>
  <si>
    <t>Witness (Operations)</t>
  </si>
  <si>
    <t>Approving Engineer</t>
  </si>
  <si>
    <t>Documentation                                                  Yes/No</t>
  </si>
  <si>
    <t>Omicron test file on SharePoint</t>
  </si>
  <si>
    <t>As Left Settings on Sharepoint</t>
  </si>
  <si>
    <t>Prot Database Updated</t>
  </si>
  <si>
    <t>Job closed in SAP</t>
  </si>
  <si>
    <t xml:space="preserve">It is not necessary to do all the elements, bench test on spare relay if you requre a complete test, test elements that don't require setting changes. </t>
  </si>
  <si>
    <t xml:space="preserve">Just test elements that don't need settings changes, use built in trip checks - use spare for type testing relay and setting scheme. </t>
  </si>
  <si>
    <t>Plant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</si>
</sst>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9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11"/>
      <color rgb="FFFFFFFF"/>
      <name val="Calibri"/>
      <charset val="1"/>
    </font>
    <font>
      <sz val="7"/>
      <color rgb="FF000000"/>
      <name val="Calibri"/>
      <charset val="1"/>
    </font>
    <font>
      <sz val="11"/>
      <color rgb="FF0000FF"/>
      <name val="Calibri"/>
      <charset val="1"/>
    </font>
    <font>
      <b/>
      <sz val="10"/>
      <color rgb="FFFFFFFF"/>
      <name val="Calibri"/>
      <charset val="1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b/>
      <sz val="7"/>
      <color rgb="FF000000"/>
      <name val="Calibri"/>
      <charset val="1"/>
    </font>
    <font>
      <b/>
      <sz val="12"/>
      <color rgb="FF0000FF"/>
      <name val="Calibri"/>
      <charset val="1"/>
    </font>
    <font>
      <i/>
      <sz val="7"/>
      <color rgb="FF000000"/>
      <name val="Calibri"/>
      <charset val="1"/>
    </font>
    <font>
      <i/>
      <sz val="10"/>
      <color rgb="FF000000"/>
      <name val="Calibri"/>
      <charset val="1"/>
    </font>
    <font>
      <b/>
      <sz val="11"/>
      <color rgb="FF000000"/>
      <name val="Calibri"/>
      <charset val="1"/>
    </font>
    <font>
      <sz val="7"/>
      <color rgb="FF0000FF"/>
      <name val="Calibri"/>
      <charset val="1"/>
    </font>
    <font>
      <b/>
      <sz val="13"/>
      <color rgb="FF000000"/>
      <name val="Calibri"/>
      <charset val="1"/>
    </font>
    <font>
      <b/>
      <sz val="12"/>
      <color theme="1"/>
      <name val="Calibri"/>
      <charset val="1"/>
    </font>
    <font>
      <b/>
      <sz val="7"/>
      <color theme="1"/>
      <name val="Calibri"/>
      <charset val="1"/>
    </font>
    <font>
      <i/>
      <sz val="7"/>
      <color rgb="FF000000"/>
      <name val="Calibri"/>
      <family val="2"/>
    </font>
    <font>
      <b/>
      <sz val="10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2F3"/>
        <bgColor rgb="FFD9D9D9"/>
      </patternFill>
    </fill>
    <fill>
      <patternFill patternType="solid">
        <fgColor rgb="FFFFFFFF"/>
        <bgColor rgb="FFFFF8E7"/>
      </patternFill>
    </fill>
    <fill>
      <patternFill patternType="solid">
        <fgColor rgb="FFFFF8E7"/>
        <bgColor rgb="FFF2F2F2"/>
      </patternFill>
    </fill>
    <fill>
      <patternFill patternType="solid">
        <fgColor rgb="FFFFF2CC"/>
        <bgColor rgb="FFFFF8E7"/>
      </patternFill>
    </fill>
    <fill>
      <patternFill patternType="solid">
        <fgColor rgb="FFD9D9D9"/>
        <bgColor rgb="FFD9E2F3"/>
      </patternFill>
    </fill>
    <fill>
      <patternFill patternType="solid">
        <fgColor rgb="FFF2F2F2"/>
        <bgColor rgb="FFFFF8E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4" fillId="6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12" fillId="7" borderId="1" xfId="0" applyFont="1" applyFill="1" applyBorder="1" applyAlignment="1">
      <alignment horizontal="center" vertical="center"/>
    </xf>
    <xf numFmtId="2" fontId="0" fillId="7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3" fillId="4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6" fillId="3" borderId="2" xfId="0" applyFont="1" applyFill="1" applyBorder="1" applyAlignment="1">
      <alignment horizontal="left" vertical="center" wrapText="1" inden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  <xf numFmtId="0" fontId="9" fillId="6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11" fillId="6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0" fillId="0" borderId="1" xfId="0" applyBorder="1"/>
    <xf numFmtId="0" fontId="14" fillId="6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17" fillId="0" borderId="1" xfId="0" applyFont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6"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  <dxf>
      <font>
        <b/>
        <color rgb="FF9C0006"/>
        <name val="Calibri"/>
        <charset val="1"/>
      </font>
      <fill>
        <patternFill>
          <bgColor rgb="FFFFC7CE"/>
        </patternFill>
      </fill>
    </dxf>
    <dxf>
      <font>
        <b/>
        <color rgb="FF006100"/>
        <name val="Calibri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2F3"/>
      <rgbColor rgb="FFC6EFCE"/>
      <rgbColor rgb="FFFFF8E7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771525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38975" y="0"/>
          <a:ext cx="828675" cy="38100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523875</xdr:colOff>
      <xdr:row>0</xdr:row>
      <xdr:rowOff>9525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57925" y="9525"/>
          <a:ext cx="828675" cy="38100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266700</xdr:colOff>
      <xdr:row>0</xdr:row>
      <xdr:rowOff>0</xdr:rowOff>
    </xdr:from>
    <xdr:ext cx="828675" cy="381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00750" y="0"/>
          <a:ext cx="828675" cy="381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topLeftCell="A13" zoomScaleNormal="100" workbookViewId="0">
      <selection activeCell="B9" sqref="B9"/>
    </sheetView>
  </sheetViews>
  <sheetFormatPr defaultColWidth="8.5703125" defaultRowHeight="15" x14ac:dyDescent="0.25"/>
  <cols>
    <col min="1" max="1" width="32" customWidth="1"/>
    <col min="2" max="2" width="22" customWidth="1"/>
    <col min="3" max="6" width="14" customWidth="1"/>
  </cols>
  <sheetData>
    <row r="1" spans="1:6" ht="27" customHeight="1" x14ac:dyDescent="0.25">
      <c r="A1" s="1"/>
    </row>
    <row r="2" spans="1:6" ht="25.5" customHeight="1" x14ac:dyDescent="0.25">
      <c r="A2" s="26" t="s">
        <v>53</v>
      </c>
      <c r="B2" s="27"/>
      <c r="C2" s="27"/>
      <c r="D2" s="27"/>
      <c r="E2" s="27"/>
      <c r="F2" s="27"/>
    </row>
    <row r="4" spans="1:6" ht="15" customHeight="1" x14ac:dyDescent="0.25">
      <c r="A4" s="28" t="s">
        <v>54</v>
      </c>
      <c r="B4" s="29"/>
      <c r="C4" s="29"/>
      <c r="D4" s="29"/>
      <c r="E4" s="29"/>
      <c r="F4" s="30"/>
    </row>
    <row r="5" spans="1:6" ht="15" customHeight="1" x14ac:dyDescent="0.25">
      <c r="A5" s="2" t="s">
        <v>55</v>
      </c>
      <c r="B5" s="32" t="s">
        <v>56</v>
      </c>
      <c r="C5" s="29"/>
      <c r="D5" s="29"/>
      <c r="E5" s="29"/>
      <c r="F5" s="30"/>
    </row>
    <row r="6" spans="1:6" ht="15" customHeight="1" x14ac:dyDescent="0.25">
      <c r="A6" s="2" t="s">
        <v>57</v>
      </c>
      <c r="B6" s="32"/>
      <c r="C6" s="29"/>
      <c r="D6" s="29"/>
      <c r="E6" s="29"/>
      <c r="F6" s="30"/>
    </row>
    <row r="7" spans="1:6" ht="15" customHeight="1" x14ac:dyDescent="0.25">
      <c r="A7" s="2" t="s">
        <v>58</v>
      </c>
      <c r="B7" s="32"/>
      <c r="C7" s="29"/>
      <c r="D7" s="29"/>
      <c r="E7" s="29"/>
      <c r="F7" s="30"/>
    </row>
    <row r="8" spans="1:6" ht="15" customHeight="1" x14ac:dyDescent="0.25">
      <c r="A8" s="2" t="s">
        <v>59</v>
      </c>
      <c r="B8" s="32"/>
      <c r="C8" s="29"/>
      <c r="D8" s="29"/>
      <c r="E8" s="29"/>
      <c r="F8" s="30"/>
    </row>
    <row r="9" spans="1:6" ht="15" customHeight="1" x14ac:dyDescent="0.25">
      <c r="A9" s="2" t="s">
        <v>60</v>
      </c>
      <c r="B9" s="32"/>
      <c r="C9" s="29"/>
      <c r="D9" s="29"/>
      <c r="E9" s="29"/>
      <c r="F9" s="30"/>
    </row>
    <row r="10" spans="1:6" ht="15" customHeight="1" x14ac:dyDescent="0.25">
      <c r="A10" s="2" t="s">
        <v>61</v>
      </c>
      <c r="B10" s="32"/>
      <c r="C10" s="29"/>
      <c r="D10" s="29"/>
      <c r="E10" s="29"/>
      <c r="F10" s="30"/>
    </row>
    <row r="11" spans="1:6" ht="15" customHeight="1" x14ac:dyDescent="0.25">
      <c r="A11" s="2" t="s">
        <v>62</v>
      </c>
      <c r="B11" s="32"/>
      <c r="C11" s="29"/>
      <c r="D11" s="29"/>
      <c r="E11" s="29"/>
      <c r="F11" s="30"/>
    </row>
    <row r="12" spans="1:6" ht="15" customHeight="1" x14ac:dyDescent="0.25">
      <c r="A12" s="2" t="s">
        <v>63</v>
      </c>
      <c r="B12" s="32"/>
      <c r="C12" s="29"/>
      <c r="D12" s="29"/>
      <c r="E12" s="29"/>
      <c r="F12" s="30"/>
    </row>
    <row r="13" spans="1:6" ht="15" customHeight="1" x14ac:dyDescent="0.25">
      <c r="A13" s="2" t="s">
        <v>64</v>
      </c>
      <c r="B13" s="32"/>
      <c r="C13" s="29"/>
      <c r="D13" s="29"/>
      <c r="E13" s="29"/>
      <c r="F13" s="30"/>
    </row>
    <row r="14" spans="1:6" ht="15" customHeight="1" x14ac:dyDescent="0.25">
      <c r="A14" s="2" t="s">
        <v>65</v>
      </c>
      <c r="B14" s="32"/>
      <c r="C14" s="29"/>
      <c r="D14" s="29"/>
      <c r="E14" s="29"/>
      <c r="F14" s="30"/>
    </row>
    <row r="16" spans="1:6" ht="15" customHeight="1" x14ac:dyDescent="0.25">
      <c r="A16" s="28" t="s">
        <v>66</v>
      </c>
      <c r="B16" s="29"/>
      <c r="C16" s="29"/>
      <c r="D16" s="29"/>
      <c r="E16" s="29"/>
      <c r="F16" s="30"/>
    </row>
    <row r="17" spans="1:6" ht="15" customHeight="1" x14ac:dyDescent="0.25">
      <c r="A17" s="4" t="s">
        <v>67</v>
      </c>
      <c r="B17" s="4" t="s">
        <v>68</v>
      </c>
      <c r="C17" s="4" t="s">
        <v>69</v>
      </c>
      <c r="D17" s="4" t="s">
        <v>70</v>
      </c>
      <c r="E17" s="4"/>
      <c r="F17" s="4"/>
    </row>
    <row r="18" spans="1:6" ht="15" customHeight="1" x14ac:dyDescent="0.25">
      <c r="A18" s="2" t="s">
        <v>71</v>
      </c>
      <c r="B18" s="5" t="s">
        <v>72</v>
      </c>
      <c r="C18" s="3"/>
      <c r="D18" s="6" t="s">
        <v>73</v>
      </c>
      <c r="E18" s="7"/>
      <c r="F18" s="7"/>
    </row>
    <row r="19" spans="1:6" ht="15" customHeight="1" x14ac:dyDescent="0.25">
      <c r="A19" s="2" t="s">
        <v>74</v>
      </c>
      <c r="B19" s="5" t="s">
        <v>75</v>
      </c>
      <c r="C19" s="3"/>
      <c r="D19" s="6" t="s">
        <v>76</v>
      </c>
      <c r="E19" s="7"/>
      <c r="F19" s="7"/>
    </row>
    <row r="20" spans="1:6" ht="15" customHeight="1" x14ac:dyDescent="0.25">
      <c r="A20" s="2" t="s">
        <v>77</v>
      </c>
      <c r="B20" s="5" t="s">
        <v>78</v>
      </c>
      <c r="C20" s="3"/>
      <c r="D20" s="6" t="s">
        <v>76</v>
      </c>
      <c r="E20" s="7"/>
      <c r="F20" s="7"/>
    </row>
    <row r="21" spans="1:6" ht="15" customHeight="1" x14ac:dyDescent="0.25">
      <c r="A21" s="2" t="s">
        <v>79</v>
      </c>
      <c r="B21" s="5" t="s">
        <v>80</v>
      </c>
      <c r="C21" s="3" t="s">
        <v>81</v>
      </c>
      <c r="D21" s="6" t="s">
        <v>82</v>
      </c>
      <c r="E21" s="7"/>
      <c r="F21" s="7"/>
    </row>
    <row r="22" spans="1:6" ht="15" customHeight="1" x14ac:dyDescent="0.25">
      <c r="A22" s="2" t="s">
        <v>83</v>
      </c>
      <c r="B22" s="5" t="s">
        <v>84</v>
      </c>
      <c r="C22" s="3"/>
      <c r="D22" s="6" t="s">
        <v>85</v>
      </c>
      <c r="E22" s="7"/>
      <c r="F22" s="7"/>
    </row>
    <row r="23" spans="1:6" ht="15" customHeight="1" x14ac:dyDescent="0.25">
      <c r="A23" s="2" t="s">
        <v>86</v>
      </c>
      <c r="B23" s="5" t="s">
        <v>87</v>
      </c>
      <c r="C23" s="3" t="s">
        <v>88</v>
      </c>
      <c r="D23" s="6" t="s">
        <v>89</v>
      </c>
      <c r="E23" s="7"/>
      <c r="F23" s="7"/>
    </row>
    <row r="24" spans="1:6" ht="15" customHeight="1" x14ac:dyDescent="0.25">
      <c r="A24" s="2" t="s">
        <v>90</v>
      </c>
      <c r="B24" s="5" t="s">
        <v>91</v>
      </c>
      <c r="C24" s="3"/>
      <c r="D24" s="6" t="s">
        <v>85</v>
      </c>
      <c r="E24" s="7"/>
      <c r="F24" s="7"/>
    </row>
    <row r="25" spans="1:6" ht="15" customHeight="1" x14ac:dyDescent="0.25">
      <c r="A25" s="2" t="s">
        <v>92</v>
      </c>
      <c r="B25" s="5" t="s">
        <v>93</v>
      </c>
      <c r="C25" s="3" t="s">
        <v>88</v>
      </c>
      <c r="D25" s="6" t="s">
        <v>89</v>
      </c>
      <c r="E25" s="7"/>
      <c r="F25" s="7"/>
    </row>
    <row r="26" spans="1:6" ht="15" customHeight="1" x14ac:dyDescent="0.25">
      <c r="A26" s="2" t="s">
        <v>94</v>
      </c>
      <c r="B26" s="5" t="s">
        <v>95</v>
      </c>
      <c r="C26" s="3" t="s">
        <v>81</v>
      </c>
      <c r="D26" s="6" t="s">
        <v>96</v>
      </c>
      <c r="E26" s="7"/>
      <c r="F26" s="7"/>
    </row>
    <row r="27" spans="1:6" ht="15" customHeight="1" x14ac:dyDescent="0.25">
      <c r="A27" s="2" t="s">
        <v>97</v>
      </c>
      <c r="B27" s="5" t="s">
        <v>98</v>
      </c>
      <c r="C27" s="3" t="s">
        <v>81</v>
      </c>
      <c r="D27" s="6" t="s">
        <v>89</v>
      </c>
      <c r="E27" s="7"/>
      <c r="F27" s="7"/>
    </row>
    <row r="28" spans="1:6" ht="15" customHeight="1" x14ac:dyDescent="0.25">
      <c r="A28" s="2" t="s">
        <v>99</v>
      </c>
      <c r="B28" s="5" t="s">
        <v>100</v>
      </c>
      <c r="C28" s="3"/>
      <c r="D28" s="6" t="s">
        <v>76</v>
      </c>
      <c r="E28" s="7"/>
      <c r="F28" s="7"/>
    </row>
    <row r="29" spans="1:6" ht="15" customHeight="1" x14ac:dyDescent="0.25">
      <c r="A29" s="2" t="s">
        <v>101</v>
      </c>
      <c r="B29" s="5" t="s">
        <v>102</v>
      </c>
      <c r="C29" s="3"/>
      <c r="D29" s="6" t="s">
        <v>103</v>
      </c>
      <c r="E29" s="7"/>
      <c r="F29" s="7"/>
    </row>
    <row r="30" spans="1:6" ht="15" customHeight="1" x14ac:dyDescent="0.25">
      <c r="A30" s="2" t="s">
        <v>104</v>
      </c>
      <c r="B30" s="5" t="s">
        <v>105</v>
      </c>
      <c r="C30" s="3" t="s">
        <v>106</v>
      </c>
      <c r="D30" s="6" t="s">
        <v>107</v>
      </c>
      <c r="E30" s="7"/>
      <c r="F30" s="7"/>
    </row>
    <row r="31" spans="1:6" ht="15" customHeight="1" x14ac:dyDescent="0.25">
      <c r="A31" s="2" t="s">
        <v>108</v>
      </c>
      <c r="B31" s="5" t="s">
        <v>109</v>
      </c>
      <c r="C31" s="3" t="s">
        <v>88</v>
      </c>
      <c r="D31" s="6" t="s">
        <v>110</v>
      </c>
      <c r="E31" s="7"/>
      <c r="F31" s="7"/>
    </row>
    <row r="33" spans="1:6" ht="15" customHeight="1" x14ac:dyDescent="0.25">
      <c r="A33" s="28" t="s">
        <v>111</v>
      </c>
      <c r="B33" s="29"/>
      <c r="C33" s="29"/>
      <c r="D33" s="29"/>
      <c r="E33" s="29"/>
      <c r="F33" s="30"/>
    </row>
    <row r="34" spans="1:6" ht="15" customHeight="1" x14ac:dyDescent="0.25">
      <c r="A34" s="2" t="s">
        <v>112</v>
      </c>
      <c r="B34" s="8">
        <v>1</v>
      </c>
      <c r="C34" s="6" t="s">
        <v>113</v>
      </c>
      <c r="D34" s="7"/>
      <c r="E34" s="7"/>
      <c r="F34" s="7"/>
    </row>
    <row r="35" spans="1:6" ht="15" customHeight="1" x14ac:dyDescent="0.25">
      <c r="A35" s="2" t="s">
        <v>114</v>
      </c>
      <c r="B35" s="8">
        <v>1</v>
      </c>
      <c r="C35" s="6" t="s">
        <v>113</v>
      </c>
      <c r="D35" s="7"/>
      <c r="E35" s="7"/>
      <c r="F35" s="7"/>
    </row>
    <row r="36" spans="1:6" ht="15" customHeight="1" x14ac:dyDescent="0.25">
      <c r="A36" s="2" t="s">
        <v>115</v>
      </c>
      <c r="B36" s="8">
        <v>2</v>
      </c>
      <c r="C36" s="6" t="s">
        <v>116</v>
      </c>
      <c r="D36" s="7"/>
      <c r="E36" s="7"/>
      <c r="F36" s="7"/>
    </row>
    <row r="37" spans="1:6" ht="15" customHeight="1" x14ac:dyDescent="0.25">
      <c r="A37" s="2" t="s">
        <v>117</v>
      </c>
      <c r="B37" s="8">
        <v>5</v>
      </c>
      <c r="C37" s="6" t="s">
        <v>113</v>
      </c>
      <c r="D37" s="7"/>
      <c r="E37" s="7"/>
      <c r="F37" s="7"/>
    </row>
    <row r="38" spans="1:6" ht="15" customHeight="1" x14ac:dyDescent="0.25">
      <c r="A38" s="2" t="s">
        <v>118</v>
      </c>
      <c r="B38" s="8">
        <v>5</v>
      </c>
      <c r="C38" s="6" t="s">
        <v>113</v>
      </c>
      <c r="D38" s="7"/>
      <c r="E38" s="7"/>
      <c r="F38" s="7"/>
    </row>
    <row r="40" spans="1:6" ht="15" customHeight="1" x14ac:dyDescent="0.25">
      <c r="A40" s="28" t="s">
        <v>119</v>
      </c>
      <c r="B40" s="29"/>
      <c r="C40" s="29"/>
      <c r="D40" s="29"/>
      <c r="E40" s="29"/>
      <c r="F40" s="30"/>
    </row>
    <row r="41" spans="1:6" ht="15" customHeight="1" x14ac:dyDescent="0.25">
      <c r="A41" s="2" t="s">
        <v>120</v>
      </c>
      <c r="B41" s="34" t="str">
        <f>IF(COUNTIF('4. Analogue Inputs'!M:M,"FAIL")+COUNTIF('7. Element Results'!G:G,"FAIL")&gt;0,"FAIL",IF(COUNTIF('4. Analogue Inputs'!M:M,"PASS")+COUNTIF('7. Element Results'!G:G,"PASS")&gt;0,"PASS","INCOMPLETE"))</f>
        <v>INCOMPLETE</v>
      </c>
      <c r="C41" s="29"/>
      <c r="D41" s="30"/>
      <c r="E41" s="33" t="s">
        <v>121</v>
      </c>
      <c r="F41" s="30"/>
    </row>
    <row r="42" spans="1:6" ht="15" customHeight="1" x14ac:dyDescent="0.25">
      <c r="A42" s="10" t="s">
        <v>122</v>
      </c>
      <c r="B42" s="31" t="s">
        <v>123</v>
      </c>
      <c r="C42" s="29"/>
      <c r="D42" s="30"/>
      <c r="E42" s="33" t="s">
        <v>124</v>
      </c>
      <c r="F42" s="30"/>
    </row>
  </sheetData>
  <mergeCells count="19">
    <mergeCell ref="B6:F6"/>
    <mergeCell ref="E41:F41"/>
    <mergeCell ref="B5:F5"/>
    <mergeCell ref="A16:F16"/>
    <mergeCell ref="B42:D42"/>
    <mergeCell ref="B7:F7"/>
    <mergeCell ref="E42:F42"/>
    <mergeCell ref="A2:F2"/>
    <mergeCell ref="A33:F33"/>
    <mergeCell ref="B12:F12"/>
    <mergeCell ref="B11:F11"/>
    <mergeCell ref="A4:F4"/>
    <mergeCell ref="B14:F14"/>
    <mergeCell ref="B8:F8"/>
    <mergeCell ref="B13:F13"/>
    <mergeCell ref="B41:D41"/>
    <mergeCell ref="B10:F10"/>
    <mergeCell ref="A40:F40"/>
    <mergeCell ref="B9:F9"/>
  </mergeCells>
  <dataValidations count="1">
    <dataValidation type="list" sqref="B42" xr:uid="{00000000-0002-0000-0000-000000000000}">
      <formula1>"PASS,PASS WITH NOTES,FAIL"</formula1>
      <formula2>0</formula2>
    </dataValidation>
  </dataValidation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"/>
  <sheetViews>
    <sheetView showGridLines="0" zoomScaleNormal="100" workbookViewId="0">
      <selection activeCell="A25" sqref="A25"/>
    </sheetView>
  </sheetViews>
  <sheetFormatPr defaultColWidth="8.5703125" defaultRowHeight="15" x14ac:dyDescent="0.25"/>
  <cols>
    <col min="1" max="1" width="30" customWidth="1"/>
    <col min="2" max="2" width="40" customWidth="1"/>
    <col min="3" max="3" width="22" customWidth="1"/>
    <col min="4" max="4" width="16" customWidth="1"/>
  </cols>
  <sheetData>
    <row r="1" spans="1:4" ht="25.5" customHeight="1" x14ac:dyDescent="0.25">
      <c r="A1" s="26" t="s">
        <v>125</v>
      </c>
      <c r="B1" s="27"/>
      <c r="C1" s="27"/>
      <c r="D1" s="27"/>
    </row>
    <row r="3" spans="1:4" ht="15" customHeight="1" x14ac:dyDescent="0.25">
      <c r="A3" s="28" t="s">
        <v>126</v>
      </c>
      <c r="B3" s="29"/>
      <c r="C3" s="29"/>
      <c r="D3" s="30"/>
    </row>
    <row r="4" spans="1:4" ht="15" customHeight="1" x14ac:dyDescent="0.25">
      <c r="A4" s="4" t="s">
        <v>127</v>
      </c>
      <c r="B4" s="4" t="s">
        <v>128</v>
      </c>
      <c r="C4" s="4" t="s">
        <v>129</v>
      </c>
      <c r="D4" s="4" t="s">
        <v>130</v>
      </c>
    </row>
    <row r="5" spans="1:4" ht="15" customHeight="1" x14ac:dyDescent="0.25">
      <c r="A5" s="3"/>
      <c r="B5" s="3"/>
      <c r="C5" s="3"/>
      <c r="D5" s="3"/>
    </row>
    <row r="6" spans="1:4" ht="15" customHeight="1" x14ac:dyDescent="0.25">
      <c r="A6" s="3"/>
      <c r="B6" s="3"/>
      <c r="C6" s="3"/>
      <c r="D6" s="3"/>
    </row>
    <row r="7" spans="1:4" ht="15" customHeight="1" x14ac:dyDescent="0.25">
      <c r="A7" s="3"/>
      <c r="B7" s="3"/>
      <c r="C7" s="3"/>
      <c r="D7" s="3"/>
    </row>
    <row r="8" spans="1:4" ht="15" customHeight="1" x14ac:dyDescent="0.25">
      <c r="A8" s="3"/>
      <c r="B8" s="3"/>
      <c r="C8" s="3"/>
      <c r="D8" s="3"/>
    </row>
    <row r="9" spans="1:4" ht="15" customHeight="1" x14ac:dyDescent="0.25">
      <c r="A9" s="3"/>
      <c r="B9" s="3"/>
      <c r="C9" s="3"/>
      <c r="D9" s="3"/>
    </row>
    <row r="10" spans="1:4" ht="15" customHeight="1" x14ac:dyDescent="0.25">
      <c r="A10" s="3"/>
      <c r="B10" s="3"/>
      <c r="C10" s="3"/>
      <c r="D10" s="3"/>
    </row>
    <row r="12" spans="1:4" ht="15" customHeight="1" x14ac:dyDescent="0.25">
      <c r="A12" s="28" t="s">
        <v>131</v>
      </c>
      <c r="B12" s="29"/>
      <c r="C12" s="29"/>
      <c r="D12" s="30"/>
    </row>
    <row r="13" spans="1:4" ht="15" customHeight="1" x14ac:dyDescent="0.25">
      <c r="A13" s="4" t="s">
        <v>132</v>
      </c>
      <c r="B13" s="4" t="s">
        <v>133</v>
      </c>
      <c r="C13" s="4" t="s">
        <v>134</v>
      </c>
      <c r="D13" s="4" t="s">
        <v>135</v>
      </c>
    </row>
    <row r="14" spans="1:4" ht="15" customHeight="1" x14ac:dyDescent="0.25">
      <c r="A14" s="2" t="s">
        <v>136</v>
      </c>
      <c r="B14" s="3"/>
      <c r="C14" s="3"/>
      <c r="D14" s="3"/>
    </row>
    <row r="15" spans="1:4" ht="15" customHeight="1" x14ac:dyDescent="0.25">
      <c r="A15" s="2" t="s">
        <v>137</v>
      </c>
      <c r="B15" s="3"/>
      <c r="C15" s="3"/>
      <c r="D15" s="3"/>
    </row>
    <row r="16" spans="1:4" ht="15" customHeight="1" x14ac:dyDescent="0.25">
      <c r="A16" s="2" t="s">
        <v>138</v>
      </c>
      <c r="B16" s="3"/>
      <c r="C16" s="3"/>
      <c r="D16" s="3"/>
    </row>
    <row r="17" spans="1:4" ht="15" customHeight="1" x14ac:dyDescent="0.25">
      <c r="A17" s="2" t="s">
        <v>139</v>
      </c>
      <c r="B17" s="3"/>
      <c r="C17" s="3"/>
      <c r="D17" s="3"/>
    </row>
    <row r="18" spans="1:4" ht="15" customHeight="1" x14ac:dyDescent="0.25">
      <c r="A18" s="2" t="s">
        <v>140</v>
      </c>
      <c r="B18" s="3"/>
      <c r="C18" s="3"/>
      <c r="D18" s="3"/>
    </row>
    <row r="19" spans="1:4" ht="15" customHeight="1" x14ac:dyDescent="0.25">
      <c r="A19" s="2" t="s">
        <v>141</v>
      </c>
      <c r="B19" s="3"/>
      <c r="C19" s="3"/>
      <c r="D19" s="3"/>
    </row>
  </sheetData>
  <mergeCells count="3">
    <mergeCell ref="A1:D1"/>
    <mergeCell ref="A12:D12"/>
    <mergeCell ref="A3:D3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0"/>
  <sheetViews>
    <sheetView showGridLines="0" topLeftCell="A37" zoomScaleNormal="100" workbookViewId="0">
      <selection activeCell="B66" sqref="B66"/>
    </sheetView>
  </sheetViews>
  <sheetFormatPr defaultColWidth="8.5703125" defaultRowHeight="15" x14ac:dyDescent="0.25"/>
  <cols>
    <col min="1" max="1" width="42.5703125" customWidth="1"/>
    <col min="2" max="2" width="34.28515625" customWidth="1"/>
    <col min="3" max="3" width="16" customWidth="1"/>
    <col min="4" max="4" width="22" customWidth="1"/>
  </cols>
  <sheetData>
    <row r="1" spans="1:4" ht="25.5" customHeight="1" x14ac:dyDescent="0.25">
      <c r="A1" s="26" t="s">
        <v>142</v>
      </c>
      <c r="B1" s="27"/>
      <c r="C1" s="27"/>
      <c r="D1" s="27"/>
    </row>
    <row r="3" spans="1:4" ht="15" customHeight="1" x14ac:dyDescent="0.25">
      <c r="A3" s="28" t="s">
        <v>143</v>
      </c>
      <c r="B3" s="29"/>
      <c r="C3" s="29"/>
      <c r="D3" s="30"/>
    </row>
    <row r="4" spans="1:4" ht="15" customHeight="1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ht="15" customHeight="1" x14ac:dyDescent="0.25">
      <c r="A5" s="2" t="s">
        <v>144</v>
      </c>
      <c r="B5" s="11" t="s">
        <v>145</v>
      </c>
      <c r="C5" s="3"/>
      <c r="D5" s="3"/>
    </row>
    <row r="6" spans="1:4" ht="15" customHeight="1" x14ac:dyDescent="0.25">
      <c r="A6" s="2" t="s">
        <v>146</v>
      </c>
      <c r="B6" s="11" t="s">
        <v>147</v>
      </c>
      <c r="C6" s="3"/>
      <c r="D6" s="3"/>
    </row>
    <row r="7" spans="1:4" ht="15" customHeight="1" x14ac:dyDescent="0.25">
      <c r="A7" s="2" t="s">
        <v>148</v>
      </c>
      <c r="B7" s="11" t="s">
        <v>149</v>
      </c>
      <c r="C7" s="3"/>
      <c r="D7" s="3"/>
    </row>
    <row r="8" spans="1:4" ht="15" customHeight="1" x14ac:dyDescent="0.25">
      <c r="A8" s="2" t="s">
        <v>150</v>
      </c>
      <c r="B8" s="11" t="s">
        <v>151</v>
      </c>
      <c r="C8" s="3"/>
      <c r="D8" s="3"/>
    </row>
    <row r="9" spans="1:4" ht="15" customHeight="1" x14ac:dyDescent="0.25">
      <c r="A9" s="2" t="s">
        <v>14</v>
      </c>
      <c r="B9" s="11" t="s">
        <v>152</v>
      </c>
      <c r="C9" s="3"/>
      <c r="D9" s="3"/>
    </row>
    <row r="10" spans="1:4" ht="15" customHeight="1" x14ac:dyDescent="0.25">
      <c r="A10" s="2" t="s">
        <v>153</v>
      </c>
      <c r="B10" s="11" t="s">
        <v>154</v>
      </c>
      <c r="C10" s="3"/>
      <c r="D10" s="3"/>
    </row>
    <row r="11" spans="1:4" ht="15" customHeight="1" x14ac:dyDescent="0.25">
      <c r="A11" s="2" t="s">
        <v>155</v>
      </c>
      <c r="B11" s="11" t="s">
        <v>156</v>
      </c>
      <c r="C11" s="3"/>
      <c r="D11" s="3"/>
    </row>
    <row r="13" spans="1:4" ht="15" customHeight="1" x14ac:dyDescent="0.25">
      <c r="A13" s="28" t="s">
        <v>157</v>
      </c>
      <c r="B13" s="29"/>
      <c r="C13" s="29"/>
      <c r="D13" s="30"/>
    </row>
    <row r="14" spans="1:4" ht="43.5" customHeight="1" x14ac:dyDescent="0.25">
      <c r="A14" s="35" t="s">
        <v>158</v>
      </c>
      <c r="B14" s="29"/>
      <c r="C14" s="29"/>
      <c r="D14" s="30"/>
    </row>
    <row r="15" spans="1:4" ht="27.75" customHeight="1" x14ac:dyDescent="0.25">
      <c r="A15" s="4" t="s">
        <v>159</v>
      </c>
      <c r="B15" s="4" t="s">
        <v>160</v>
      </c>
      <c r="C15" s="4" t="s">
        <v>161</v>
      </c>
      <c r="D15" s="4" t="s">
        <v>162</v>
      </c>
    </row>
    <row r="16" spans="1:4" ht="15" customHeight="1" x14ac:dyDescent="0.25">
      <c r="A16" s="10" t="s">
        <v>20</v>
      </c>
      <c r="B16" s="11" t="s">
        <v>163</v>
      </c>
      <c r="C16" s="3"/>
      <c r="D16" s="3"/>
    </row>
    <row r="17" spans="1:4" ht="15" customHeight="1" x14ac:dyDescent="0.25">
      <c r="A17" s="10" t="s">
        <v>22</v>
      </c>
      <c r="B17" s="11" t="s">
        <v>164</v>
      </c>
      <c r="C17" s="3"/>
      <c r="D17" s="3"/>
    </row>
    <row r="18" spans="1:4" ht="15" customHeight="1" x14ac:dyDescent="0.25">
      <c r="A18" s="10" t="s">
        <v>23</v>
      </c>
      <c r="B18" s="11" t="s">
        <v>165</v>
      </c>
      <c r="C18" s="3"/>
      <c r="D18" s="3"/>
    </row>
    <row r="19" spans="1:4" ht="15" customHeight="1" x14ac:dyDescent="0.25">
      <c r="A19" s="10" t="s">
        <v>24</v>
      </c>
      <c r="B19" s="11" t="s">
        <v>166</v>
      </c>
      <c r="C19" s="3"/>
      <c r="D19" s="3"/>
    </row>
    <row r="20" spans="1:4" ht="15" customHeight="1" x14ac:dyDescent="0.25">
      <c r="A20" s="10" t="s">
        <v>25</v>
      </c>
      <c r="B20" s="11" t="s">
        <v>167</v>
      </c>
      <c r="C20" s="3"/>
      <c r="D20" s="3"/>
    </row>
    <row r="21" spans="1:4" ht="15" customHeight="1" x14ac:dyDescent="0.25">
      <c r="A21" s="10" t="s">
        <v>26</v>
      </c>
      <c r="B21" s="11" t="s">
        <v>168</v>
      </c>
      <c r="C21" s="3"/>
      <c r="D21" s="3"/>
    </row>
    <row r="22" spans="1:4" ht="15" customHeight="1" x14ac:dyDescent="0.25">
      <c r="A22" s="10" t="s">
        <v>27</v>
      </c>
      <c r="B22" s="11" t="s">
        <v>169</v>
      </c>
      <c r="C22" s="3"/>
      <c r="D22" s="3"/>
    </row>
    <row r="23" spans="1:4" ht="15" customHeight="1" x14ac:dyDescent="0.25">
      <c r="A23" s="10" t="s">
        <v>170</v>
      </c>
      <c r="B23" s="11" t="s">
        <v>171</v>
      </c>
      <c r="C23" s="3"/>
      <c r="D23" s="3"/>
    </row>
    <row r="24" spans="1:4" ht="15" customHeight="1" x14ac:dyDescent="0.25">
      <c r="A24" s="10" t="s">
        <v>28</v>
      </c>
      <c r="B24" s="11" t="s">
        <v>172</v>
      </c>
      <c r="C24" s="3"/>
      <c r="D24" s="3"/>
    </row>
    <row r="25" spans="1:4" ht="15" customHeight="1" x14ac:dyDescent="0.25">
      <c r="A25" s="28" t="s">
        <v>173</v>
      </c>
      <c r="B25" s="29"/>
      <c r="C25" s="29"/>
      <c r="D25" s="30"/>
    </row>
    <row r="26" spans="1:4" ht="15" customHeight="1" x14ac:dyDescent="0.25">
      <c r="A26" s="4" t="s">
        <v>174</v>
      </c>
      <c r="B26" s="4" t="s">
        <v>175</v>
      </c>
      <c r="C26" s="4" t="s">
        <v>176</v>
      </c>
      <c r="D26" s="4" t="s">
        <v>5</v>
      </c>
    </row>
    <row r="27" spans="1:4" ht="15" customHeight="1" x14ac:dyDescent="0.25">
      <c r="A27" s="10" t="s">
        <v>177</v>
      </c>
      <c r="B27" s="11" t="s">
        <v>178</v>
      </c>
      <c r="C27" s="3"/>
      <c r="D27" s="3"/>
    </row>
    <row r="28" spans="1:4" ht="15" customHeight="1" x14ac:dyDescent="0.25">
      <c r="A28" s="10" t="s">
        <v>179</v>
      </c>
      <c r="B28" s="11" t="s">
        <v>180</v>
      </c>
      <c r="C28" s="3"/>
      <c r="D28" s="3"/>
    </row>
    <row r="29" spans="1:4" ht="15" customHeight="1" x14ac:dyDescent="0.25">
      <c r="A29" s="10" t="s">
        <v>181</v>
      </c>
      <c r="B29" s="11" t="s">
        <v>182</v>
      </c>
      <c r="C29" s="3"/>
      <c r="D29" s="3"/>
    </row>
    <row r="30" spans="1:4" ht="15" customHeight="1" x14ac:dyDescent="0.25">
      <c r="A30" s="10" t="s">
        <v>183</v>
      </c>
      <c r="B30" s="11" t="s">
        <v>184</v>
      </c>
      <c r="C30" s="3"/>
      <c r="D30" s="3"/>
    </row>
    <row r="31" spans="1:4" ht="15" customHeight="1" x14ac:dyDescent="0.25">
      <c r="A31" s="10" t="s">
        <v>185</v>
      </c>
      <c r="B31" s="11" t="s">
        <v>186</v>
      </c>
      <c r="C31" s="3"/>
      <c r="D31" s="3"/>
    </row>
    <row r="32" spans="1:4" ht="15" customHeight="1" x14ac:dyDescent="0.25">
      <c r="A32" s="10" t="s">
        <v>187</v>
      </c>
      <c r="B32" s="11" t="s">
        <v>188</v>
      </c>
      <c r="C32" s="3"/>
      <c r="D32" s="3"/>
    </row>
    <row r="33" spans="1:4" ht="15" customHeight="1" x14ac:dyDescent="0.25">
      <c r="A33" s="10" t="s">
        <v>189</v>
      </c>
      <c r="B33" s="11" t="s">
        <v>190</v>
      </c>
      <c r="C33" s="3"/>
      <c r="D33" s="3"/>
    </row>
    <row r="34" spans="1:4" ht="15" customHeight="1" x14ac:dyDescent="0.25">
      <c r="A34" s="10" t="s">
        <v>191</v>
      </c>
      <c r="B34" s="11" t="s">
        <v>192</v>
      </c>
      <c r="C34" s="3"/>
      <c r="D34" s="3"/>
    </row>
    <row r="36" spans="1:4" ht="15" customHeight="1" x14ac:dyDescent="0.25">
      <c r="A36" s="28" t="s">
        <v>193</v>
      </c>
      <c r="B36" s="29"/>
      <c r="C36" s="29"/>
      <c r="D36" s="30"/>
    </row>
    <row r="37" spans="1:4" ht="15" customHeight="1" x14ac:dyDescent="0.25">
      <c r="A37" s="4" t="s">
        <v>2</v>
      </c>
      <c r="B37" s="4" t="s">
        <v>3</v>
      </c>
      <c r="C37" s="4" t="s">
        <v>4</v>
      </c>
      <c r="D37" s="4" t="s">
        <v>5</v>
      </c>
    </row>
    <row r="38" spans="1:4" ht="15" customHeight="1" x14ac:dyDescent="0.25">
      <c r="A38" s="2" t="s">
        <v>194</v>
      </c>
      <c r="B38" s="11" t="s">
        <v>195</v>
      </c>
      <c r="C38" s="3"/>
      <c r="D38" s="3"/>
    </row>
    <row r="39" spans="1:4" ht="15" customHeight="1" x14ac:dyDescent="0.25">
      <c r="A39" s="2" t="s">
        <v>196</v>
      </c>
      <c r="B39" s="11" t="s">
        <v>197</v>
      </c>
      <c r="C39" s="3"/>
      <c r="D39" s="3"/>
    </row>
    <row r="40" spans="1:4" ht="15" customHeight="1" x14ac:dyDescent="0.25">
      <c r="A40" s="2" t="s">
        <v>198</v>
      </c>
      <c r="B40" s="11" t="s">
        <v>199</v>
      </c>
      <c r="C40" s="3"/>
      <c r="D40" s="3"/>
    </row>
    <row r="42" spans="1:4" ht="15" customHeight="1" x14ac:dyDescent="0.25">
      <c r="A42" s="28" t="s">
        <v>200</v>
      </c>
      <c r="B42" s="29"/>
      <c r="C42" s="29"/>
      <c r="D42" s="30"/>
    </row>
    <row r="43" spans="1:4" ht="15" customHeight="1" x14ac:dyDescent="0.25">
      <c r="A43" s="4" t="s">
        <v>2</v>
      </c>
      <c r="B43" s="4" t="s">
        <v>3</v>
      </c>
      <c r="C43" s="4" t="s">
        <v>4</v>
      </c>
      <c r="D43" s="4" t="s">
        <v>5</v>
      </c>
    </row>
    <row r="44" spans="1:4" ht="15" customHeight="1" x14ac:dyDescent="0.25">
      <c r="A44" s="2" t="s">
        <v>201</v>
      </c>
      <c r="B44" s="11" t="s">
        <v>202</v>
      </c>
      <c r="C44" s="3"/>
      <c r="D44" s="3"/>
    </row>
    <row r="45" spans="1:4" ht="15" customHeight="1" x14ac:dyDescent="0.25">
      <c r="A45" s="2" t="s">
        <v>203</v>
      </c>
      <c r="B45" s="11" t="s">
        <v>204</v>
      </c>
      <c r="C45" s="3"/>
      <c r="D45" s="3"/>
    </row>
    <row r="46" spans="1:4" ht="15" customHeight="1" x14ac:dyDescent="0.25">
      <c r="A46" s="2" t="s">
        <v>205</v>
      </c>
      <c r="B46" s="11" t="s">
        <v>206</v>
      </c>
      <c r="C46" s="3"/>
      <c r="D46" s="3"/>
    </row>
    <row r="47" spans="1:4" ht="15" customHeight="1" x14ac:dyDescent="0.25">
      <c r="A47" s="2" t="s">
        <v>207</v>
      </c>
      <c r="B47" s="11" t="s">
        <v>208</v>
      </c>
      <c r="C47" s="3"/>
      <c r="D47" s="3"/>
    </row>
    <row r="49" spans="1:4" ht="15" customHeight="1" x14ac:dyDescent="0.25">
      <c r="A49" s="28" t="s">
        <v>209</v>
      </c>
      <c r="B49" s="29"/>
      <c r="C49" s="29"/>
      <c r="D49" s="30"/>
    </row>
    <row r="50" spans="1:4" ht="15" customHeight="1" x14ac:dyDescent="0.25">
      <c r="A50" s="4" t="s">
        <v>2</v>
      </c>
      <c r="B50" s="4" t="s">
        <v>3</v>
      </c>
      <c r="C50" s="4" t="s">
        <v>4</v>
      </c>
      <c r="D50" s="4" t="s">
        <v>5</v>
      </c>
    </row>
    <row r="51" spans="1:4" ht="15" customHeight="1" x14ac:dyDescent="0.25">
      <c r="A51" s="2" t="s">
        <v>210</v>
      </c>
      <c r="B51" s="11" t="s">
        <v>211</v>
      </c>
      <c r="C51" s="3"/>
      <c r="D51" s="3"/>
    </row>
    <row r="52" spans="1:4" ht="15" customHeight="1" x14ac:dyDescent="0.25">
      <c r="A52" s="2" t="s">
        <v>212</v>
      </c>
      <c r="B52" s="11" t="s">
        <v>213</v>
      </c>
      <c r="C52" s="3"/>
      <c r="D52" s="3"/>
    </row>
    <row r="53" spans="1:4" ht="15" customHeight="1" x14ac:dyDescent="0.25">
      <c r="A53" s="2" t="s">
        <v>214</v>
      </c>
      <c r="B53" s="11" t="s">
        <v>213</v>
      </c>
      <c r="C53" s="3"/>
      <c r="D53" s="3"/>
    </row>
    <row r="54" spans="1:4" ht="15" customHeight="1" x14ac:dyDescent="0.25">
      <c r="A54" s="2" t="s">
        <v>215</v>
      </c>
      <c r="B54" s="11" t="s">
        <v>216</v>
      </c>
      <c r="C54" s="3"/>
      <c r="D54" s="3"/>
    </row>
    <row r="55" spans="1:4" ht="15" customHeight="1" x14ac:dyDescent="0.25">
      <c r="A55" s="2" t="s">
        <v>217</v>
      </c>
      <c r="B55" s="11" t="s">
        <v>213</v>
      </c>
      <c r="C55" s="3"/>
      <c r="D55" s="3"/>
    </row>
    <row r="56" spans="1:4" ht="15" customHeight="1" x14ac:dyDescent="0.25">
      <c r="A56" s="2" t="s">
        <v>218</v>
      </c>
      <c r="B56" s="11" t="s">
        <v>219</v>
      </c>
      <c r="C56" s="3"/>
      <c r="D56" s="3"/>
    </row>
    <row r="57" spans="1:4" ht="15" customHeight="1" x14ac:dyDescent="0.25">
      <c r="A57" s="2" t="s">
        <v>220</v>
      </c>
      <c r="B57" s="11" t="s">
        <v>221</v>
      </c>
      <c r="C57" s="3"/>
      <c r="D57" s="3"/>
    </row>
    <row r="58" spans="1:4" ht="15" customHeight="1" x14ac:dyDescent="0.25">
      <c r="A58" s="2" t="s">
        <v>222</v>
      </c>
      <c r="B58" s="11" t="s">
        <v>223</v>
      </c>
      <c r="C58" s="3"/>
      <c r="D58" s="3"/>
    </row>
    <row r="59" spans="1:4" ht="15" customHeight="1" x14ac:dyDescent="0.25">
      <c r="A59" s="2" t="s">
        <v>224</v>
      </c>
      <c r="B59" s="11" t="s">
        <v>13</v>
      </c>
      <c r="C59" s="3"/>
      <c r="D59" s="3"/>
    </row>
    <row r="60" spans="1:4" ht="15" customHeight="1" x14ac:dyDescent="0.25">
      <c r="A60" s="2" t="s">
        <v>225</v>
      </c>
      <c r="B60" s="11" t="s">
        <v>226</v>
      </c>
      <c r="C60" s="3"/>
      <c r="D60" s="3"/>
    </row>
  </sheetData>
  <mergeCells count="8">
    <mergeCell ref="A1:D1"/>
    <mergeCell ref="A3:D3"/>
    <mergeCell ref="A13:D13"/>
    <mergeCell ref="A25:D25"/>
    <mergeCell ref="A49:D49"/>
    <mergeCell ref="A42:D42"/>
    <mergeCell ref="A36:D36"/>
    <mergeCell ref="A14:D14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showGridLines="0" topLeftCell="A19" zoomScaleNormal="100" workbookViewId="0">
      <selection activeCell="B42" sqref="B42"/>
    </sheetView>
  </sheetViews>
  <sheetFormatPr defaultColWidth="8.5703125" defaultRowHeight="15" x14ac:dyDescent="0.25"/>
  <cols>
    <col min="1" max="1" width="25.42578125" customWidth="1"/>
    <col min="2" max="2" width="13.28515625" customWidth="1"/>
    <col min="3" max="3" width="13" customWidth="1"/>
    <col min="4" max="5" width="16" customWidth="1"/>
    <col min="6" max="6" width="13" customWidth="1"/>
    <col min="7" max="8" width="10" customWidth="1"/>
    <col min="9" max="13" width="8" customWidth="1"/>
  </cols>
  <sheetData>
    <row r="1" spans="1:13" ht="25.5" customHeight="1" x14ac:dyDescent="0.25">
      <c r="A1" s="26" t="s">
        <v>227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</row>
    <row r="2" spans="1:13" ht="36" customHeight="1" x14ac:dyDescent="0.25">
      <c r="A2" s="38" t="s">
        <v>228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4" spans="1:13" ht="15" customHeight="1" x14ac:dyDescent="0.25">
      <c r="A4" s="28" t="s">
        <v>229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30"/>
    </row>
    <row r="5" spans="1:13" ht="15" customHeight="1" x14ac:dyDescent="0.25">
      <c r="A5" s="37" t="s">
        <v>230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30"/>
    </row>
    <row r="6" spans="1:13" ht="27.75" customHeight="1" x14ac:dyDescent="0.25">
      <c r="A6" s="4" t="s">
        <v>231</v>
      </c>
      <c r="B6" s="4" t="s">
        <v>232</v>
      </c>
      <c r="C6" s="4" t="s">
        <v>233</v>
      </c>
      <c r="D6" s="4" t="s">
        <v>234</v>
      </c>
      <c r="E6" s="4" t="s">
        <v>235</v>
      </c>
      <c r="F6" s="4" t="s">
        <v>236</v>
      </c>
      <c r="G6" s="4" t="s">
        <v>237</v>
      </c>
      <c r="H6" s="4" t="s">
        <v>238</v>
      </c>
      <c r="I6" s="4" t="s">
        <v>239</v>
      </c>
      <c r="J6" s="4" t="s">
        <v>240</v>
      </c>
      <c r="K6" s="4"/>
      <c r="L6" s="4"/>
      <c r="M6" s="4" t="s">
        <v>241</v>
      </c>
    </row>
    <row r="7" spans="1:13" ht="15.75" customHeight="1" x14ac:dyDescent="0.25">
      <c r="A7" s="2" t="s">
        <v>242</v>
      </c>
      <c r="B7" s="3"/>
      <c r="C7" s="3"/>
      <c r="D7" s="12" t="str">
        <f>IFERROR(IF(B7="","",B7*Ratio_CT_W1),"—")</f>
        <v/>
      </c>
      <c r="E7" s="3"/>
      <c r="F7" s="3"/>
      <c r="G7" s="13" t="str">
        <f>IFERROR(IF(OR(D7="",E7=""),"",(E7-D7)/D7*100),"—")</f>
        <v/>
      </c>
      <c r="H7" s="14" t="str">
        <f>IFERROR(IF(OR(C7="",F7=""),"",F7-C7),"—")</f>
        <v/>
      </c>
      <c r="I7" s="15">
        <f>TolI_pct</f>
        <v>1</v>
      </c>
      <c r="J7" s="15">
        <f>TolAngle_deg</f>
        <v>2</v>
      </c>
      <c r="K7" s="7"/>
      <c r="L7" s="7"/>
      <c r="M7" s="16" t="str">
        <f>IFERROR(IF(AND(B7="",E7=""),"—",IF(OR(AND(ISNUMBER(G7),ABS(G7)&gt;TolI_pct),AND(ISNUMBER(H7),ABS(H7)&gt;TolAngle_deg)),"FAIL","PASS")),"—")</f>
        <v>—</v>
      </c>
    </row>
    <row r="8" spans="1:13" ht="15.75" customHeight="1" x14ac:dyDescent="0.25">
      <c r="A8" s="2" t="s">
        <v>243</v>
      </c>
      <c r="B8" s="3"/>
      <c r="C8" s="3"/>
      <c r="D8" s="12" t="str">
        <f>IFERROR(IF(B8="","",B8*Ratio_CT_W1),"—")</f>
        <v/>
      </c>
      <c r="E8" s="3"/>
      <c r="F8" s="3"/>
      <c r="G8" s="13" t="str">
        <f>IFERROR(IF(OR(D8="",E8=""),"",(E8-D8)/D8*100),"—")</f>
        <v/>
      </c>
      <c r="H8" s="14" t="str">
        <f>IFERROR(IF(OR(C8="",F8=""),"",F8-C8),"—")</f>
        <v/>
      </c>
      <c r="I8" s="15">
        <f>TolI_pct</f>
        <v>1</v>
      </c>
      <c r="J8" s="15">
        <f>TolAngle_deg</f>
        <v>2</v>
      </c>
      <c r="K8" s="7"/>
      <c r="L8" s="7"/>
      <c r="M8" s="16" t="str">
        <f>IFERROR(IF(AND(B8="",E8=""),"—",IF(OR(AND(ISNUMBER(G8),ABS(G8)&gt;TolI_pct),AND(ISNUMBER(H8),ABS(H8)&gt;TolAngle_deg)),"FAIL","PASS")),"—")</f>
        <v>—</v>
      </c>
    </row>
    <row r="9" spans="1:13" ht="15.75" customHeight="1" x14ac:dyDescent="0.25">
      <c r="A9" s="2" t="s">
        <v>244</v>
      </c>
      <c r="B9" s="3"/>
      <c r="C9" s="3"/>
      <c r="D9" s="12" t="str">
        <f>IFERROR(IF(B9="","",B9*Ratio_CT_W1),"—")</f>
        <v/>
      </c>
      <c r="E9" s="3"/>
      <c r="F9" s="3"/>
      <c r="G9" s="13" t="str">
        <f>IFERROR(IF(OR(D9="",E9=""),"",(E9-D9)/D9*100),"—")</f>
        <v/>
      </c>
      <c r="H9" s="14" t="str">
        <f>IFERROR(IF(OR(C9="",F9=""),"",F9-C9),"—")</f>
        <v/>
      </c>
      <c r="I9" s="15">
        <f>TolI_pct</f>
        <v>1</v>
      </c>
      <c r="J9" s="15">
        <f>TolAngle_deg</f>
        <v>2</v>
      </c>
      <c r="K9" s="7"/>
      <c r="L9" s="7"/>
      <c r="M9" s="16" t="str">
        <f>IFERROR(IF(AND(B9="",E9=""),"—",IF(OR(AND(ISNUMBER(G9),ABS(G9)&gt;TolI_pct),AND(ISNUMBER(H9),ABS(H9)&gt;TolAngle_deg)),"FAIL","PASS")),"—")</f>
        <v>—</v>
      </c>
    </row>
    <row r="11" spans="1:13" ht="15" customHeight="1" x14ac:dyDescent="0.25">
      <c r="A11" s="28" t="s">
        <v>245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30"/>
    </row>
    <row r="12" spans="1:13" ht="15" customHeight="1" x14ac:dyDescent="0.25">
      <c r="A12" s="36" t="s">
        <v>246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30"/>
    </row>
    <row r="13" spans="1:13" ht="27.75" customHeight="1" x14ac:dyDescent="0.25">
      <c r="A13" s="4" t="s">
        <v>231</v>
      </c>
      <c r="B13" s="4" t="s">
        <v>232</v>
      </c>
      <c r="C13" s="4" t="s">
        <v>233</v>
      </c>
      <c r="D13" s="4" t="s">
        <v>234</v>
      </c>
      <c r="E13" s="4" t="s">
        <v>235</v>
      </c>
      <c r="F13" s="4" t="s">
        <v>236</v>
      </c>
      <c r="G13" s="4" t="s">
        <v>237</v>
      </c>
      <c r="H13" s="4" t="s">
        <v>238</v>
      </c>
      <c r="I13" s="4" t="s">
        <v>239</v>
      </c>
      <c r="J13" s="4" t="s">
        <v>240</v>
      </c>
      <c r="K13" s="4"/>
      <c r="L13" s="4"/>
      <c r="M13" s="4" t="s">
        <v>241</v>
      </c>
    </row>
    <row r="14" spans="1:13" ht="15.75" customHeight="1" x14ac:dyDescent="0.25">
      <c r="A14" s="2" t="s">
        <v>247</v>
      </c>
      <c r="B14" s="3"/>
      <c r="C14" s="3"/>
      <c r="D14" s="12" t="str">
        <f>IFERROR(IF(B14="","",B14*Ratio_CT_W2),"—")</f>
        <v/>
      </c>
      <c r="E14" s="3"/>
      <c r="F14" s="3"/>
      <c r="G14" s="13" t="str">
        <f>IFERROR(IF(OR(D14="",E14=""),"",(E14-D14)/D14*100),"—")</f>
        <v/>
      </c>
      <c r="H14" s="14" t="str">
        <f>IFERROR(IF(OR(C14="",F14=""),"",F14-C14),"—")</f>
        <v/>
      </c>
      <c r="I14" s="15">
        <f>TolI_pct</f>
        <v>1</v>
      </c>
      <c r="J14" s="15">
        <f>TolAngle_deg</f>
        <v>2</v>
      </c>
      <c r="K14" s="7"/>
      <c r="L14" s="7"/>
      <c r="M14" s="16" t="str">
        <f>IFERROR(IF(AND(B14="",E14=""),"—",IF(OR(AND(ISNUMBER(G14),ABS(G14)&gt;TolI_pct),AND(ISNUMBER(H14),ABS(H14)&gt;TolAngle_deg)),"FAIL","PASS")),"—")</f>
        <v>—</v>
      </c>
    </row>
    <row r="15" spans="1:13" ht="15.75" customHeight="1" x14ac:dyDescent="0.25">
      <c r="A15" s="2" t="s">
        <v>248</v>
      </c>
      <c r="B15" s="3"/>
      <c r="C15" s="3"/>
      <c r="D15" s="12" t="str">
        <f>IFERROR(IF(B15="","",B15*Ratio_CT_W2),"—")</f>
        <v/>
      </c>
      <c r="E15" s="3"/>
      <c r="F15" s="3"/>
      <c r="G15" s="13" t="str">
        <f>IFERROR(IF(OR(D15="",E15=""),"",(E15-D15)/D15*100),"—")</f>
        <v/>
      </c>
      <c r="H15" s="14" t="str">
        <f>IFERROR(IF(OR(C15="",F15=""),"",F15-C15),"—")</f>
        <v/>
      </c>
      <c r="I15" s="15">
        <f>TolI_pct</f>
        <v>1</v>
      </c>
      <c r="J15" s="15">
        <f>TolAngle_deg</f>
        <v>2</v>
      </c>
      <c r="K15" s="7"/>
      <c r="L15" s="7"/>
      <c r="M15" s="16" t="str">
        <f>IFERROR(IF(AND(B15="",E15=""),"—",IF(OR(AND(ISNUMBER(G15),ABS(G15)&gt;TolI_pct),AND(ISNUMBER(H15),ABS(H15)&gt;TolAngle_deg)),"FAIL","PASS")),"—")</f>
        <v>—</v>
      </c>
    </row>
    <row r="16" spans="1:13" ht="15.75" customHeight="1" x14ac:dyDescent="0.25">
      <c r="A16" s="2" t="s">
        <v>249</v>
      </c>
      <c r="B16" s="3"/>
      <c r="C16" s="3"/>
      <c r="D16" s="12" t="str">
        <f>IFERROR(IF(B16="","",B16*Ratio_CT_W2),"—")</f>
        <v/>
      </c>
      <c r="E16" s="3"/>
      <c r="F16" s="3"/>
      <c r="G16" s="13" t="str">
        <f>IFERROR(IF(OR(D16="",E16=""),"",(E16-D16)/D16*100),"—")</f>
        <v/>
      </c>
      <c r="H16" s="14" t="str">
        <f>IFERROR(IF(OR(C16="",F16=""),"",F16-C16),"—")</f>
        <v/>
      </c>
      <c r="I16" s="15">
        <f>TolI_pct</f>
        <v>1</v>
      </c>
      <c r="J16" s="15">
        <f>TolAngle_deg</f>
        <v>2</v>
      </c>
      <c r="K16" s="7"/>
      <c r="L16" s="7"/>
      <c r="M16" s="16" t="str">
        <f>IFERROR(IF(AND(B16="",E16=""),"—",IF(OR(AND(ISNUMBER(G16),ABS(G16)&gt;TolI_pct),AND(ISNUMBER(H16),ABS(H16)&gt;TolAngle_deg)),"FAIL","PASS")),"—")</f>
        <v>—</v>
      </c>
    </row>
    <row r="18" spans="1:13" ht="15" customHeight="1" x14ac:dyDescent="0.25">
      <c r="A18" s="28" t="s">
        <v>250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30"/>
    </row>
    <row r="19" spans="1:13" ht="15" customHeight="1" x14ac:dyDescent="0.25">
      <c r="A19" s="36" t="s">
        <v>251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30"/>
    </row>
    <row r="20" spans="1:13" ht="27.75" customHeight="1" x14ac:dyDescent="0.25">
      <c r="A20" s="4" t="s">
        <v>231</v>
      </c>
      <c r="B20" s="4" t="s">
        <v>232</v>
      </c>
      <c r="C20" s="4" t="s">
        <v>233</v>
      </c>
      <c r="D20" s="4" t="s">
        <v>234</v>
      </c>
      <c r="E20" s="4" t="s">
        <v>235</v>
      </c>
      <c r="F20" s="4" t="s">
        <v>236</v>
      </c>
      <c r="G20" s="4" t="s">
        <v>237</v>
      </c>
      <c r="H20" s="4" t="s">
        <v>238</v>
      </c>
      <c r="I20" s="4" t="s">
        <v>239</v>
      </c>
      <c r="J20" s="4" t="s">
        <v>240</v>
      </c>
      <c r="K20" s="4"/>
      <c r="L20" s="4"/>
      <c r="M20" s="4" t="s">
        <v>241</v>
      </c>
    </row>
    <row r="21" spans="1:13" ht="15.75" customHeight="1" x14ac:dyDescent="0.25">
      <c r="A21" s="2" t="s">
        <v>252</v>
      </c>
      <c r="B21" s="3"/>
      <c r="C21" s="3"/>
      <c r="D21" s="12" t="str">
        <f>IFERROR(IF(B21="","",B21*Ratio_CT_W3),"—")</f>
        <v/>
      </c>
      <c r="E21" s="3"/>
      <c r="F21" s="3"/>
      <c r="G21" s="13" t="str">
        <f>IFERROR(IF(OR(D21="",E21=""),"",(E21-D21)/D21*100),"—")</f>
        <v/>
      </c>
      <c r="H21" s="14" t="str">
        <f>IFERROR(IF(OR(C21="",F21=""),"",F21-C21),"—")</f>
        <v/>
      </c>
      <c r="I21" s="15">
        <f>TolI_pct</f>
        <v>1</v>
      </c>
      <c r="J21" s="15">
        <f>TolAngle_deg</f>
        <v>2</v>
      </c>
      <c r="K21" s="7"/>
      <c r="L21" s="7"/>
      <c r="M21" s="16" t="str">
        <f>IFERROR(IF(AND(B21="",E21=""),"—",IF(OR(AND(ISNUMBER(G21),ABS(G21)&gt;TolI_pct),AND(ISNUMBER(H21),ABS(H21)&gt;TolAngle_deg)),"FAIL","PASS")),"—")</f>
        <v>—</v>
      </c>
    </row>
    <row r="22" spans="1:13" ht="15.75" customHeight="1" x14ac:dyDescent="0.25">
      <c r="A22" s="2" t="s">
        <v>253</v>
      </c>
      <c r="B22" s="3"/>
      <c r="C22" s="3"/>
      <c r="D22" s="12" t="str">
        <f>IFERROR(IF(B22="","",B22*Ratio_CT_W3),"—")</f>
        <v/>
      </c>
      <c r="E22" s="3"/>
      <c r="F22" s="3"/>
      <c r="G22" s="13" t="str">
        <f>IFERROR(IF(OR(D22="",E22=""),"",(E22-D22)/D22*100),"—")</f>
        <v/>
      </c>
      <c r="H22" s="14" t="str">
        <f>IFERROR(IF(OR(C22="",F22=""),"",F22-C22),"—")</f>
        <v/>
      </c>
      <c r="I22" s="15">
        <f>TolI_pct</f>
        <v>1</v>
      </c>
      <c r="J22" s="15">
        <f>TolAngle_deg</f>
        <v>2</v>
      </c>
      <c r="K22" s="7"/>
      <c r="L22" s="7"/>
      <c r="M22" s="16" t="str">
        <f>IFERROR(IF(AND(B22="",E22=""),"—",IF(OR(AND(ISNUMBER(G22),ABS(G22)&gt;TolI_pct),AND(ISNUMBER(H22),ABS(H22)&gt;TolAngle_deg)),"FAIL","PASS")),"—")</f>
        <v>—</v>
      </c>
    </row>
    <row r="23" spans="1:13" ht="15.75" customHeight="1" x14ac:dyDescent="0.25">
      <c r="A23" s="2" t="s">
        <v>254</v>
      </c>
      <c r="B23" s="3"/>
      <c r="C23" s="3"/>
      <c r="D23" s="12" t="str">
        <f>IFERROR(IF(B23="","",B23*Ratio_CT_W3),"—")</f>
        <v/>
      </c>
      <c r="E23" s="3"/>
      <c r="F23" s="3"/>
      <c r="G23" s="13" t="str">
        <f>IFERROR(IF(OR(D23="",E23=""),"",(E23-D23)/D23*100),"—")</f>
        <v/>
      </c>
      <c r="H23" s="14" t="str">
        <f>IFERROR(IF(OR(C23="",F23=""),"",F23-C23),"—")</f>
        <v/>
      </c>
      <c r="I23" s="15">
        <f>TolI_pct</f>
        <v>1</v>
      </c>
      <c r="J23" s="15">
        <f>TolAngle_deg</f>
        <v>2</v>
      </c>
      <c r="K23" s="7"/>
      <c r="L23" s="7"/>
      <c r="M23" s="16" t="str">
        <f>IFERROR(IF(AND(B23="",E23=""),"—",IF(OR(AND(ISNUMBER(G23),ABS(G23)&gt;TolI_pct),AND(ISNUMBER(H23),ABS(H23)&gt;TolAngle_deg)),"FAIL","PASS")),"—")</f>
        <v>—</v>
      </c>
    </row>
    <row r="25" spans="1:13" ht="15" customHeight="1" x14ac:dyDescent="0.25">
      <c r="A25" s="28" t="s">
        <v>255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30"/>
    </row>
    <row r="26" spans="1:13" ht="15" customHeight="1" x14ac:dyDescent="0.25">
      <c r="A26" s="37" t="s">
        <v>256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30"/>
    </row>
    <row r="27" spans="1:13" ht="27.75" customHeight="1" x14ac:dyDescent="0.25">
      <c r="A27" s="4" t="s">
        <v>231</v>
      </c>
      <c r="B27" s="4" t="s">
        <v>232</v>
      </c>
      <c r="C27" s="4" t="s">
        <v>233</v>
      </c>
      <c r="D27" s="4" t="s">
        <v>234</v>
      </c>
      <c r="E27" s="4" t="s">
        <v>235</v>
      </c>
      <c r="F27" s="4" t="s">
        <v>236</v>
      </c>
      <c r="G27" s="4" t="s">
        <v>237</v>
      </c>
      <c r="H27" s="4" t="s">
        <v>238</v>
      </c>
      <c r="I27" s="4" t="s">
        <v>239</v>
      </c>
      <c r="J27" s="4" t="s">
        <v>240</v>
      </c>
      <c r="K27" s="4"/>
      <c r="L27" s="4"/>
      <c r="M27" s="4" t="s">
        <v>241</v>
      </c>
    </row>
    <row r="28" spans="1:13" ht="15.75" customHeight="1" x14ac:dyDescent="0.25">
      <c r="A28" s="2" t="s">
        <v>257</v>
      </c>
      <c r="B28" s="3"/>
      <c r="C28" s="3"/>
      <c r="D28" s="12" t="str">
        <f>IFERROR(IF(B28="","",B28*Ratio_VT),"—")</f>
        <v/>
      </c>
      <c r="E28" s="3"/>
      <c r="F28" s="3"/>
      <c r="G28" s="13" t="str">
        <f>IFERROR(IF(OR(D28="",E28=""),"",(E28-D28)/D28*100),"—")</f>
        <v/>
      </c>
      <c r="H28" s="14" t="str">
        <f>IFERROR(IF(OR(C28="",F28=""),"",F28-C28),"—")</f>
        <v/>
      </c>
      <c r="I28" s="15">
        <f>TolV_pct</f>
        <v>1</v>
      </c>
      <c r="J28" s="15">
        <f>TolAngle_deg</f>
        <v>2</v>
      </c>
      <c r="K28" s="7"/>
      <c r="L28" s="7"/>
      <c r="M28" s="16" t="str">
        <f>IFERROR(IF(AND(B28="",E28=""),"—",IF(OR(AND(ISNUMBER(G28),ABS(G28)&gt;TolV_pct),AND(ISNUMBER(H28),ABS(H28)&gt;TolAngle_deg)),"FAIL","PASS")),"—")</f>
        <v>—</v>
      </c>
    </row>
    <row r="29" spans="1:13" ht="15.75" customHeight="1" x14ac:dyDescent="0.25">
      <c r="A29" s="2" t="s">
        <v>258</v>
      </c>
      <c r="B29" s="3"/>
      <c r="C29" s="3"/>
      <c r="D29" s="12" t="str">
        <f>IFERROR(IF(B29="","",B29*Ratio_VT),"—")</f>
        <v/>
      </c>
      <c r="E29" s="3"/>
      <c r="F29" s="3"/>
      <c r="G29" s="13" t="str">
        <f>IFERROR(IF(OR(D29="",E29=""),"",(E29-D29)/D29*100),"—")</f>
        <v/>
      </c>
      <c r="H29" s="14" t="str">
        <f>IFERROR(IF(OR(C29="",F29=""),"",F29-C29),"—")</f>
        <v/>
      </c>
      <c r="I29" s="15">
        <f>TolV_pct</f>
        <v>1</v>
      </c>
      <c r="J29" s="15">
        <f>TolAngle_deg</f>
        <v>2</v>
      </c>
      <c r="K29" s="7"/>
      <c r="L29" s="7"/>
      <c r="M29" s="16" t="str">
        <f>IFERROR(IF(AND(B29="",E29=""),"—",IF(OR(AND(ISNUMBER(G29),ABS(G29)&gt;TolV_pct),AND(ISNUMBER(H29),ABS(H29)&gt;TolAngle_deg)),"FAIL","PASS")),"—")</f>
        <v>—</v>
      </c>
    </row>
    <row r="30" spans="1:13" ht="15.75" customHeight="1" x14ac:dyDescent="0.25">
      <c r="A30" s="2" t="s">
        <v>259</v>
      </c>
      <c r="B30" s="3"/>
      <c r="C30" s="3"/>
      <c r="D30" s="12" t="str">
        <f>IFERROR(IF(B30="","",B30*Ratio_VT),"—")</f>
        <v/>
      </c>
      <c r="E30" s="3"/>
      <c r="F30" s="3"/>
      <c r="G30" s="13" t="str">
        <f>IFERROR(IF(OR(D30="",E30=""),"",(E30-D30)/D30*100),"—")</f>
        <v/>
      </c>
      <c r="H30" s="14" t="str">
        <f>IFERROR(IF(OR(C30="",F30=""),"",F30-C30),"—")</f>
        <v/>
      </c>
      <c r="I30" s="15">
        <f>TolV_pct</f>
        <v>1</v>
      </c>
      <c r="J30" s="15">
        <f>TolAngle_deg</f>
        <v>2</v>
      </c>
      <c r="K30" s="7"/>
      <c r="L30" s="7"/>
      <c r="M30" s="16" t="str">
        <f>IFERROR(IF(AND(B30="",E30=""),"—",IF(OR(AND(ISNUMBER(G30),ABS(G30)&gt;TolV_pct),AND(ISNUMBER(H30),ABS(H30)&gt;TolAngle_deg)),"FAIL","PASS")),"—")</f>
        <v>—</v>
      </c>
    </row>
    <row r="32" spans="1:13" ht="15" customHeight="1" x14ac:dyDescent="0.25">
      <c r="A32" s="28" t="s">
        <v>260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30"/>
    </row>
    <row r="33" spans="1:13" ht="43.5" customHeight="1" x14ac:dyDescent="0.25">
      <c r="A33" s="35" t="s">
        <v>261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30"/>
    </row>
    <row r="34" spans="1:13" ht="27.75" customHeight="1" x14ac:dyDescent="0.25">
      <c r="A34" s="4" t="s">
        <v>262</v>
      </c>
      <c r="B34" s="4" t="s">
        <v>263</v>
      </c>
      <c r="C34" s="4" t="s">
        <v>264</v>
      </c>
      <c r="D34" s="4" t="s">
        <v>265</v>
      </c>
      <c r="E34" s="4" t="s">
        <v>266</v>
      </c>
      <c r="F34" s="4" t="s">
        <v>267</v>
      </c>
      <c r="G34" s="4" t="s">
        <v>268</v>
      </c>
      <c r="H34" s="4"/>
      <c r="I34" s="4"/>
      <c r="J34" s="4"/>
      <c r="K34" s="4"/>
      <c r="L34" s="4"/>
      <c r="M34" s="4" t="s">
        <v>4</v>
      </c>
    </row>
    <row r="35" spans="1:13" ht="15.75" customHeight="1" x14ac:dyDescent="0.25">
      <c r="A35" s="2" t="s">
        <v>269</v>
      </c>
      <c r="B35" s="3"/>
      <c r="C35" s="3"/>
      <c r="D35" s="17" t="str">
        <f>IFERROR(IF(OR(B35="",C35=""),"",B35/C35),"—")</f>
        <v/>
      </c>
      <c r="E35" s="11" t="s">
        <v>270</v>
      </c>
      <c r="F35" s="3"/>
      <c r="G35" s="3"/>
      <c r="H35" s="7"/>
      <c r="I35" s="7"/>
      <c r="J35" s="7"/>
      <c r="K35" s="7"/>
      <c r="L35" s="7"/>
      <c r="M35" s="16" t="str">
        <f>IFERROR(IF(B35="","—",IF(AND(ISNUMBER(B35),B35&lt;=0.05),"PASS","FAIL")),"—")</f>
        <v>—</v>
      </c>
    </row>
    <row r="36" spans="1:13" ht="15.75" customHeight="1" x14ac:dyDescent="0.25">
      <c r="A36" s="2" t="s">
        <v>271</v>
      </c>
      <c r="B36" s="3"/>
      <c r="C36" s="3"/>
      <c r="D36" s="17" t="str">
        <f>IFERROR(IF(OR(B36="",C36=""),"",B36/C36),"—")</f>
        <v/>
      </c>
      <c r="E36" s="11" t="s">
        <v>270</v>
      </c>
      <c r="F36" s="3"/>
      <c r="G36" s="3"/>
      <c r="H36" s="7"/>
      <c r="I36" s="7"/>
      <c r="J36" s="7"/>
      <c r="K36" s="7"/>
      <c r="L36" s="7"/>
      <c r="M36" s="16" t="str">
        <f>IFERROR(IF(B36="","—",IF(AND(ISNUMBER(B36),B36&lt;=0.05),"PASS","FAIL")),"—")</f>
        <v>—</v>
      </c>
    </row>
    <row r="37" spans="1:13" ht="15.75" customHeight="1" x14ac:dyDescent="0.25">
      <c r="A37" s="2" t="s">
        <v>272</v>
      </c>
      <c r="B37" s="3"/>
      <c r="C37" s="3"/>
      <c r="D37" s="17" t="str">
        <f>IFERROR(IF(OR(B37="",C37=""),"",B37/C37),"—")</f>
        <v/>
      </c>
      <c r="E37" s="11" t="s">
        <v>270</v>
      </c>
      <c r="F37" s="3"/>
      <c r="G37" s="3"/>
      <c r="H37" s="7"/>
      <c r="I37" s="7"/>
      <c r="J37" s="7"/>
      <c r="K37" s="7"/>
      <c r="L37" s="7"/>
      <c r="M37" s="16" t="str">
        <f>IFERROR(IF(B37="","—",IF(AND(ISNUMBER(B37),B37&lt;=0.05),"PASS","FAIL")),"—")</f>
        <v>—</v>
      </c>
    </row>
  </sheetData>
  <mergeCells count="12">
    <mergeCell ref="A33:M33"/>
    <mergeCell ref="A11:M11"/>
    <mergeCell ref="A19:M19"/>
    <mergeCell ref="A1:M1"/>
    <mergeCell ref="A5:M5"/>
    <mergeCell ref="A32:M32"/>
    <mergeCell ref="A12:M12"/>
    <mergeCell ref="A4:M4"/>
    <mergeCell ref="A18:M18"/>
    <mergeCell ref="A26:M26"/>
    <mergeCell ref="A2:M2"/>
    <mergeCell ref="A25:M25"/>
  </mergeCells>
  <conditionalFormatting sqref="M1:M300">
    <cfRule type="cellIs" dxfId="5" priority="2" operator="equal">
      <formula>"PASS"</formula>
    </cfRule>
    <cfRule type="cellIs" dxfId="4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showGridLines="0" zoomScaleNormal="100" workbookViewId="0">
      <selection activeCell="F7" sqref="F7"/>
    </sheetView>
  </sheetViews>
  <sheetFormatPr defaultColWidth="8.5703125" defaultRowHeight="15" x14ac:dyDescent="0.25"/>
  <cols>
    <col min="1" max="1" width="12" customWidth="1"/>
    <col min="2" max="2" width="30" customWidth="1"/>
    <col min="3" max="3" width="22" customWidth="1"/>
    <col min="4" max="4" width="26" customWidth="1"/>
    <col min="5" max="5" width="12" customWidth="1"/>
  </cols>
  <sheetData>
    <row r="1" spans="1:5" ht="25.5" customHeight="1" x14ac:dyDescent="0.25">
      <c r="A1" s="26" t="s">
        <v>273</v>
      </c>
      <c r="B1" s="27"/>
      <c r="C1" s="27"/>
      <c r="D1" s="27"/>
      <c r="E1" s="27"/>
    </row>
    <row r="3" spans="1:5" ht="15" customHeight="1" x14ac:dyDescent="0.25">
      <c r="A3" s="28" t="s">
        <v>274</v>
      </c>
      <c r="B3" s="29"/>
      <c r="C3" s="29"/>
      <c r="D3" s="29"/>
      <c r="E3" s="30"/>
    </row>
    <row r="4" spans="1:5" ht="30" customHeight="1" x14ac:dyDescent="0.25">
      <c r="A4" s="35" t="s">
        <v>275</v>
      </c>
      <c r="B4" s="29"/>
      <c r="C4" s="29"/>
      <c r="D4" s="29"/>
      <c r="E4" s="30"/>
    </row>
    <row r="5" spans="1:5" ht="27.75" customHeight="1" x14ac:dyDescent="0.25">
      <c r="A5" s="4" t="s">
        <v>276</v>
      </c>
      <c r="B5" s="4" t="s">
        <v>277</v>
      </c>
      <c r="C5" s="4" t="s">
        <v>278</v>
      </c>
      <c r="D5" s="4" t="s">
        <v>279</v>
      </c>
      <c r="E5" s="4" t="s">
        <v>4</v>
      </c>
    </row>
    <row r="6" spans="1:5" ht="15" customHeight="1" x14ac:dyDescent="0.25">
      <c r="A6" s="18" t="s">
        <v>280</v>
      </c>
      <c r="B6" s="19" t="s">
        <v>281</v>
      </c>
      <c r="C6" s="19"/>
      <c r="D6" s="11" t="s">
        <v>282</v>
      </c>
      <c r="E6" s="3"/>
    </row>
    <row r="7" spans="1:5" ht="15" customHeight="1" x14ac:dyDescent="0.25">
      <c r="A7" s="18" t="s">
        <v>283</v>
      </c>
      <c r="B7" s="19" t="s">
        <v>284</v>
      </c>
      <c r="C7" s="19"/>
      <c r="D7" s="11" t="s">
        <v>282</v>
      </c>
      <c r="E7" s="3"/>
    </row>
    <row r="8" spans="1:5" ht="15" customHeight="1" x14ac:dyDescent="0.25">
      <c r="A8" s="18" t="s">
        <v>285</v>
      </c>
      <c r="B8" s="19" t="s">
        <v>286</v>
      </c>
      <c r="C8" s="19"/>
      <c r="D8" s="11" t="s">
        <v>282</v>
      </c>
      <c r="E8" s="3"/>
    </row>
    <row r="9" spans="1:5" ht="15" customHeight="1" x14ac:dyDescent="0.25">
      <c r="A9" s="18" t="s">
        <v>287</v>
      </c>
      <c r="B9" s="19" t="s">
        <v>288</v>
      </c>
      <c r="C9" s="19"/>
      <c r="D9" s="11" t="s">
        <v>282</v>
      </c>
      <c r="E9" s="3"/>
    </row>
    <row r="10" spans="1:5" ht="15" customHeight="1" x14ac:dyDescent="0.25">
      <c r="A10" s="18" t="s">
        <v>289</v>
      </c>
      <c r="B10" s="19" t="s">
        <v>290</v>
      </c>
      <c r="C10" s="19"/>
      <c r="D10" s="11" t="s">
        <v>282</v>
      </c>
      <c r="E10" s="3"/>
    </row>
    <row r="11" spans="1:5" ht="15" customHeight="1" x14ac:dyDescent="0.25">
      <c r="A11" s="18" t="s">
        <v>291</v>
      </c>
      <c r="B11" s="19" t="s">
        <v>292</v>
      </c>
      <c r="C11" s="19"/>
      <c r="D11" s="11" t="s">
        <v>282</v>
      </c>
      <c r="E11" s="3"/>
    </row>
    <row r="12" spans="1:5" ht="15" customHeight="1" x14ac:dyDescent="0.25">
      <c r="A12" s="18" t="s">
        <v>293</v>
      </c>
      <c r="B12" s="19" t="s">
        <v>294</v>
      </c>
      <c r="C12" s="19"/>
      <c r="D12" s="11" t="s">
        <v>282</v>
      </c>
      <c r="E12" s="3"/>
    </row>
    <row r="13" spans="1:5" ht="15" customHeight="1" x14ac:dyDescent="0.25">
      <c r="A13" s="18" t="s">
        <v>295</v>
      </c>
      <c r="B13" s="19" t="s">
        <v>296</v>
      </c>
      <c r="C13" s="19"/>
      <c r="D13" s="11" t="s">
        <v>282</v>
      </c>
      <c r="E13" s="3"/>
    </row>
    <row r="15" spans="1:5" ht="15" customHeight="1" x14ac:dyDescent="0.25">
      <c r="A15" s="28" t="s">
        <v>297</v>
      </c>
      <c r="B15" s="29"/>
      <c r="C15" s="29"/>
      <c r="D15" s="29"/>
      <c r="E15" s="30"/>
    </row>
    <row r="16" spans="1:5" ht="30" customHeight="1" x14ac:dyDescent="0.25">
      <c r="A16" s="35" t="s">
        <v>298</v>
      </c>
      <c r="B16" s="29"/>
      <c r="C16" s="29"/>
      <c r="D16" s="29"/>
      <c r="E16" s="30"/>
    </row>
    <row r="17" spans="1:5" ht="15" customHeight="1" x14ac:dyDescent="0.25">
      <c r="A17" s="4" t="s">
        <v>299</v>
      </c>
      <c r="B17" s="4" t="s">
        <v>300</v>
      </c>
      <c r="C17" s="4" t="s">
        <v>301</v>
      </c>
      <c r="D17" s="4" t="s">
        <v>302</v>
      </c>
      <c r="E17" s="4" t="s">
        <v>241</v>
      </c>
    </row>
    <row r="18" spans="1:5" ht="15" customHeight="1" x14ac:dyDescent="0.25">
      <c r="A18" s="18" t="s">
        <v>303</v>
      </c>
      <c r="B18" s="19" t="s">
        <v>304</v>
      </c>
      <c r="C18" s="11" t="s">
        <v>305</v>
      </c>
      <c r="D18" s="11" t="s">
        <v>306</v>
      </c>
      <c r="E18" s="3"/>
    </row>
    <row r="19" spans="1:5" ht="15" customHeight="1" x14ac:dyDescent="0.25">
      <c r="A19" s="18" t="s">
        <v>307</v>
      </c>
      <c r="B19" s="19" t="s">
        <v>308</v>
      </c>
      <c r="C19" s="11" t="s">
        <v>305</v>
      </c>
      <c r="D19" s="11" t="s">
        <v>306</v>
      </c>
      <c r="E19" s="3"/>
    </row>
    <row r="20" spans="1:5" ht="15" customHeight="1" x14ac:dyDescent="0.25">
      <c r="A20" s="18" t="s">
        <v>309</v>
      </c>
      <c r="B20" s="19" t="s">
        <v>310</v>
      </c>
      <c r="C20" s="11" t="s">
        <v>305</v>
      </c>
      <c r="D20" s="11" t="s">
        <v>306</v>
      </c>
      <c r="E20" s="3"/>
    </row>
    <row r="21" spans="1:5" ht="15" customHeight="1" x14ac:dyDescent="0.25">
      <c r="A21" s="18" t="s">
        <v>311</v>
      </c>
      <c r="B21" s="19" t="s">
        <v>312</v>
      </c>
      <c r="C21" s="11" t="s">
        <v>305</v>
      </c>
      <c r="D21" s="11" t="s">
        <v>306</v>
      </c>
      <c r="E21" s="3"/>
    </row>
    <row r="22" spans="1:5" ht="15" customHeight="1" x14ac:dyDescent="0.25">
      <c r="A22" s="18" t="s">
        <v>313</v>
      </c>
      <c r="B22" s="19" t="s">
        <v>314</v>
      </c>
      <c r="C22" s="11" t="s">
        <v>305</v>
      </c>
      <c r="D22" s="11" t="s">
        <v>306</v>
      </c>
      <c r="E22" s="3"/>
    </row>
    <row r="23" spans="1:5" ht="15" customHeight="1" x14ac:dyDescent="0.25">
      <c r="A23" s="18" t="s">
        <v>315</v>
      </c>
      <c r="B23" s="19" t="s">
        <v>316</v>
      </c>
      <c r="C23" s="11" t="s">
        <v>305</v>
      </c>
      <c r="D23" s="11" t="s">
        <v>306</v>
      </c>
      <c r="E23" s="3"/>
    </row>
    <row r="24" spans="1:5" ht="15" customHeight="1" x14ac:dyDescent="0.25">
      <c r="A24" s="18" t="s">
        <v>317</v>
      </c>
      <c r="B24" s="19" t="s">
        <v>318</v>
      </c>
      <c r="C24" s="11" t="s">
        <v>305</v>
      </c>
      <c r="D24" s="11" t="s">
        <v>306</v>
      </c>
      <c r="E24" s="3"/>
    </row>
    <row r="25" spans="1:5" ht="15" customHeight="1" x14ac:dyDescent="0.25">
      <c r="A25" s="18" t="s">
        <v>319</v>
      </c>
      <c r="B25" s="19" t="s">
        <v>320</v>
      </c>
      <c r="C25" s="11" t="s">
        <v>305</v>
      </c>
      <c r="D25" s="11" t="s">
        <v>306</v>
      </c>
      <c r="E25" s="3"/>
    </row>
  </sheetData>
  <mergeCells count="5">
    <mergeCell ref="A4:E4"/>
    <mergeCell ref="A16:E16"/>
    <mergeCell ref="A15:E15"/>
    <mergeCell ref="A1:E1"/>
    <mergeCell ref="A3:E3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6"/>
  <sheetViews>
    <sheetView showGridLines="0" tabSelected="1" zoomScaleNormal="100" workbookViewId="0">
      <selection activeCell="H7" sqref="H7"/>
    </sheetView>
  </sheetViews>
  <sheetFormatPr defaultColWidth="8.5703125" defaultRowHeight="15" x14ac:dyDescent="0.25"/>
  <cols>
    <col min="1" max="1" width="6" customWidth="1"/>
    <col min="2" max="2" width="22" customWidth="1"/>
    <col min="3" max="3" width="44" customWidth="1"/>
    <col min="4" max="4" width="14" customWidth="1"/>
    <col min="5" max="5" width="16" customWidth="1"/>
    <col min="6" max="6" width="12" customWidth="1"/>
  </cols>
  <sheetData>
    <row r="1" spans="1:6" ht="25.5" customHeight="1" x14ac:dyDescent="0.25">
      <c r="A1" s="26" t="s">
        <v>321</v>
      </c>
      <c r="B1" s="27"/>
      <c r="C1" s="27"/>
      <c r="D1" s="27"/>
      <c r="E1" s="27"/>
      <c r="F1" s="27"/>
    </row>
    <row r="2" spans="1:6" x14ac:dyDescent="0.25">
      <c r="A2" t="s">
        <v>499</v>
      </c>
    </row>
    <row r="3" spans="1:6" ht="27.75" customHeight="1" x14ac:dyDescent="0.25">
      <c r="A3" s="4" t="s">
        <v>322</v>
      </c>
      <c r="B3" s="4" t="s">
        <v>323</v>
      </c>
      <c r="C3" s="4" t="s">
        <v>175</v>
      </c>
      <c r="D3" s="4" t="s">
        <v>324</v>
      </c>
      <c r="E3" s="44" t="s">
        <v>500</v>
      </c>
      <c r="F3" s="4" t="s">
        <v>4</v>
      </c>
    </row>
    <row r="4" spans="1:6" ht="15" customHeight="1" x14ac:dyDescent="0.25">
      <c r="A4" s="20">
        <v>1</v>
      </c>
      <c r="B4" s="10" t="s">
        <v>325</v>
      </c>
      <c r="C4" s="9" t="s">
        <v>326</v>
      </c>
      <c r="D4" s="3"/>
      <c r="E4" s="3"/>
      <c r="F4" s="3"/>
    </row>
    <row r="5" spans="1:6" ht="15" customHeight="1" x14ac:dyDescent="0.25">
      <c r="A5" s="21">
        <v>2</v>
      </c>
      <c r="B5" s="10" t="s">
        <v>327</v>
      </c>
      <c r="C5" s="22" t="s">
        <v>328</v>
      </c>
      <c r="D5" s="3"/>
      <c r="E5" s="3"/>
      <c r="F5" s="3"/>
    </row>
    <row r="6" spans="1:6" ht="15" customHeight="1" x14ac:dyDescent="0.25">
      <c r="A6" s="20">
        <v>3</v>
      </c>
      <c r="B6" s="10" t="s">
        <v>329</v>
      </c>
      <c r="C6" s="9" t="s">
        <v>330</v>
      </c>
      <c r="D6" s="3"/>
      <c r="E6" s="3"/>
      <c r="F6" s="3"/>
    </row>
    <row r="7" spans="1:6" ht="15" customHeight="1" x14ac:dyDescent="0.25">
      <c r="A7" s="21">
        <v>4</v>
      </c>
      <c r="B7" s="10" t="s">
        <v>331</v>
      </c>
      <c r="C7" s="22" t="s">
        <v>332</v>
      </c>
      <c r="D7" s="3"/>
      <c r="E7" s="3"/>
      <c r="F7" s="3"/>
    </row>
    <row r="8" spans="1:6" ht="15" customHeight="1" x14ac:dyDescent="0.25">
      <c r="A8" s="20">
        <v>5</v>
      </c>
      <c r="B8" s="10" t="s">
        <v>333</v>
      </c>
      <c r="C8" s="9" t="s">
        <v>334</v>
      </c>
      <c r="D8" s="3"/>
      <c r="E8" s="3"/>
      <c r="F8" s="3"/>
    </row>
    <row r="9" spans="1:6" ht="15" customHeight="1" x14ac:dyDescent="0.25">
      <c r="A9" s="21">
        <v>6</v>
      </c>
      <c r="B9" s="10" t="s">
        <v>335</v>
      </c>
      <c r="C9" s="22" t="s">
        <v>336</v>
      </c>
      <c r="D9" s="3"/>
      <c r="E9" s="3"/>
      <c r="F9" s="3"/>
    </row>
    <row r="10" spans="1:6" ht="15" customHeight="1" x14ac:dyDescent="0.25">
      <c r="A10" s="20">
        <v>7</v>
      </c>
      <c r="B10" s="10" t="s">
        <v>337</v>
      </c>
      <c r="C10" s="9" t="s">
        <v>338</v>
      </c>
      <c r="D10" s="3"/>
      <c r="E10" s="3"/>
      <c r="F10" s="3"/>
    </row>
    <row r="11" spans="1:6" ht="15" customHeight="1" x14ac:dyDescent="0.25">
      <c r="A11" s="21">
        <v>8</v>
      </c>
      <c r="B11" s="10" t="s">
        <v>339</v>
      </c>
      <c r="C11" s="22" t="s">
        <v>340</v>
      </c>
      <c r="D11" s="3"/>
      <c r="E11" s="3"/>
      <c r="F11" s="3"/>
    </row>
    <row r="12" spans="1:6" ht="15" customHeight="1" x14ac:dyDescent="0.25">
      <c r="A12" s="20">
        <v>9</v>
      </c>
      <c r="B12" s="10" t="s">
        <v>341</v>
      </c>
      <c r="C12" s="9" t="s">
        <v>342</v>
      </c>
      <c r="D12" s="3"/>
      <c r="E12" s="3"/>
      <c r="F12" s="3"/>
    </row>
    <row r="13" spans="1:6" ht="15" customHeight="1" x14ac:dyDescent="0.25">
      <c r="A13" s="21">
        <v>10</v>
      </c>
      <c r="B13" s="10" t="s">
        <v>343</v>
      </c>
      <c r="C13" s="22" t="s">
        <v>344</v>
      </c>
      <c r="D13" s="3"/>
      <c r="E13" s="3"/>
      <c r="F13" s="3"/>
    </row>
    <row r="14" spans="1:6" ht="15" customHeight="1" x14ac:dyDescent="0.25">
      <c r="A14" s="20">
        <v>11</v>
      </c>
      <c r="B14" s="10" t="s">
        <v>345</v>
      </c>
      <c r="C14" s="9" t="s">
        <v>346</v>
      </c>
      <c r="D14" s="3"/>
      <c r="E14" s="3"/>
      <c r="F14" s="3"/>
    </row>
    <row r="15" spans="1:6" ht="15" customHeight="1" x14ac:dyDescent="0.25">
      <c r="A15" s="21">
        <v>12</v>
      </c>
      <c r="B15" s="10" t="s">
        <v>347</v>
      </c>
      <c r="C15" s="22" t="s">
        <v>348</v>
      </c>
      <c r="D15" s="3"/>
      <c r="E15" s="3"/>
      <c r="F15" s="3"/>
    </row>
    <row r="16" spans="1:6" ht="15" customHeight="1" x14ac:dyDescent="0.25">
      <c r="A16" s="20">
        <v>13</v>
      </c>
      <c r="B16" s="10" t="s">
        <v>349</v>
      </c>
      <c r="C16" s="9" t="s">
        <v>350</v>
      </c>
      <c r="D16" s="3"/>
      <c r="E16" s="3"/>
      <c r="F16" s="3"/>
    </row>
    <row r="17" spans="1:6" ht="15" customHeight="1" x14ac:dyDescent="0.25">
      <c r="A17" s="21">
        <v>14</v>
      </c>
      <c r="B17" s="10" t="s">
        <v>351</v>
      </c>
      <c r="C17" s="22" t="s">
        <v>352</v>
      </c>
      <c r="D17" s="3"/>
      <c r="E17" s="3"/>
      <c r="F17" s="3"/>
    </row>
    <row r="18" spans="1:6" ht="15" customHeight="1" x14ac:dyDescent="0.25">
      <c r="A18" s="20">
        <v>15</v>
      </c>
      <c r="B18" s="10" t="s">
        <v>353</v>
      </c>
      <c r="C18" s="9" t="s">
        <v>354</v>
      </c>
      <c r="D18" s="3"/>
      <c r="E18" s="3"/>
      <c r="F18" s="3"/>
    </row>
    <row r="19" spans="1:6" ht="15" customHeight="1" x14ac:dyDescent="0.25">
      <c r="A19" s="21">
        <v>16</v>
      </c>
      <c r="B19" s="10" t="s">
        <v>355</v>
      </c>
      <c r="C19" s="22" t="s">
        <v>356</v>
      </c>
      <c r="D19" s="3"/>
      <c r="E19" s="3"/>
      <c r="F19" s="3"/>
    </row>
    <row r="20" spans="1:6" ht="15" customHeight="1" x14ac:dyDescent="0.25">
      <c r="A20" s="20">
        <v>17</v>
      </c>
      <c r="B20" s="10" t="s">
        <v>357</v>
      </c>
      <c r="C20" s="9" t="s">
        <v>358</v>
      </c>
      <c r="D20" s="3"/>
      <c r="E20" s="3"/>
      <c r="F20" s="3"/>
    </row>
    <row r="21" spans="1:6" ht="15" customHeight="1" x14ac:dyDescent="0.25">
      <c r="A21" s="21">
        <v>18</v>
      </c>
      <c r="B21" s="10" t="s">
        <v>359</v>
      </c>
      <c r="C21" s="22" t="s">
        <v>360</v>
      </c>
      <c r="D21" s="3"/>
      <c r="E21" s="3"/>
      <c r="F21" s="3"/>
    </row>
    <row r="22" spans="1:6" ht="15" customHeight="1" x14ac:dyDescent="0.25">
      <c r="A22" s="20">
        <v>19</v>
      </c>
      <c r="B22" s="10" t="s">
        <v>361</v>
      </c>
      <c r="C22" s="9" t="s">
        <v>362</v>
      </c>
      <c r="D22" s="3"/>
      <c r="E22" s="3"/>
      <c r="F22" s="3"/>
    </row>
    <row r="23" spans="1:6" ht="15" customHeight="1" x14ac:dyDescent="0.25">
      <c r="A23" s="21">
        <v>20</v>
      </c>
      <c r="B23" s="10" t="s">
        <v>363</v>
      </c>
      <c r="C23" s="22" t="s">
        <v>364</v>
      </c>
      <c r="D23" s="3"/>
      <c r="E23" s="3"/>
      <c r="F23" s="3"/>
    </row>
    <row r="24" spans="1:6" ht="15" customHeight="1" x14ac:dyDescent="0.25">
      <c r="A24" s="20">
        <v>21</v>
      </c>
      <c r="B24" s="10" t="s">
        <v>365</v>
      </c>
      <c r="C24" s="9" t="s">
        <v>366</v>
      </c>
      <c r="D24" s="3"/>
      <c r="E24" s="3"/>
      <c r="F24" s="3"/>
    </row>
    <row r="25" spans="1:6" ht="15" customHeight="1" x14ac:dyDescent="0.25">
      <c r="A25" s="21">
        <v>22</v>
      </c>
      <c r="B25" s="10" t="s">
        <v>367</v>
      </c>
      <c r="C25" s="22" t="s">
        <v>368</v>
      </c>
      <c r="D25" s="3"/>
      <c r="E25" s="3"/>
      <c r="F25" s="3"/>
    </row>
    <row r="26" spans="1:6" ht="15" customHeight="1" x14ac:dyDescent="0.25">
      <c r="A26" s="20">
        <v>23</v>
      </c>
      <c r="B26" s="10" t="s">
        <v>369</v>
      </c>
      <c r="C26" s="9" t="s">
        <v>370</v>
      </c>
      <c r="D26" s="3"/>
      <c r="E26" s="3"/>
      <c r="F26" s="3"/>
    </row>
    <row r="27" spans="1:6" ht="15" customHeight="1" x14ac:dyDescent="0.25">
      <c r="A27" s="21">
        <v>24</v>
      </c>
      <c r="B27" s="10" t="s">
        <v>371</v>
      </c>
      <c r="C27" s="22" t="s">
        <v>372</v>
      </c>
      <c r="D27" s="3"/>
      <c r="E27" s="3"/>
      <c r="F27" s="3"/>
    </row>
    <row r="28" spans="1:6" ht="15" customHeight="1" x14ac:dyDescent="0.25">
      <c r="A28" s="20">
        <v>25</v>
      </c>
      <c r="B28" s="10" t="s">
        <v>373</v>
      </c>
      <c r="C28" s="9" t="s">
        <v>374</v>
      </c>
      <c r="D28" s="3"/>
      <c r="E28" s="3"/>
      <c r="F28" s="3"/>
    </row>
    <row r="29" spans="1:6" ht="15" customHeight="1" x14ac:dyDescent="0.25">
      <c r="A29" s="21">
        <v>26</v>
      </c>
      <c r="B29" s="10" t="s">
        <v>375</v>
      </c>
      <c r="C29" s="22" t="s">
        <v>376</v>
      </c>
      <c r="D29" s="3"/>
      <c r="E29" s="3"/>
      <c r="F29" s="3"/>
    </row>
    <row r="30" spans="1:6" ht="15" customHeight="1" x14ac:dyDescent="0.25">
      <c r="A30" s="20">
        <v>27</v>
      </c>
      <c r="B30" s="10" t="s">
        <v>377</v>
      </c>
      <c r="C30" s="9" t="s">
        <v>378</v>
      </c>
      <c r="D30" s="3"/>
      <c r="E30" s="3"/>
      <c r="F30" s="3"/>
    </row>
    <row r="31" spans="1:6" ht="15" customHeight="1" x14ac:dyDescent="0.25">
      <c r="A31" s="21">
        <v>28</v>
      </c>
      <c r="B31" s="10" t="s">
        <v>379</v>
      </c>
      <c r="C31" s="22" t="s">
        <v>380</v>
      </c>
      <c r="D31" s="3"/>
      <c r="E31" s="3"/>
      <c r="F31" s="3"/>
    </row>
    <row r="32" spans="1:6" ht="15" customHeight="1" x14ac:dyDescent="0.25">
      <c r="A32" s="20">
        <v>29</v>
      </c>
      <c r="B32" s="10" t="s">
        <v>381</v>
      </c>
      <c r="C32" s="9" t="s">
        <v>382</v>
      </c>
      <c r="D32" s="3"/>
      <c r="E32" s="3"/>
      <c r="F32" s="3"/>
    </row>
    <row r="33" spans="1:6" ht="15" customHeight="1" x14ac:dyDescent="0.25">
      <c r="A33" s="21">
        <v>30</v>
      </c>
      <c r="B33" s="10" t="s">
        <v>383</v>
      </c>
      <c r="C33" s="22" t="s">
        <v>384</v>
      </c>
      <c r="D33" s="3"/>
      <c r="E33" s="3"/>
      <c r="F33" s="3"/>
    </row>
    <row r="34" spans="1:6" ht="15" customHeight="1" x14ac:dyDescent="0.25">
      <c r="A34" s="20">
        <v>31</v>
      </c>
      <c r="B34" s="10" t="s">
        <v>385</v>
      </c>
      <c r="C34" s="9" t="s">
        <v>386</v>
      </c>
      <c r="D34" s="3"/>
      <c r="E34" s="3"/>
      <c r="F34" s="3"/>
    </row>
    <row r="35" spans="1:6" ht="15" customHeight="1" x14ac:dyDescent="0.25">
      <c r="A35" s="21">
        <v>32</v>
      </c>
      <c r="B35" s="10" t="s">
        <v>387</v>
      </c>
      <c r="C35" s="22" t="s">
        <v>388</v>
      </c>
      <c r="D35" s="3"/>
      <c r="E35" s="3"/>
      <c r="F35" s="3"/>
    </row>
    <row r="36" spans="1:6" ht="15" customHeight="1" x14ac:dyDescent="0.25">
      <c r="A36" s="20">
        <v>33</v>
      </c>
      <c r="B36" s="10" t="s">
        <v>389</v>
      </c>
      <c r="C36" s="9" t="s">
        <v>390</v>
      </c>
      <c r="D36" s="3"/>
      <c r="E36" s="3"/>
      <c r="F36" s="3"/>
    </row>
    <row r="37" spans="1:6" ht="15" customHeight="1" x14ac:dyDescent="0.25">
      <c r="A37" s="21">
        <v>34</v>
      </c>
      <c r="B37" s="10" t="s">
        <v>391</v>
      </c>
      <c r="C37" s="22" t="s">
        <v>392</v>
      </c>
      <c r="D37" s="3"/>
      <c r="E37" s="3"/>
      <c r="F37" s="3"/>
    </row>
    <row r="38" spans="1:6" ht="15" customHeight="1" x14ac:dyDescent="0.25">
      <c r="A38" s="20">
        <v>35</v>
      </c>
      <c r="B38" s="10" t="s">
        <v>393</v>
      </c>
      <c r="C38" s="9" t="s">
        <v>394</v>
      </c>
      <c r="D38" s="3"/>
      <c r="E38" s="3"/>
      <c r="F38" s="3"/>
    </row>
    <row r="39" spans="1:6" ht="15" customHeight="1" x14ac:dyDescent="0.25">
      <c r="A39" s="21">
        <v>36</v>
      </c>
      <c r="B39" s="10" t="s">
        <v>395</v>
      </c>
      <c r="C39" s="22" t="s">
        <v>396</v>
      </c>
      <c r="D39" s="3"/>
      <c r="E39" s="3"/>
      <c r="F39" s="3"/>
    </row>
    <row r="40" spans="1:6" ht="15" customHeight="1" x14ac:dyDescent="0.25">
      <c r="A40" s="20">
        <v>37</v>
      </c>
      <c r="B40" s="10" t="s">
        <v>397</v>
      </c>
      <c r="C40" s="9" t="s">
        <v>398</v>
      </c>
      <c r="D40" s="3"/>
      <c r="E40" s="3"/>
      <c r="F40" s="3"/>
    </row>
    <row r="41" spans="1:6" ht="15" customHeight="1" x14ac:dyDescent="0.25">
      <c r="A41" s="21">
        <v>38</v>
      </c>
      <c r="B41" s="10" t="s">
        <v>399</v>
      </c>
      <c r="C41" s="22" t="s">
        <v>400</v>
      </c>
      <c r="D41" s="3"/>
      <c r="E41" s="3"/>
      <c r="F41" s="3"/>
    </row>
    <row r="42" spans="1:6" ht="15" customHeight="1" x14ac:dyDescent="0.25">
      <c r="A42" s="20">
        <v>39</v>
      </c>
      <c r="B42" s="10" t="s">
        <v>401</v>
      </c>
      <c r="C42" s="9" t="s">
        <v>402</v>
      </c>
      <c r="D42" s="3"/>
      <c r="E42" s="3"/>
      <c r="F42" s="3"/>
    </row>
    <row r="43" spans="1:6" ht="15" customHeight="1" x14ac:dyDescent="0.25">
      <c r="A43" s="20"/>
      <c r="B43" s="10"/>
      <c r="C43" s="9"/>
      <c r="D43" s="3"/>
      <c r="E43" s="3"/>
      <c r="F43" s="3"/>
    </row>
    <row r="44" spans="1:6" ht="15" customHeight="1" x14ac:dyDescent="0.25">
      <c r="A44" s="20"/>
      <c r="B44" s="10"/>
      <c r="C44" s="9"/>
      <c r="D44" s="3"/>
      <c r="E44" s="3"/>
      <c r="F44" s="3"/>
    </row>
    <row r="45" spans="1:6" ht="15" customHeight="1" x14ac:dyDescent="0.25">
      <c r="A45" s="20"/>
      <c r="B45" s="10"/>
      <c r="C45" s="9"/>
      <c r="D45" s="3"/>
      <c r="E45" s="3"/>
      <c r="F45" s="3"/>
    </row>
    <row r="46" spans="1:6" ht="15" customHeight="1" x14ac:dyDescent="0.25">
      <c r="A46" s="20"/>
      <c r="B46" s="10"/>
      <c r="C46" s="9"/>
      <c r="D46" s="3"/>
      <c r="E46" s="3"/>
      <c r="F46" s="3"/>
    </row>
  </sheetData>
  <mergeCells count="1">
    <mergeCell ref="A1:F1"/>
  </mergeCells>
  <conditionalFormatting sqref="F1:F204">
    <cfRule type="cellIs" dxfId="3" priority="2" operator="equal">
      <formula>"PASS"</formula>
    </cfRule>
    <cfRule type="cellIs" dxfId="2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6"/>
  <sheetViews>
    <sheetView showGridLines="0" topLeftCell="A12" zoomScaleNormal="100" workbookViewId="0">
      <selection activeCell="A3" sqref="A3:G3"/>
    </sheetView>
  </sheetViews>
  <sheetFormatPr defaultColWidth="8.5703125" defaultRowHeight="15" x14ac:dyDescent="0.25"/>
  <cols>
    <col min="1" max="1" width="14" customWidth="1"/>
    <col min="2" max="2" width="40" customWidth="1"/>
    <col min="3" max="4" width="14" customWidth="1"/>
    <col min="5" max="5" width="12" customWidth="1"/>
    <col min="6" max="6" width="14" customWidth="1"/>
    <col min="7" max="7" width="10" customWidth="1"/>
  </cols>
  <sheetData>
    <row r="1" spans="1:7" ht="23.25" customHeight="1" x14ac:dyDescent="0.25">
      <c r="A1" s="26" t="s">
        <v>403</v>
      </c>
      <c r="B1" s="27"/>
      <c r="C1" s="27"/>
      <c r="D1" s="27"/>
      <c r="E1" s="27"/>
      <c r="F1" s="27"/>
      <c r="G1" s="27"/>
    </row>
    <row r="2" spans="1:7" ht="18.75" customHeight="1" x14ac:dyDescent="0.25">
      <c r="A2" s="39" t="s">
        <v>404</v>
      </c>
      <c r="B2" s="29"/>
      <c r="C2" s="29"/>
      <c r="D2" s="29"/>
      <c r="E2" s="29"/>
      <c r="F2" s="29"/>
      <c r="G2" s="30"/>
    </row>
    <row r="3" spans="1:7" ht="18.75" customHeight="1" x14ac:dyDescent="0.25">
      <c r="A3" s="43" t="s">
        <v>498</v>
      </c>
      <c r="B3" s="29"/>
      <c r="C3" s="29"/>
      <c r="D3" s="29"/>
      <c r="E3" s="29"/>
      <c r="F3" s="29"/>
      <c r="G3" s="30"/>
    </row>
    <row r="4" spans="1:7" ht="27.75" customHeight="1" x14ac:dyDescent="0.25">
      <c r="A4" s="4" t="s">
        <v>405</v>
      </c>
      <c r="B4" s="4" t="s">
        <v>175</v>
      </c>
      <c r="C4" s="4" t="s">
        <v>406</v>
      </c>
      <c r="D4" s="4" t="s">
        <v>407</v>
      </c>
      <c r="E4" s="4" t="s">
        <v>408</v>
      </c>
      <c r="F4" s="4" t="s">
        <v>409</v>
      </c>
      <c r="G4" s="4" t="s">
        <v>4</v>
      </c>
    </row>
    <row r="5" spans="1:7" ht="15.75" customHeight="1" x14ac:dyDescent="0.25">
      <c r="A5" s="10" t="s">
        <v>410</v>
      </c>
      <c r="B5" s="9" t="s">
        <v>411</v>
      </c>
      <c r="C5" s="3"/>
      <c r="D5" s="3"/>
      <c r="E5" s="13" t="str">
        <f t="shared" ref="E5:E33" si="0">IFERROR(IF(OR(C5="",D5=""),"",(D5-C5)/C5*100),"—")</f>
        <v/>
      </c>
      <c r="F5" s="3"/>
      <c r="G5" s="16" t="str">
        <f t="shared" ref="G5:G33" si="1">IFERROR(IF(AND(C5="",D5=""),"—",IF(AND(ISNUMBER(E5),ABS(E5)&lt;=TolPickup_pct),"PASS","FAIL")),"—")</f>
        <v>—</v>
      </c>
    </row>
    <row r="6" spans="1:7" ht="15.75" customHeight="1" x14ac:dyDescent="0.25">
      <c r="A6" s="10" t="s">
        <v>412</v>
      </c>
      <c r="B6" s="22" t="s">
        <v>413</v>
      </c>
      <c r="C6" s="3"/>
      <c r="D6" s="3"/>
      <c r="E6" s="13" t="str">
        <f t="shared" si="0"/>
        <v/>
      </c>
      <c r="F6" s="3"/>
      <c r="G6" s="16" t="str">
        <f t="shared" si="1"/>
        <v>—</v>
      </c>
    </row>
    <row r="7" spans="1:7" ht="15.75" customHeight="1" x14ac:dyDescent="0.25">
      <c r="A7" s="10" t="s">
        <v>414</v>
      </c>
      <c r="B7" s="9" t="s">
        <v>415</v>
      </c>
      <c r="C7" s="3"/>
      <c r="D7" s="3"/>
      <c r="E7" s="13" t="str">
        <f t="shared" si="0"/>
        <v/>
      </c>
      <c r="F7" s="3"/>
      <c r="G7" s="16" t="str">
        <f t="shared" si="1"/>
        <v>—</v>
      </c>
    </row>
    <row r="8" spans="1:7" ht="15.75" customHeight="1" x14ac:dyDescent="0.25">
      <c r="A8" s="10" t="s">
        <v>416</v>
      </c>
      <c r="B8" s="22" t="s">
        <v>417</v>
      </c>
      <c r="C8" s="3"/>
      <c r="D8" s="3"/>
      <c r="E8" s="13" t="str">
        <f t="shared" si="0"/>
        <v/>
      </c>
      <c r="F8" s="3"/>
      <c r="G8" s="16" t="str">
        <f t="shared" si="1"/>
        <v>—</v>
      </c>
    </row>
    <row r="9" spans="1:7" ht="15.75" customHeight="1" x14ac:dyDescent="0.25">
      <c r="A9" s="10" t="s">
        <v>418</v>
      </c>
      <c r="B9" s="9" t="s">
        <v>419</v>
      </c>
      <c r="C9" s="3"/>
      <c r="D9" s="3"/>
      <c r="E9" s="13" t="str">
        <f t="shared" si="0"/>
        <v/>
      </c>
      <c r="F9" s="3"/>
      <c r="G9" s="16" t="str">
        <f t="shared" si="1"/>
        <v>—</v>
      </c>
    </row>
    <row r="10" spans="1:7" ht="15.75" customHeight="1" x14ac:dyDescent="0.25">
      <c r="A10" s="10" t="s">
        <v>420</v>
      </c>
      <c r="B10" s="22" t="s">
        <v>421</v>
      </c>
      <c r="C10" s="3"/>
      <c r="D10" s="3"/>
      <c r="E10" s="13" t="str">
        <f t="shared" si="0"/>
        <v/>
      </c>
      <c r="F10" s="3"/>
      <c r="G10" s="16" t="str">
        <f t="shared" si="1"/>
        <v>—</v>
      </c>
    </row>
    <row r="11" spans="1:7" ht="15.75" customHeight="1" x14ac:dyDescent="0.25">
      <c r="A11" s="10" t="s">
        <v>422</v>
      </c>
      <c r="B11" s="9" t="s">
        <v>423</v>
      </c>
      <c r="C11" s="3"/>
      <c r="D11" s="3"/>
      <c r="E11" s="13" t="str">
        <f t="shared" si="0"/>
        <v/>
      </c>
      <c r="F11" s="3"/>
      <c r="G11" s="16" t="str">
        <f t="shared" si="1"/>
        <v>—</v>
      </c>
    </row>
    <row r="12" spans="1:7" ht="15.75" customHeight="1" x14ac:dyDescent="0.25">
      <c r="A12" s="10" t="s">
        <v>424</v>
      </c>
      <c r="B12" s="22" t="s">
        <v>425</v>
      </c>
      <c r="C12" s="3"/>
      <c r="D12" s="3"/>
      <c r="E12" s="13" t="str">
        <f t="shared" si="0"/>
        <v/>
      </c>
      <c r="F12" s="3"/>
      <c r="G12" s="16" t="str">
        <f t="shared" si="1"/>
        <v>—</v>
      </c>
    </row>
    <row r="13" spans="1:7" ht="15.75" customHeight="1" x14ac:dyDescent="0.25">
      <c r="A13" s="10" t="s">
        <v>426</v>
      </c>
      <c r="B13" s="9" t="s">
        <v>427</v>
      </c>
      <c r="C13" s="3"/>
      <c r="D13" s="3"/>
      <c r="E13" s="13" t="str">
        <f t="shared" si="0"/>
        <v/>
      </c>
      <c r="F13" s="3"/>
      <c r="G13" s="16" t="str">
        <f t="shared" si="1"/>
        <v>—</v>
      </c>
    </row>
    <row r="14" spans="1:7" ht="15.75" customHeight="1" x14ac:dyDescent="0.25">
      <c r="A14" s="10" t="s">
        <v>428</v>
      </c>
      <c r="B14" s="22" t="s">
        <v>429</v>
      </c>
      <c r="C14" s="3"/>
      <c r="D14" s="3"/>
      <c r="E14" s="13" t="str">
        <f t="shared" si="0"/>
        <v/>
      </c>
      <c r="F14" s="3"/>
      <c r="G14" s="16" t="str">
        <f t="shared" si="1"/>
        <v>—</v>
      </c>
    </row>
    <row r="15" spans="1:7" ht="15.75" customHeight="1" x14ac:dyDescent="0.25">
      <c r="A15" s="10" t="s">
        <v>430</v>
      </c>
      <c r="B15" s="9" t="s">
        <v>431</v>
      </c>
      <c r="C15" s="3"/>
      <c r="D15" s="3"/>
      <c r="E15" s="13" t="str">
        <f t="shared" si="0"/>
        <v/>
      </c>
      <c r="F15" s="3"/>
      <c r="G15" s="16" t="str">
        <f t="shared" si="1"/>
        <v>—</v>
      </c>
    </row>
    <row r="16" spans="1:7" ht="15.75" customHeight="1" x14ac:dyDescent="0.25">
      <c r="A16" s="10" t="s">
        <v>432</v>
      </c>
      <c r="B16" s="22" t="s">
        <v>433</v>
      </c>
      <c r="C16" s="3"/>
      <c r="D16" s="3"/>
      <c r="E16" s="13" t="str">
        <f t="shared" si="0"/>
        <v/>
      </c>
      <c r="F16" s="3"/>
      <c r="G16" s="16" t="str">
        <f t="shared" si="1"/>
        <v>—</v>
      </c>
    </row>
    <row r="17" spans="1:7" ht="15.75" customHeight="1" x14ac:dyDescent="0.25">
      <c r="A17" s="10" t="s">
        <v>434</v>
      </c>
      <c r="B17" s="9" t="s">
        <v>435</v>
      </c>
      <c r="C17" s="3"/>
      <c r="D17" s="3"/>
      <c r="E17" s="13" t="str">
        <f t="shared" si="0"/>
        <v/>
      </c>
      <c r="F17" s="3"/>
      <c r="G17" s="16" t="str">
        <f t="shared" si="1"/>
        <v>—</v>
      </c>
    </row>
    <row r="18" spans="1:7" ht="15.75" customHeight="1" x14ac:dyDescent="0.25">
      <c r="A18" s="10" t="s">
        <v>436</v>
      </c>
      <c r="B18" s="22" t="s">
        <v>437</v>
      </c>
      <c r="C18" s="3"/>
      <c r="D18" s="3"/>
      <c r="E18" s="13" t="str">
        <f t="shared" si="0"/>
        <v/>
      </c>
      <c r="F18" s="3"/>
      <c r="G18" s="16" t="str">
        <f t="shared" si="1"/>
        <v>—</v>
      </c>
    </row>
    <row r="19" spans="1:7" ht="15.75" customHeight="1" x14ac:dyDescent="0.25">
      <c r="A19" s="10" t="s">
        <v>438</v>
      </c>
      <c r="B19" s="9" t="s">
        <v>439</v>
      </c>
      <c r="C19" s="3"/>
      <c r="D19" s="3"/>
      <c r="E19" s="13" t="str">
        <f t="shared" si="0"/>
        <v/>
      </c>
      <c r="F19" s="3"/>
      <c r="G19" s="16" t="str">
        <f t="shared" si="1"/>
        <v>—</v>
      </c>
    </row>
    <row r="20" spans="1:7" ht="15.75" customHeight="1" x14ac:dyDescent="0.25">
      <c r="A20" s="10" t="s">
        <v>440</v>
      </c>
      <c r="B20" s="22" t="s">
        <v>441</v>
      </c>
      <c r="C20" s="3"/>
      <c r="D20" s="3"/>
      <c r="E20" s="13" t="str">
        <f t="shared" si="0"/>
        <v/>
      </c>
      <c r="F20" s="3"/>
      <c r="G20" s="16" t="str">
        <f t="shared" si="1"/>
        <v>—</v>
      </c>
    </row>
    <row r="21" spans="1:7" ht="15.75" customHeight="1" x14ac:dyDescent="0.25">
      <c r="A21" s="10" t="s">
        <v>442</v>
      </c>
      <c r="B21" s="9" t="s">
        <v>443</v>
      </c>
      <c r="C21" s="3"/>
      <c r="D21" s="3"/>
      <c r="E21" s="13" t="str">
        <f t="shared" si="0"/>
        <v/>
      </c>
      <c r="F21" s="3"/>
      <c r="G21" s="16" t="str">
        <f t="shared" si="1"/>
        <v>—</v>
      </c>
    </row>
    <row r="22" spans="1:7" ht="15.75" customHeight="1" x14ac:dyDescent="0.25">
      <c r="A22" s="10" t="s">
        <v>444</v>
      </c>
      <c r="B22" s="22" t="s">
        <v>445</v>
      </c>
      <c r="C22" s="3"/>
      <c r="D22" s="3"/>
      <c r="E22" s="13" t="str">
        <f t="shared" si="0"/>
        <v/>
      </c>
      <c r="F22" s="3"/>
      <c r="G22" s="16" t="str">
        <f t="shared" si="1"/>
        <v>—</v>
      </c>
    </row>
    <row r="23" spans="1:7" ht="15.75" customHeight="1" x14ac:dyDescent="0.25">
      <c r="A23" s="10" t="s">
        <v>446</v>
      </c>
      <c r="B23" s="9" t="s">
        <v>447</v>
      </c>
      <c r="C23" s="3"/>
      <c r="D23" s="3"/>
      <c r="E23" s="13" t="str">
        <f t="shared" si="0"/>
        <v/>
      </c>
      <c r="F23" s="3"/>
      <c r="G23" s="16" t="str">
        <f t="shared" si="1"/>
        <v>—</v>
      </c>
    </row>
    <row r="24" spans="1:7" ht="15.75" customHeight="1" x14ac:dyDescent="0.25">
      <c r="A24" s="10" t="s">
        <v>448</v>
      </c>
      <c r="B24" s="22" t="s">
        <v>449</v>
      </c>
      <c r="C24" s="3"/>
      <c r="D24" s="3"/>
      <c r="E24" s="13" t="str">
        <f t="shared" si="0"/>
        <v/>
      </c>
      <c r="F24" s="3"/>
      <c r="G24" s="16" t="str">
        <f t="shared" si="1"/>
        <v>—</v>
      </c>
    </row>
    <row r="25" spans="1:7" ht="15.75" customHeight="1" x14ac:dyDescent="0.25">
      <c r="A25" s="10" t="s">
        <v>450</v>
      </c>
      <c r="B25" s="9" t="s">
        <v>451</v>
      </c>
      <c r="C25" s="3"/>
      <c r="D25" s="3"/>
      <c r="E25" s="13" t="str">
        <f t="shared" si="0"/>
        <v/>
      </c>
      <c r="F25" s="3"/>
      <c r="G25" s="16" t="str">
        <f t="shared" si="1"/>
        <v>—</v>
      </c>
    </row>
    <row r="26" spans="1:7" ht="15.75" customHeight="1" x14ac:dyDescent="0.25">
      <c r="A26" s="10" t="s">
        <v>452</v>
      </c>
      <c r="B26" s="22" t="s">
        <v>453</v>
      </c>
      <c r="C26" s="3"/>
      <c r="D26" s="3"/>
      <c r="E26" s="13" t="str">
        <f t="shared" si="0"/>
        <v/>
      </c>
      <c r="F26" s="3"/>
      <c r="G26" s="16" t="str">
        <f t="shared" si="1"/>
        <v>—</v>
      </c>
    </row>
    <row r="27" spans="1:7" ht="15.75" customHeight="1" x14ac:dyDescent="0.25">
      <c r="A27" s="10" t="s">
        <v>454</v>
      </c>
      <c r="B27" s="9" t="s">
        <v>455</v>
      </c>
      <c r="C27" s="3"/>
      <c r="D27" s="3"/>
      <c r="E27" s="13" t="str">
        <f t="shared" si="0"/>
        <v/>
      </c>
      <c r="F27" s="3"/>
      <c r="G27" s="16" t="str">
        <f t="shared" si="1"/>
        <v>—</v>
      </c>
    </row>
    <row r="28" spans="1:7" ht="15.75" customHeight="1" x14ac:dyDescent="0.25">
      <c r="A28" s="10" t="s">
        <v>456</v>
      </c>
      <c r="B28" s="22" t="s">
        <v>457</v>
      </c>
      <c r="C28" s="3"/>
      <c r="D28" s="3"/>
      <c r="E28" s="13" t="str">
        <f t="shared" si="0"/>
        <v/>
      </c>
      <c r="F28" s="3"/>
      <c r="G28" s="16" t="str">
        <f t="shared" si="1"/>
        <v>—</v>
      </c>
    </row>
    <row r="29" spans="1:7" ht="15.75" customHeight="1" x14ac:dyDescent="0.25">
      <c r="A29" s="10" t="s">
        <v>458</v>
      </c>
      <c r="B29" s="9" t="s">
        <v>459</v>
      </c>
      <c r="C29" s="3"/>
      <c r="D29" s="3"/>
      <c r="E29" s="13" t="str">
        <f t="shared" si="0"/>
        <v/>
      </c>
      <c r="F29" s="3"/>
      <c r="G29" s="16" t="str">
        <f t="shared" si="1"/>
        <v>—</v>
      </c>
    </row>
    <row r="30" spans="1:7" ht="15.75" customHeight="1" x14ac:dyDescent="0.25">
      <c r="A30" s="10" t="s">
        <v>460</v>
      </c>
      <c r="B30" s="22" t="s">
        <v>461</v>
      </c>
      <c r="C30" s="3"/>
      <c r="D30" s="3"/>
      <c r="E30" s="13" t="str">
        <f t="shared" si="0"/>
        <v/>
      </c>
      <c r="F30" s="3"/>
      <c r="G30" s="16" t="str">
        <f t="shared" si="1"/>
        <v>—</v>
      </c>
    </row>
    <row r="31" spans="1:7" ht="15.75" customHeight="1" x14ac:dyDescent="0.25">
      <c r="A31" s="10" t="s">
        <v>462</v>
      </c>
      <c r="B31" s="9" t="s">
        <v>463</v>
      </c>
      <c r="C31" s="3"/>
      <c r="D31" s="3"/>
      <c r="E31" s="13" t="str">
        <f t="shared" si="0"/>
        <v/>
      </c>
      <c r="F31" s="3"/>
      <c r="G31" s="16" t="str">
        <f t="shared" si="1"/>
        <v>—</v>
      </c>
    </row>
    <row r="32" spans="1:7" ht="15.75" customHeight="1" x14ac:dyDescent="0.25">
      <c r="A32" s="10" t="s">
        <v>464</v>
      </c>
      <c r="B32" s="22" t="s">
        <v>465</v>
      </c>
      <c r="C32" s="3"/>
      <c r="D32" s="3"/>
      <c r="E32" s="13" t="str">
        <f t="shared" si="0"/>
        <v/>
      </c>
      <c r="F32" s="3"/>
      <c r="G32" s="16" t="str">
        <f t="shared" si="1"/>
        <v>—</v>
      </c>
    </row>
    <row r="33" spans="1:7" ht="15.75" customHeight="1" x14ac:dyDescent="0.25">
      <c r="A33" s="10" t="s">
        <v>466</v>
      </c>
      <c r="B33" s="9" t="s">
        <v>467</v>
      </c>
      <c r="C33" s="3"/>
      <c r="D33" s="3"/>
      <c r="E33" s="13" t="str">
        <f t="shared" si="0"/>
        <v/>
      </c>
      <c r="F33" s="3"/>
      <c r="G33" s="16" t="str">
        <f t="shared" si="1"/>
        <v>—</v>
      </c>
    </row>
    <row r="34" spans="1:7" ht="15" customHeight="1" x14ac:dyDescent="0.25">
      <c r="A34" s="10"/>
      <c r="B34" s="9"/>
      <c r="C34" s="3"/>
      <c r="D34" s="3"/>
      <c r="E34" s="13"/>
      <c r="F34" s="3"/>
      <c r="G34" s="16"/>
    </row>
    <row r="35" spans="1:7" ht="15" customHeight="1" x14ac:dyDescent="0.25">
      <c r="A35" s="10"/>
      <c r="B35" s="9"/>
      <c r="C35" s="3"/>
      <c r="D35" s="3"/>
      <c r="E35" s="13"/>
      <c r="F35" s="3"/>
      <c r="G35" s="16"/>
    </row>
    <row r="36" spans="1:7" ht="15" customHeight="1" x14ac:dyDescent="0.25">
      <c r="A36" s="10"/>
      <c r="B36" s="9"/>
      <c r="C36" s="3"/>
      <c r="D36" s="3"/>
      <c r="E36" s="13"/>
      <c r="F36" s="3"/>
      <c r="G36" s="16"/>
    </row>
  </sheetData>
  <mergeCells count="3">
    <mergeCell ref="A2:G2"/>
    <mergeCell ref="A1:G1"/>
    <mergeCell ref="A3:G3"/>
  </mergeCells>
  <conditionalFormatting sqref="G1:G204">
    <cfRule type="cellIs" dxfId="1" priority="2" operator="equal">
      <formula>"PASS"</formula>
    </cfRule>
    <cfRule type="cellIs" dxfId="0" priority="3" operator="equal">
      <formula>"FAIL"</formula>
    </cfRule>
  </conditionalFormatting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5"/>
  <sheetViews>
    <sheetView showGridLines="0" topLeftCell="A15" zoomScaleNormal="100" workbookViewId="0">
      <selection activeCell="A38" sqref="A38"/>
    </sheetView>
  </sheetViews>
  <sheetFormatPr defaultColWidth="8.5703125" defaultRowHeight="15" x14ac:dyDescent="0.25"/>
  <cols>
    <col min="1" max="1" width="42" customWidth="1"/>
    <col min="2" max="2" width="30" customWidth="1"/>
    <col min="3" max="3" width="14" customWidth="1"/>
    <col min="4" max="4" width="20" customWidth="1"/>
  </cols>
  <sheetData>
    <row r="1" spans="1:4" ht="25.5" customHeight="1" x14ac:dyDescent="0.25">
      <c r="A1" s="26" t="s">
        <v>0</v>
      </c>
      <c r="B1" s="27"/>
      <c r="C1" s="27"/>
      <c r="D1" s="27"/>
    </row>
    <row r="3" spans="1:4" ht="15" customHeight="1" x14ac:dyDescent="0.25">
      <c r="A3" s="28" t="s">
        <v>1</v>
      </c>
      <c r="B3" s="29"/>
      <c r="C3" s="29"/>
      <c r="D3" s="30"/>
    </row>
    <row r="4" spans="1:4" ht="15" customHeight="1" x14ac:dyDescent="0.25">
      <c r="A4" s="4" t="s">
        <v>2</v>
      </c>
      <c r="B4" s="4" t="s">
        <v>3</v>
      </c>
      <c r="C4" s="4" t="s">
        <v>4</v>
      </c>
      <c r="D4" s="4" t="s">
        <v>5</v>
      </c>
    </row>
    <row r="5" spans="1:4" ht="15" customHeight="1" x14ac:dyDescent="0.25">
      <c r="A5" s="2" t="s">
        <v>6</v>
      </c>
      <c r="B5" s="11" t="s">
        <v>7</v>
      </c>
      <c r="C5" s="3"/>
      <c r="D5" s="3"/>
    </row>
    <row r="6" spans="1:4" ht="15" customHeight="1" x14ac:dyDescent="0.25">
      <c r="A6" s="2" t="s">
        <v>8</v>
      </c>
      <c r="B6" s="11" t="s">
        <v>9</v>
      </c>
      <c r="C6" s="3"/>
      <c r="D6" s="3"/>
    </row>
    <row r="7" spans="1:4" ht="15" customHeight="1" x14ac:dyDescent="0.25">
      <c r="A7" s="2" t="s">
        <v>10</v>
      </c>
      <c r="B7" s="11" t="s">
        <v>11</v>
      </c>
      <c r="C7" s="3"/>
      <c r="D7" s="3"/>
    </row>
    <row r="8" spans="1:4" ht="15" customHeight="1" x14ac:dyDescent="0.25">
      <c r="A8" s="2" t="s">
        <v>12</v>
      </c>
      <c r="B8" s="11" t="s">
        <v>13</v>
      </c>
      <c r="C8" s="3"/>
      <c r="D8" s="3"/>
    </row>
    <row r="9" spans="1:4" ht="15" customHeight="1" x14ac:dyDescent="0.25">
      <c r="A9" s="2" t="s">
        <v>14</v>
      </c>
      <c r="B9" s="11" t="s">
        <v>15</v>
      </c>
      <c r="C9" s="3"/>
      <c r="D9" s="3"/>
    </row>
    <row r="11" spans="1:4" ht="15" customHeight="1" x14ac:dyDescent="0.25">
      <c r="A11" s="28" t="s">
        <v>16</v>
      </c>
      <c r="B11" s="29"/>
      <c r="C11" s="29"/>
      <c r="D11" s="30"/>
    </row>
    <row r="12" spans="1:4" ht="15" customHeight="1" x14ac:dyDescent="0.25">
      <c r="A12" s="4" t="s">
        <v>17</v>
      </c>
      <c r="B12" s="4" t="s">
        <v>18</v>
      </c>
      <c r="C12" s="4" t="s">
        <v>19</v>
      </c>
      <c r="D12" s="4" t="s">
        <v>5</v>
      </c>
    </row>
    <row r="13" spans="1:4" ht="15" customHeight="1" x14ac:dyDescent="0.25">
      <c r="A13" s="10" t="s">
        <v>20</v>
      </c>
      <c r="B13" s="11" t="s">
        <v>21</v>
      </c>
      <c r="C13" s="3"/>
      <c r="D13" s="3"/>
    </row>
    <row r="14" spans="1:4" ht="15" customHeight="1" x14ac:dyDescent="0.25">
      <c r="A14" s="10" t="s">
        <v>22</v>
      </c>
      <c r="B14" s="11" t="s">
        <v>21</v>
      </c>
      <c r="C14" s="3"/>
      <c r="D14" s="3"/>
    </row>
    <row r="15" spans="1:4" ht="15" customHeight="1" x14ac:dyDescent="0.25">
      <c r="A15" s="10" t="s">
        <v>23</v>
      </c>
      <c r="B15" s="11" t="s">
        <v>21</v>
      </c>
      <c r="C15" s="3"/>
      <c r="D15" s="3"/>
    </row>
    <row r="16" spans="1:4" ht="15" customHeight="1" x14ac:dyDescent="0.25">
      <c r="A16" s="10" t="s">
        <v>24</v>
      </c>
      <c r="B16" s="11" t="s">
        <v>21</v>
      </c>
      <c r="C16" s="3"/>
      <c r="D16" s="3"/>
    </row>
    <row r="17" spans="1:4" ht="15" customHeight="1" x14ac:dyDescent="0.25">
      <c r="A17" s="10" t="s">
        <v>25</v>
      </c>
      <c r="B17" s="11" t="s">
        <v>21</v>
      </c>
      <c r="C17" s="3"/>
      <c r="D17" s="3"/>
    </row>
    <row r="18" spans="1:4" ht="15" customHeight="1" x14ac:dyDescent="0.25">
      <c r="A18" s="10" t="s">
        <v>26</v>
      </c>
      <c r="B18" s="11" t="s">
        <v>21</v>
      </c>
      <c r="C18" s="3"/>
      <c r="D18" s="3"/>
    </row>
    <row r="19" spans="1:4" ht="15" customHeight="1" x14ac:dyDescent="0.25">
      <c r="A19" s="10" t="s">
        <v>27</v>
      </c>
      <c r="B19" s="11" t="s">
        <v>21</v>
      </c>
      <c r="C19" s="3"/>
      <c r="D19" s="3"/>
    </row>
    <row r="20" spans="1:4" ht="15" customHeight="1" x14ac:dyDescent="0.25">
      <c r="A20" s="10" t="s">
        <v>28</v>
      </c>
      <c r="B20" s="11" t="s">
        <v>21</v>
      </c>
      <c r="C20" s="3"/>
      <c r="D20" s="3"/>
    </row>
    <row r="21" spans="1:4" ht="15" customHeight="1" x14ac:dyDescent="0.25">
      <c r="A21" s="28" t="s">
        <v>29</v>
      </c>
      <c r="B21" s="29"/>
      <c r="C21" s="29"/>
      <c r="D21" s="30"/>
    </row>
    <row r="22" spans="1:4" ht="15" customHeight="1" x14ac:dyDescent="0.25">
      <c r="A22" s="2" t="s">
        <v>30</v>
      </c>
      <c r="B22" s="11" t="s">
        <v>31</v>
      </c>
      <c r="C22" s="3"/>
      <c r="D22" s="3"/>
    </row>
    <row r="24" spans="1:4" ht="15" customHeight="1" x14ac:dyDescent="0.25">
      <c r="A24" s="28" t="s">
        <v>32</v>
      </c>
      <c r="B24" s="29"/>
      <c r="C24" s="29"/>
      <c r="D24" s="30"/>
    </row>
    <row r="25" spans="1:4" ht="15" customHeight="1" x14ac:dyDescent="0.25">
      <c r="A25" s="4" t="s">
        <v>2</v>
      </c>
      <c r="B25" s="4" t="s">
        <v>3</v>
      </c>
      <c r="C25" s="4" t="s">
        <v>4</v>
      </c>
      <c r="D25" s="4" t="s">
        <v>5</v>
      </c>
    </row>
    <row r="26" spans="1:4" ht="15" customHeight="1" x14ac:dyDescent="0.25">
      <c r="A26" s="2" t="s">
        <v>33</v>
      </c>
      <c r="B26" s="11" t="s">
        <v>34</v>
      </c>
      <c r="C26" s="3"/>
      <c r="D26" s="3"/>
    </row>
    <row r="27" spans="1:4" ht="15" customHeight="1" x14ac:dyDescent="0.25">
      <c r="A27" s="2" t="s">
        <v>35</v>
      </c>
      <c r="B27" s="11" t="s">
        <v>36</v>
      </c>
      <c r="C27" s="3"/>
      <c r="D27" s="3"/>
    </row>
    <row r="28" spans="1:4" ht="15" customHeight="1" x14ac:dyDescent="0.25">
      <c r="A28" s="2" t="s">
        <v>37</v>
      </c>
      <c r="B28" s="11" t="s">
        <v>38</v>
      </c>
      <c r="C28" s="3"/>
      <c r="D28" s="3"/>
    </row>
    <row r="29" spans="1:4" ht="15" customHeight="1" x14ac:dyDescent="0.25">
      <c r="A29" s="2" t="s">
        <v>39</v>
      </c>
      <c r="B29" s="11" t="s">
        <v>40</v>
      </c>
      <c r="C29" s="3"/>
      <c r="D29" s="3"/>
    </row>
    <row r="30" spans="1:4" ht="15" customHeight="1" x14ac:dyDescent="0.25">
      <c r="A30" s="2" t="s">
        <v>41</v>
      </c>
      <c r="B30" s="11" t="s">
        <v>42</v>
      </c>
      <c r="C30" s="3"/>
      <c r="D30" s="3"/>
    </row>
    <row r="31" spans="1:4" ht="15" customHeight="1" x14ac:dyDescent="0.25">
      <c r="A31" s="2" t="s">
        <v>43</v>
      </c>
      <c r="B31" s="11" t="s">
        <v>44</v>
      </c>
      <c r="C31" s="3"/>
      <c r="D31" s="3"/>
    </row>
    <row r="32" spans="1:4" ht="15" customHeight="1" x14ac:dyDescent="0.25">
      <c r="A32" s="2" t="s">
        <v>45</v>
      </c>
      <c r="B32" s="11" t="s">
        <v>46</v>
      </c>
      <c r="C32" s="3"/>
      <c r="D32" s="3"/>
    </row>
    <row r="33" spans="1:4" ht="15" customHeight="1" x14ac:dyDescent="0.25">
      <c r="A33" s="2" t="s">
        <v>47</v>
      </c>
      <c r="B33" s="11" t="s">
        <v>48</v>
      </c>
      <c r="C33" s="3"/>
      <c r="D33" s="3"/>
    </row>
    <row r="34" spans="1:4" ht="15" customHeight="1" x14ac:dyDescent="0.25">
      <c r="A34" s="2" t="s">
        <v>49</v>
      </c>
      <c r="B34" s="11" t="s">
        <v>50</v>
      </c>
      <c r="C34" s="3"/>
      <c r="D34" s="3"/>
    </row>
    <row r="35" spans="1:4" ht="15" customHeight="1" x14ac:dyDescent="0.25">
      <c r="A35" s="2" t="s">
        <v>51</v>
      </c>
      <c r="B35" s="11" t="s">
        <v>52</v>
      </c>
      <c r="C35" s="3"/>
      <c r="D35" s="3"/>
    </row>
  </sheetData>
  <mergeCells count="5">
    <mergeCell ref="A1:D1"/>
    <mergeCell ref="A3:D3"/>
    <mergeCell ref="A21:D21"/>
    <mergeCell ref="A24:D24"/>
    <mergeCell ref="A11:D11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4"/>
  <sheetViews>
    <sheetView showGridLines="0" zoomScaleNormal="100" workbookViewId="0">
      <selection activeCell="G9" sqref="G9"/>
    </sheetView>
  </sheetViews>
  <sheetFormatPr defaultColWidth="8.5703125" defaultRowHeight="15" x14ac:dyDescent="0.25"/>
  <cols>
    <col min="1" max="1" width="28" customWidth="1"/>
    <col min="2" max="2" width="38" customWidth="1"/>
    <col min="3" max="3" width="20" customWidth="1"/>
    <col min="4" max="4" width="16" customWidth="1"/>
  </cols>
  <sheetData>
    <row r="1" spans="1:4" ht="25.5" customHeight="1" x14ac:dyDescent="0.25">
      <c r="A1" s="26" t="s">
        <v>468</v>
      </c>
      <c r="B1" s="27"/>
      <c r="C1" s="27"/>
      <c r="D1" s="27"/>
    </row>
    <row r="3" spans="1:4" ht="15" customHeight="1" x14ac:dyDescent="0.25">
      <c r="A3" s="28" t="s">
        <v>469</v>
      </c>
      <c r="B3" s="29"/>
      <c r="C3" s="29"/>
      <c r="D3" s="30"/>
    </row>
    <row r="4" spans="1:4" ht="15.75" customHeight="1" x14ac:dyDescent="0.25">
      <c r="A4" s="10" t="s">
        <v>470</v>
      </c>
      <c r="B4" s="41" t="str">
        <f>'1. Cover'!B42</f>
        <v>PASS</v>
      </c>
      <c r="C4" s="29"/>
      <c r="D4" s="30"/>
    </row>
    <row r="6" spans="1:4" ht="15" customHeight="1" x14ac:dyDescent="0.25">
      <c r="A6" s="28" t="s">
        <v>471</v>
      </c>
      <c r="B6" s="29"/>
      <c r="C6" s="29"/>
      <c r="D6" s="30"/>
    </row>
    <row r="7" spans="1:4" ht="15" customHeight="1" x14ac:dyDescent="0.25">
      <c r="A7" s="4" t="s">
        <v>472</v>
      </c>
      <c r="B7" s="4" t="s">
        <v>473</v>
      </c>
      <c r="C7" s="4" t="s">
        <v>474</v>
      </c>
      <c r="D7" s="4" t="s">
        <v>5</v>
      </c>
    </row>
    <row r="8" spans="1:4" ht="15" customHeight="1" x14ac:dyDescent="0.25">
      <c r="A8" s="2" t="s">
        <v>475</v>
      </c>
      <c r="B8" s="3"/>
      <c r="C8" s="3"/>
      <c r="D8" s="3"/>
    </row>
    <row r="9" spans="1:4" ht="15" customHeight="1" x14ac:dyDescent="0.25">
      <c r="A9" s="2" t="s">
        <v>476</v>
      </c>
      <c r="B9" s="3"/>
      <c r="C9" s="3"/>
      <c r="D9" s="3"/>
    </row>
    <row r="10" spans="1:4" ht="15" customHeight="1" x14ac:dyDescent="0.25">
      <c r="A10" s="2" t="s">
        <v>477</v>
      </c>
      <c r="B10" s="3"/>
      <c r="C10" s="3"/>
      <c r="D10" s="3"/>
    </row>
    <row r="11" spans="1:4" ht="15" customHeight="1" x14ac:dyDescent="0.25">
      <c r="A11" s="2" t="s">
        <v>478</v>
      </c>
      <c r="B11" s="3"/>
      <c r="C11" s="3"/>
      <c r="D11" s="3"/>
    </row>
    <row r="12" spans="1:4" ht="15" customHeight="1" x14ac:dyDescent="0.25">
      <c r="A12" s="2" t="s">
        <v>479</v>
      </c>
      <c r="B12" s="3"/>
      <c r="C12" s="3"/>
      <c r="D12" s="3"/>
    </row>
    <row r="13" spans="1:4" ht="15" customHeight="1" x14ac:dyDescent="0.25">
      <c r="A13" s="2" t="s">
        <v>480</v>
      </c>
      <c r="B13" s="3"/>
      <c r="C13" s="3"/>
      <c r="D13" s="3"/>
    </row>
    <row r="15" spans="1:4" ht="15" customHeight="1" x14ac:dyDescent="0.25">
      <c r="A15" s="28" t="s">
        <v>481</v>
      </c>
      <c r="B15" s="29"/>
      <c r="C15" s="29"/>
      <c r="D15" s="30"/>
    </row>
    <row r="16" spans="1:4" ht="27.75" customHeight="1" x14ac:dyDescent="0.25">
      <c r="A16" s="4" t="s">
        <v>322</v>
      </c>
      <c r="B16" s="4" t="s">
        <v>482</v>
      </c>
      <c r="C16" s="4" t="s">
        <v>483</v>
      </c>
      <c r="D16" s="4" t="s">
        <v>484</v>
      </c>
    </row>
    <row r="17" spans="1:4" ht="15" customHeight="1" x14ac:dyDescent="0.25">
      <c r="A17" s="23">
        <v>1</v>
      </c>
      <c r="B17" s="3"/>
      <c r="C17" s="3"/>
      <c r="D17" s="3"/>
    </row>
    <row r="18" spans="1:4" ht="15" customHeight="1" x14ac:dyDescent="0.25">
      <c r="A18" s="23">
        <v>2</v>
      </c>
      <c r="B18" s="3"/>
      <c r="C18" s="3"/>
      <c r="D18" s="3"/>
    </row>
    <row r="19" spans="1:4" ht="15" customHeight="1" x14ac:dyDescent="0.25">
      <c r="A19" s="23">
        <v>3</v>
      </c>
      <c r="B19" s="3"/>
      <c r="C19" s="3"/>
      <c r="D19" s="3"/>
    </row>
    <row r="20" spans="1:4" ht="15" customHeight="1" x14ac:dyDescent="0.25">
      <c r="A20" s="23">
        <v>4</v>
      </c>
      <c r="B20" s="3"/>
      <c r="C20" s="3"/>
      <c r="D20" s="3"/>
    </row>
    <row r="21" spans="1:4" ht="15" customHeight="1" x14ac:dyDescent="0.25">
      <c r="A21" s="23">
        <v>5</v>
      </c>
      <c r="B21" s="3"/>
      <c r="C21" s="3"/>
      <c r="D21" s="3"/>
    </row>
    <row r="22" spans="1:4" ht="15" customHeight="1" x14ac:dyDescent="0.25">
      <c r="A22" s="23">
        <v>6</v>
      </c>
      <c r="B22" s="3"/>
      <c r="C22" s="3"/>
      <c r="D22" s="3"/>
    </row>
    <row r="24" spans="1:4" ht="15" customHeight="1" x14ac:dyDescent="0.25">
      <c r="A24" s="28" t="s">
        <v>485</v>
      </c>
      <c r="B24" s="29"/>
      <c r="C24" s="29"/>
      <c r="D24" s="30"/>
    </row>
    <row r="25" spans="1:4" ht="15" customHeight="1" x14ac:dyDescent="0.25">
      <c r="A25" s="4" t="s">
        <v>486</v>
      </c>
      <c r="B25" s="4" t="s">
        <v>487</v>
      </c>
      <c r="C25" s="4" t="s">
        <v>488</v>
      </c>
      <c r="D25" s="4" t="s">
        <v>489</v>
      </c>
    </row>
    <row r="26" spans="1:4" ht="27.75" customHeight="1" x14ac:dyDescent="0.25">
      <c r="A26" s="10" t="s">
        <v>490</v>
      </c>
      <c r="B26" s="3"/>
      <c r="C26" s="3"/>
      <c r="D26" s="3"/>
    </row>
    <row r="27" spans="1:4" ht="27.75" customHeight="1" x14ac:dyDescent="0.25">
      <c r="A27" s="10" t="s">
        <v>491</v>
      </c>
      <c r="B27" s="3"/>
      <c r="C27" s="3"/>
      <c r="D27" s="3"/>
    </row>
    <row r="28" spans="1:4" ht="27.75" customHeight="1" x14ac:dyDescent="0.25">
      <c r="A28" s="10" t="s">
        <v>492</v>
      </c>
      <c r="B28" s="3"/>
      <c r="C28" s="3"/>
      <c r="D28" s="3"/>
    </row>
    <row r="30" spans="1:4" ht="15" customHeight="1" x14ac:dyDescent="0.25">
      <c r="A30" s="42" t="s">
        <v>493</v>
      </c>
      <c r="B30" s="27"/>
      <c r="C30" s="27"/>
      <c r="D30" s="27"/>
    </row>
    <row r="31" spans="1:4" ht="15" customHeight="1" x14ac:dyDescent="0.25">
      <c r="A31" s="24" t="s">
        <v>494</v>
      </c>
      <c r="B31" s="25"/>
      <c r="C31" s="40"/>
      <c r="D31" s="30"/>
    </row>
    <row r="32" spans="1:4" ht="15" customHeight="1" x14ac:dyDescent="0.25">
      <c r="A32" s="24" t="s">
        <v>495</v>
      </c>
      <c r="B32" s="25"/>
      <c r="C32" s="40"/>
      <c r="D32" s="30"/>
    </row>
    <row r="33" spans="1:4" ht="15" customHeight="1" x14ac:dyDescent="0.25">
      <c r="A33" s="24" t="s">
        <v>496</v>
      </c>
      <c r="B33" s="25"/>
      <c r="C33" s="40"/>
      <c r="D33" s="30"/>
    </row>
    <row r="34" spans="1:4" ht="15" customHeight="1" x14ac:dyDescent="0.25">
      <c r="A34" s="24" t="s">
        <v>497</v>
      </c>
      <c r="B34" s="25"/>
      <c r="C34" s="40"/>
      <c r="D34" s="30"/>
    </row>
  </sheetData>
  <mergeCells count="11">
    <mergeCell ref="A1:D1"/>
    <mergeCell ref="C34:D34"/>
    <mergeCell ref="C32:D32"/>
    <mergeCell ref="A6:D6"/>
    <mergeCell ref="C33:D33"/>
    <mergeCell ref="A3:D3"/>
    <mergeCell ref="B4:D4"/>
    <mergeCell ref="A30:D30"/>
    <mergeCell ref="A15:D15"/>
    <mergeCell ref="A24:D24"/>
    <mergeCell ref="C31:D31"/>
  </mergeCells>
  <pageMargins left="0.4" right="0.4" top="0.6" bottom="0.6" header="0.511811023622047" footer="0.5"/>
  <pageSetup paperSize="9" orientation="portrait" horizontalDpi="300" verticalDpi="300"/>
  <headerFooter>
    <oddFooter>&amp;L&amp;"Calibri,Bold"&amp;8 &amp;"Calibri,Regular"&amp;8 &amp;K1F4E79&amp;BContact Energy&amp;C&amp;8 RET670 Test Results Template&amp;R&amp;8 Page &amp;P of &amp;N</oddFooter>
    <evenFooter>&amp;L&amp;8 &amp;K1F4E79&amp;BContact Energy&amp;C&amp;8 RET670 Test Results Template&amp;R&amp;8 Page &amp;P of &amp;N</even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24A2F8899204F9FC29B11F01CF75E" ma:contentTypeVersion="46" ma:contentTypeDescription="Create a new document." ma:contentTypeScope="" ma:versionID="ef397cbb4cbecdae4f8d5c00b70fc449">
  <xsd:schema xmlns:xsd="http://www.w3.org/2001/XMLSchema" xmlns:xs="http://www.w3.org/2001/XMLSchema" xmlns:p="http://schemas.microsoft.com/office/2006/metadata/properties" xmlns:ns1="http://schemas.microsoft.com/sharepoint/v3" xmlns:ns2="1570fe36-32a1-4b17-b77e-3b148eaac9e0" xmlns:ns3="78e23190-ffdc-4c9f-bb43-df7879b61858" targetNamespace="http://schemas.microsoft.com/office/2006/metadata/properties" ma:root="true" ma:fieldsID="7eb136d3b0c600b3ab3eac7dab408951" ns1:_="" ns2:_="" ns3:_="">
    <xsd:import namespace="http://schemas.microsoft.com/sharepoint/v3"/>
    <xsd:import namespace="1570fe36-32a1-4b17-b77e-3b148eaac9e0"/>
    <xsd:import namespace="78e23190-ffdc-4c9f-bb43-df7879b61858"/>
    <xsd:element name="properties">
      <xsd:complexType>
        <xsd:sequence>
          <xsd:element name="documentManagement">
            <xsd:complexType>
              <xsd:all>
                <xsd:element ref="ns2:Plant" minOccurs="0"/>
                <xsd:element ref="ns2:System" minOccurs="0"/>
                <xsd:element ref="ns2:FunctionalStructure" minOccurs="0"/>
                <xsd:element ref="ns2:DocumentDescription"/>
                <xsd:element ref="ns2:CreationDate" minOccurs="0"/>
                <xsd:element ref="ns2:CurrentlyUesd" minOccurs="0"/>
                <xsd:element ref="ns2:_Flow_SignoffStatus" minOccurs="0"/>
                <xsd:element ref="ns2:Category" minOccurs="0"/>
                <xsd:element ref="ns2:Reference" minOccurs="0"/>
                <xsd:element ref="ns2:ReferenceNumber" minOccurs="0"/>
                <xsd:element ref="ns2:d5b9f94c-ee4c-488b-8b26-8c1761682817State" minOccurs="0"/>
                <xsd:element ref="ns2:d5b9f94c-ee4c-488b-8b26-8c1761682817City" minOccurs="0"/>
                <xsd:element ref="ns2:d5b9f94c-ee4c-488b-8b26-8c1761682817PostalCode" minOccurs="0"/>
                <xsd:element ref="ns2:d5b9f94c-ee4c-488b-8b26-8c1761682817Street" minOccurs="0"/>
                <xsd:element ref="ns2:d5b9f94c-ee4c-488b-8b26-8c1761682817GeoLoc" minOccurs="0"/>
                <xsd:element ref="ns2:d5b9f94c-ee4c-488b-8b26-8c1761682817DispName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Metadata" minOccurs="0"/>
                <xsd:element ref="ns1:_ip_UnifiedCompliancePolicyProperties" minOccurs="0"/>
                <xsd:element ref="ns1:_ip_UnifiedCompliancePolicyUIAction" minOccurs="0"/>
                <xsd:element ref="ns2:MediaServiceFastMetadata" minOccurs="0"/>
                <xsd:element ref="ns2:d5b9f94c-ee4c-488b-8b26-8c1761682817CountryOrRegion" minOccurs="0"/>
                <xsd:element ref="ns2:Categorypart2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untryOrRegiond5b9f94c-ee4c-488b-8b26-8c1761682817" minOccurs="0"/>
                <xsd:element ref="ns2:Stated5b9f94c-ee4c-488b-8b26-8c1761682817" minOccurs="0"/>
                <xsd:element ref="ns2:Cityd5b9f94c-ee4c-488b-8b26-8c1761682817" minOccurs="0"/>
                <xsd:element ref="ns2:PostalCoded5b9f94c-ee4c-488b-8b26-8c1761682817" minOccurs="0"/>
                <xsd:element ref="ns2:Streetd5b9f94c-ee4c-488b-8b26-8c1761682817" minOccurs="0"/>
                <xsd:element ref="ns2:GeoLocd5b9f94c-ee4c-488b-8b26-8c1761682817" minOccurs="0"/>
                <xsd:element ref="ns2:DispNamed5b9f94c-ee4c-488b-8b26-8c176168281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4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35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70fe36-32a1-4b17-b77e-3b148eaac9e0" elementFormDefault="qualified">
    <xsd:import namespace="http://schemas.microsoft.com/office/2006/documentManagement/types"/>
    <xsd:import namespace="http://schemas.microsoft.com/office/infopath/2007/PartnerControls"/>
    <xsd:element name="Plant" ma:index="2" nillable="true" ma:displayName="Plant" ma:description="The plant location " ma:internalName="Plant">
      <xsd:simpleType>
        <xsd:restriction base="dms:Unknown"/>
      </xsd:simpleType>
    </xsd:element>
    <xsd:element name="System" ma:index="3" nillable="true" ma:displayName="System" ma:internalName="System" ma:readOnly="false">
      <xsd:simpleType>
        <xsd:restriction base="dms:Text">
          <xsd:maxLength value="255"/>
        </xsd:restriction>
      </xsd:simpleType>
    </xsd:element>
    <xsd:element name="FunctionalStructure" ma:index="4" nillable="true" ma:displayName="Functional Structure " ma:format="Dropdown" ma:internalName="FunctionalStructure" ma:readOnly="false">
      <xsd:simpleType>
        <xsd:restriction base="dms:Text">
          <xsd:maxLength value="255"/>
        </xsd:restriction>
      </xsd:simpleType>
    </xsd:element>
    <xsd:element name="DocumentDescription" ma:index="5" ma:displayName="Document Description" ma:format="Dropdown" ma:internalName="DocumentDescription">
      <xsd:simpleType>
        <xsd:restriction base="dms:Text">
          <xsd:maxLength value="255"/>
        </xsd:restriction>
      </xsd:simpleType>
    </xsd:element>
    <xsd:element name="CreationDate" ma:index="6" nillable="true" ma:displayName="Creation Date" ma:default="2020-03-08T00:00:00Z" ma:format="DateOnly" ma:internalName="CreationDate" ma:readOnly="false">
      <xsd:simpleType>
        <xsd:restriction base="dms:DateTime"/>
      </xsd:simpleType>
    </xsd:element>
    <xsd:element name="CurrentlyUesd" ma:index="7" nillable="true" ma:displayName="Active Document" ma:description="Is the fie a historical file kept for historical reasons, if it is applicable then select yes" ma:format="Dropdown" ma:internalName="CurrentlyUesd">
      <xsd:simpleType>
        <xsd:restriction base="dms:Choice">
          <xsd:enumeration value="Yes"/>
          <xsd:enumeration value="No"/>
          <xsd:enumeration value="Latest"/>
          <xsd:enumeration value="Superseded"/>
        </xsd:restriction>
      </xsd:simpleType>
    </xsd:element>
    <xsd:element name="_Flow_SignoffStatus" ma:index="8" nillable="true" ma:displayName="Sign-off status" ma:internalName="Sign_x002d_off_x0020_status" ma:readOnly="false">
      <xsd:simpleType>
        <xsd:restriction base="dms:Text"/>
      </xsd:simpleType>
    </xsd:element>
    <xsd:element name="Category" ma:index="9" nillable="true" ma:displayName="Category" ma:format="Dropdown" ma:internalName="Category" ma:requiredMultiChoice="true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rotection"/>
                    <xsd:enumeration value="Project"/>
                    <xsd:enumeration value="Maintenance"/>
                    <xsd:enumeration value="Measurement"/>
                    <xsd:enumeration value="Instrumentation"/>
                    <xsd:enumeration value="Primary Plant"/>
                    <xsd:enumeration value="none"/>
                    <xsd:enumeration value="Electrical Protection"/>
                    <xsd:enumeration value="Electronic Settings"/>
                    <xsd:enumeration value="Manuals"/>
                    <xsd:enumeration value="Work Guides"/>
                    <xsd:enumeration value="Information"/>
                    <xsd:enumeration value="Test Result"/>
                    <xsd:enumeration value="Functional Description"/>
                    <xsd:enumeration value="Drawing"/>
                    <xsd:enumeration value="Report"/>
                    <xsd:enumeration value="Circuit Breaker"/>
                    <xsd:enumeration value="Generator"/>
                    <xsd:enumeration value="Transformer"/>
                    <xsd:enumeration value="Settings"/>
                    <xsd:enumeration value="Electronic Test File"/>
                    <xsd:enumeration value="License"/>
                    <xsd:enumeration value="Calibration"/>
                    <xsd:enumeration value="EIPC"/>
                    <xsd:enumeration value="AVR"/>
                    <xsd:enumeration value="Safety Critical Test"/>
                    <xsd:enumeration value="Electronic Test File"/>
                    <xsd:enumeration value="Standard"/>
                    <xsd:enumeration value="Software"/>
                  </xsd:restriction>
                </xsd:simpleType>
              </xsd:element>
            </xsd:sequence>
          </xsd:extension>
        </xsd:complexContent>
      </xsd:complexType>
    </xsd:element>
    <xsd:element name="Reference" ma:index="10" nillable="true" ma:displayName="Reference" ma:description="A reference to the document in SAP or DMS" ma:format="Dropdown" ma:internalName="Reference">
      <xsd:simpleType>
        <xsd:restriction base="dms:Choice">
          <xsd:enumeration value="DMS"/>
          <xsd:enumeration value="WO number"/>
          <xsd:enumeration value="SAP - M3"/>
          <xsd:enumeration value="Notification"/>
          <xsd:enumeration value="Meridian"/>
          <xsd:enumeration value="Functional Location"/>
          <xsd:enumeration value="PMPR"/>
          <xsd:enumeration value="Calibration"/>
          <xsd:enumeration value="MOC"/>
        </xsd:restriction>
      </xsd:simpleType>
    </xsd:element>
    <xsd:element name="ReferenceNumber" ma:index="11" nillable="true" ma:displayName="Reference Number" ma:format="Dropdown" ma:internalName="ReferenceNumber" ma:readOnly="false">
      <xsd:simpleType>
        <xsd:restriction base="dms:Text">
          <xsd:maxLength value="255"/>
        </xsd:restriction>
      </xsd:simpleType>
    </xsd:element>
    <xsd:element name="d5b9f94c-ee4c-488b-8b26-8c1761682817State" ma:index="12" nillable="true" ma:displayName="Plant: State" ma:hidden="true" ma:internalName="State" ma:readOnly="true">
      <xsd:simpleType>
        <xsd:restriction base="dms:Text"/>
      </xsd:simpleType>
    </xsd:element>
    <xsd:element name="d5b9f94c-ee4c-488b-8b26-8c1761682817City" ma:index="13" nillable="true" ma:displayName="Plant: City" ma:hidden="true" ma:internalName="City" ma:readOnly="true">
      <xsd:simpleType>
        <xsd:restriction base="dms:Text"/>
      </xsd:simpleType>
    </xsd:element>
    <xsd:element name="d5b9f94c-ee4c-488b-8b26-8c1761682817PostalCode" ma:index="14" nillable="true" ma:displayName="Plant: Postal Code" ma:hidden="true" ma:internalName="PostalCode" ma:readOnly="true">
      <xsd:simpleType>
        <xsd:restriction base="dms:Text"/>
      </xsd:simpleType>
    </xsd:element>
    <xsd:element name="d5b9f94c-ee4c-488b-8b26-8c1761682817Street" ma:index="15" nillable="true" ma:displayName="Plant: Street" ma:hidden="true" ma:internalName="Street" ma:readOnly="true">
      <xsd:simpleType>
        <xsd:restriction base="dms:Text"/>
      </xsd:simpleType>
    </xsd:element>
    <xsd:element name="d5b9f94c-ee4c-488b-8b26-8c1761682817GeoLoc" ma:index="16" nillable="true" ma:displayName="Plant: Coordinates" ma:hidden="true" ma:internalName="GeoLoc" ma:readOnly="true">
      <xsd:simpleType>
        <xsd:restriction base="dms:Unknown"/>
      </xsd:simpleType>
    </xsd:element>
    <xsd:element name="d5b9f94c-ee4c-488b-8b26-8c1761682817DispName" ma:index="17" nillable="true" ma:displayName="Name" ma:description="" ma:hidden="true" ma:internalName="DispNam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1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hidden="true" ma:internalName="MediaServiceKeyPoints" ma:readOnly="true">
      <xsd:simpleType>
        <xsd:restriction base="dms:Note"/>
      </xsd:simpleType>
    </xsd:element>
    <xsd:element name="MediaServiceOCR" ma:index="2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30" nillable="true" ma:displayName="Location" ma:hidden="true" ma:internalName="MediaServiceLocation" ma:readOnly="true">
      <xsd:simpleType>
        <xsd:restriction base="dms:Text"/>
      </xsd:simpleType>
    </xsd:element>
    <xsd:element name="MediaServiceMetadata" ma:index="3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6" nillable="true" ma:displayName="MediaServiceFastMetadata" ma:hidden="true" ma:internalName="MediaServiceFastMetadata" ma:readOnly="true">
      <xsd:simpleType>
        <xsd:restriction base="dms:Note"/>
      </xsd:simpleType>
    </xsd:element>
    <xsd:element name="d5b9f94c-ee4c-488b-8b26-8c1761682817CountryOrRegion" ma:index="38" nillable="true" ma:displayName="Plant: Country/Region" ma:hidden="true" ma:internalName="CountryOrRegion" ma:readOnly="true">
      <xsd:simpleType>
        <xsd:restriction base="dms:Text"/>
      </xsd:simpleType>
    </xsd:element>
    <xsd:element name="Categorypart2" ma:index="39" nillable="true" ma:displayName="Category part 2" ma:description="An additional Category Tag to further define your data" ma:format="Dropdown" ma:hidden="true" ma:internalName="Categorypart2" ma:readOnly="false">
      <xsd:simpleType>
        <xsd:restriction base="dms:Choice">
          <xsd:enumeration value="Primary Plant"/>
          <xsd:enumeration value="Protection"/>
          <xsd:enumeration value="Settings"/>
          <xsd:enumeration value="400V"/>
          <xsd:enumeration value="6.6kV"/>
          <xsd:enumeration value="11kV"/>
          <xsd:enumeration value="Transformer"/>
          <xsd:enumeration value="Circuit breaker"/>
          <xsd:enumeration value="Choice 9"/>
        </xsd:restriction>
      </xsd:simpleType>
    </xsd:element>
    <xsd:element name="lcf76f155ced4ddcb4097134ff3c332f" ma:index="41" nillable="true" ma:taxonomy="true" ma:internalName="lcf76f155ced4ddcb4097134ff3c332f" ma:taxonomyFieldName="MediaServiceImageTags" ma:displayName="Image Tags" ma:readOnly="false" ma:fieldId="{5cf76f15-5ced-4ddc-b409-7134ff3c332f}" ma:taxonomyMulti="true" ma:sspId="94d5a718-e02a-4652-97a0-3645cb65c4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4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ntryOrRegiond5b9f94c-ee4c-488b-8b26-8c1761682817" ma:index="46" nillable="true" ma:displayName="Plant: Country/Region" ma:internalName="CountryOrRegion0" ma:readOnly="true">
      <xsd:simpleType>
        <xsd:restriction base="dms:Text"/>
      </xsd:simpleType>
    </xsd:element>
    <xsd:element name="Stated5b9f94c-ee4c-488b-8b26-8c1761682817" ma:index="47" nillable="true" ma:displayName="Plant: State" ma:internalName="State0" ma:readOnly="true">
      <xsd:simpleType>
        <xsd:restriction base="dms:Text"/>
      </xsd:simpleType>
    </xsd:element>
    <xsd:element name="Cityd5b9f94c-ee4c-488b-8b26-8c1761682817" ma:index="48" nillable="true" ma:displayName="Plant: City" ma:internalName="City0" ma:readOnly="true">
      <xsd:simpleType>
        <xsd:restriction base="dms:Text"/>
      </xsd:simpleType>
    </xsd:element>
    <xsd:element name="PostalCoded5b9f94c-ee4c-488b-8b26-8c1761682817" ma:index="49" nillable="true" ma:displayName="Plant: Postal Code" ma:internalName="PostalCode0" ma:readOnly="true">
      <xsd:simpleType>
        <xsd:restriction base="dms:Text"/>
      </xsd:simpleType>
    </xsd:element>
    <xsd:element name="Streetd5b9f94c-ee4c-488b-8b26-8c1761682817" ma:index="50" nillable="true" ma:displayName="Plant: Street" ma:internalName="Street0" ma:readOnly="true">
      <xsd:simpleType>
        <xsd:restriction base="dms:Text"/>
      </xsd:simpleType>
    </xsd:element>
    <xsd:element name="GeoLocd5b9f94c-ee4c-488b-8b26-8c1761682817" ma:index="51" nillable="true" ma:displayName="Plant: Coordinates" ma:internalName="GeoLoc0" ma:readOnly="true">
      <xsd:simpleType>
        <xsd:restriction base="dms:Unknown"/>
      </xsd:simpleType>
    </xsd:element>
    <xsd:element name="DispNamed5b9f94c-ee4c-488b-8b26-8c1761682817" ma:index="52" nillable="true" ma:displayName="Plant: Name" ma:internalName="DispName0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23190-ffdc-4c9f-bb43-df7879b61858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42" nillable="true" ma:displayName="Taxonomy Catch All Column" ma:hidden="true" ma:list="{c20b481c-2a83-4c3d-8e12-daa4dd5859a1}" ma:internalName="TaxCatchAll" ma:showField="CatchAllData" ma:web="78e23190-ffdc-4c9f-bb43-df7879b618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e23190-ffdc-4c9f-bb43-df7879b61858" xsi:nil="true"/>
    <_ip_UnifiedCompliancePolicyUIAction xmlns="http://schemas.microsoft.com/sharepoint/v3" xsi:nil="true"/>
    <Categorypart2 xmlns="1570fe36-32a1-4b17-b77e-3b148eaac9e0" xsi:nil="true"/>
    <System xmlns="1570fe36-32a1-4b17-b77e-3b148eaac9e0">Protection Relay</System>
    <lcf76f155ced4ddcb4097134ff3c332f xmlns="1570fe36-32a1-4b17-b77e-3b148eaac9e0">
      <Terms xmlns="http://schemas.microsoft.com/office/infopath/2007/PartnerControls"/>
    </lcf76f155ced4ddcb4097134ff3c332f>
    <DocumentDescription xmlns="1570fe36-32a1-4b17-b77e-3b148eaac9e0">Check sheets for Protection relays </DocumentDescription>
    <Category xmlns="1570fe36-32a1-4b17-b77e-3b148eaac9e0"/>
    <Reference xmlns="1570fe36-32a1-4b17-b77e-3b148eaac9e0" xsi:nil="true"/>
    <_ip_UnifiedCompliancePolicyProperties xmlns="http://schemas.microsoft.com/sharepoint/v3" xsi:nil="true"/>
    <FunctionalStructure xmlns="1570fe36-32a1-4b17-b77e-3b148eaac9e0" xsi:nil="true"/>
    <ReferenceNumber xmlns="1570fe36-32a1-4b17-b77e-3b148eaac9e0" xsi:nil="true"/>
    <_Flow_SignoffStatus xmlns="1570fe36-32a1-4b17-b77e-3b148eaac9e0" xsi:nil="true"/>
    <Plant xmlns="1570fe36-32a1-4b17-b77e-3b148eaac9e0">{"DisplayName":"Geothermal","EntityType":"Custom"}</Plant>
    <CreationDate xmlns="1570fe36-32a1-4b17-b77e-3b148eaac9e0">2026-06-03T07:00:00+00:00</CreationDate>
    <CurrentlyUesd xmlns="1570fe36-32a1-4b17-b77e-3b148eaac9e0">Latest</CurrentlyUesd>
    <d5b9f94c-ee4c-488b-8b26-8c1761682817PostalCode xmlns="1570fe36-32a1-4b17-b77e-3b148eaac9e0" xsi:nil="true"/>
    <d5b9f94c-ee4c-488b-8b26-8c1761682817DispName xmlns="1570fe36-32a1-4b17-b77e-3b148eaac9e0">Geothermal</d5b9f94c-ee4c-488b-8b26-8c1761682817DispName>
    <d5b9f94c-ee4c-488b-8b26-8c1761682817CountryOrRegion xmlns="1570fe36-32a1-4b17-b77e-3b148eaac9e0" xsi:nil="true"/>
    <d5b9f94c-ee4c-488b-8b26-8c1761682817State xmlns="1570fe36-32a1-4b17-b77e-3b148eaac9e0" xsi:nil="true"/>
    <d5b9f94c-ee4c-488b-8b26-8c1761682817City xmlns="1570fe36-32a1-4b17-b77e-3b148eaac9e0" xsi:nil="true"/>
    <d5b9f94c-ee4c-488b-8b26-8c1761682817Street xmlns="1570fe36-32a1-4b17-b77e-3b148eaac9e0" xsi:nil="true"/>
    <d5b9f94c-ee4c-488b-8b26-8c1761682817GeoLoc xmlns="1570fe36-32a1-4b17-b77e-3b148eaac9e0" xsi:nil="true"/>
  </documentManagement>
</p:properties>
</file>

<file path=customXml/itemProps1.xml><?xml version="1.0" encoding="utf-8"?>
<ds:datastoreItem xmlns:ds="http://schemas.openxmlformats.org/officeDocument/2006/customXml" ds:itemID="{A48DF6B7-A891-4D2E-96F1-ADF8C0BF75E5}"/>
</file>

<file path=customXml/itemProps2.xml><?xml version="1.0" encoding="utf-8"?>
<ds:datastoreItem xmlns:ds="http://schemas.openxmlformats.org/officeDocument/2006/customXml" ds:itemID="{353F3587-1A26-4C00-83D5-23B06A02846C}"/>
</file>

<file path=customXml/itemProps3.xml><?xml version="1.0" encoding="utf-8"?>
<ds:datastoreItem xmlns:ds="http://schemas.openxmlformats.org/officeDocument/2006/customXml" ds:itemID="{A1657A8C-BB21-4673-AA13-20C7643B1B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1. Cover</vt:lpstr>
      <vt:lpstr>2. Equip &amp; Refs</vt:lpstr>
      <vt:lpstr>3. Pre-Test</vt:lpstr>
      <vt:lpstr>4. Analogue Inputs</vt:lpstr>
      <vt:lpstr>5. Binary IO</vt:lpstr>
      <vt:lpstr>6. Element Tracker</vt:lpstr>
      <vt:lpstr>7. Element Results</vt:lpstr>
      <vt:lpstr>8. Post-Test</vt:lpstr>
      <vt:lpstr>9. Files &amp; Sign-Off</vt:lpstr>
      <vt:lpstr>TolAngle_deg</vt:lpstr>
      <vt:lpstr>TolI_pct</vt:lpstr>
      <vt:lpstr>TolPickup_pct</vt:lpstr>
      <vt:lpstr>TolTime_pct</vt:lpstr>
      <vt:lpstr>TolV_pct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du Plessis</cp:lastModifiedBy>
  <cp:revision>4</cp:revision>
  <dcterms:created xsi:type="dcterms:W3CDTF">2026-06-02T00:00:49Z</dcterms:created>
  <dcterms:modified xsi:type="dcterms:W3CDTF">2026-06-02T23:36:57Z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0x01010076424A2F8899204F9FC29B11F01CF75E</vt:lpwstr>
  </property>
</Properties>
</file>