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BANQUETS\"/>
    </mc:Choice>
  </mc:AlternateContent>
  <bookViews>
    <workbookView xWindow="0" yWindow="0" windowWidth="20490" windowHeight="7665"/>
  </bookViews>
  <sheets>
    <sheet name="4" sheetId="1" r:id="rId1"/>
  </sheets>
  <definedNames>
    <definedName name="_xlnm._FilterDatabase" localSheetId="0" hidden="1">'4'!$B$5:$X$67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5" i="1" l="1"/>
  <c r="I64" i="1"/>
  <c r="I63" i="1"/>
  <c r="I60" i="1"/>
  <c r="I59" i="1"/>
  <c r="I55" i="1"/>
  <c r="I51" i="1"/>
  <c r="I50" i="1"/>
  <c r="I48" i="1"/>
  <c r="I47" i="1"/>
  <c r="I44" i="1"/>
  <c r="I42" i="1"/>
  <c r="I38" i="1"/>
  <c r="I36" i="1"/>
  <c r="I34" i="1"/>
  <c r="I33" i="1"/>
  <c r="I32" i="1"/>
  <c r="I30" i="1"/>
  <c r="I29" i="1"/>
  <c r="I22" i="1"/>
  <c r="I19" i="1"/>
  <c r="I16" i="1"/>
  <c r="I14" i="1"/>
  <c r="I12" i="1"/>
  <c r="I9" i="1"/>
  <c r="I8" i="1"/>
  <c r="I7" i="1"/>
</calcChain>
</file>

<file path=xl/sharedStrings.xml><?xml version="1.0" encoding="utf-8"?>
<sst xmlns="http://schemas.openxmlformats.org/spreadsheetml/2006/main" count="576" uniqueCount="183">
  <si>
    <t>DISCREPANCIES IN DOCUMENTS FILING</t>
  </si>
  <si>
    <t>Documents NA in the concerned Banquets File</t>
  </si>
  <si>
    <t>Function Date</t>
  </si>
  <si>
    <t>Bill No.</t>
  </si>
  <si>
    <t>FP NO.</t>
  </si>
  <si>
    <t>Guest Name</t>
  </si>
  <si>
    <t>Company</t>
  </si>
  <si>
    <t>Function</t>
  </si>
  <si>
    <t>Room</t>
  </si>
  <si>
    <t>BiPax</t>
  </si>
  <si>
    <t>GP-EP</t>
  </si>
  <si>
    <t>Rate/Pax</t>
  </si>
  <si>
    <t>Advance</t>
  </si>
  <si>
    <t>Bill Amount</t>
  </si>
  <si>
    <t>FP</t>
  </si>
  <si>
    <t>Contract Agreement</t>
  </si>
  <si>
    <t>Menu</t>
  </si>
  <si>
    <t xml:space="preserve">Advance Receipt </t>
  </si>
  <si>
    <t>Guest &amp; Manager Signature on Contract</t>
  </si>
  <si>
    <t>MR.Kumar-Krebs Bio</t>
  </si>
  <si>
    <t>Krebs Biochemicals &amp; Indus</t>
  </si>
  <si>
    <t>Conference</t>
  </si>
  <si>
    <t>Teal</t>
  </si>
  <si>
    <t>14-15</t>
  </si>
  <si>
    <t>A</t>
  </si>
  <si>
    <t>NA</t>
  </si>
  <si>
    <t>NR</t>
  </si>
  <si>
    <t>MR.Someswar Rao - Raymond</t>
  </si>
  <si>
    <t>Raymond Limited-THA-TDK</t>
  </si>
  <si>
    <t>Exhibition</t>
  </si>
  <si>
    <t>Azure</t>
  </si>
  <si>
    <t>25-28</t>
  </si>
  <si>
    <t>MR.Aaditri Housing Private Limite</t>
  </si>
  <si>
    <t>Aaditri Housing Private Li</t>
  </si>
  <si>
    <t>Cyan</t>
  </si>
  <si>
    <t>60-70</t>
  </si>
  <si>
    <t>-</t>
  </si>
  <si>
    <t>MS.Meenakshi - HRATS</t>
  </si>
  <si>
    <t>Pinstripes Media Private L</t>
  </si>
  <si>
    <t>Peacock Room</t>
  </si>
  <si>
    <t>100-120</t>
  </si>
  <si>
    <t>MR.Ajay Kumar</t>
  </si>
  <si>
    <t>Ajay KUmar</t>
  </si>
  <si>
    <t>Wedding</t>
  </si>
  <si>
    <t>225-250</t>
  </si>
  <si>
    <t>MR.Lohit</t>
  </si>
  <si>
    <t>Lohit</t>
  </si>
  <si>
    <t>Get Together</t>
  </si>
  <si>
    <t>Terrace</t>
  </si>
  <si>
    <t>60-80</t>
  </si>
  <si>
    <t>MR.Dr.Reddys - Cycle Meetings</t>
  </si>
  <si>
    <t>Dr Reddys Laboratories Lim</t>
  </si>
  <si>
    <t>40-45</t>
  </si>
  <si>
    <t>MR.usv ms ramani ref pawan</t>
  </si>
  <si>
    <t>USV Private Limited</t>
  </si>
  <si>
    <t>80-90</t>
  </si>
  <si>
    <t>MR.Tecumseh Products Company</t>
  </si>
  <si>
    <t>Tecumseh Products Limited-</t>
  </si>
  <si>
    <t>Cocktail Dinner</t>
  </si>
  <si>
    <t>30-35</t>
  </si>
  <si>
    <t>MR.Dr.reddys</t>
  </si>
  <si>
    <t>Amber</t>
  </si>
  <si>
    <t>20-23</t>
  </si>
  <si>
    <t>MR.Dr.Reddys</t>
  </si>
  <si>
    <t>18-20</t>
  </si>
  <si>
    <t>MR.Indusind Bank</t>
  </si>
  <si>
    <t>INDUSIND BANK-HYD-ADM</t>
  </si>
  <si>
    <t>80-100</t>
  </si>
  <si>
    <t>MR.USV PRIVATE LIMITED</t>
  </si>
  <si>
    <t>USV PRIVATE LIMITED</t>
  </si>
  <si>
    <t>Board</t>
  </si>
  <si>
    <t>60-60</t>
  </si>
  <si>
    <t>MR.MS ANITHA MAHENDAR REDDY</t>
  </si>
  <si>
    <t>MS ANITHA MAHENDAR REDDY</t>
  </si>
  <si>
    <t>BUSSINESS LOUNG</t>
  </si>
  <si>
    <t>MR.Saumen chakraborthy(Mr.Aurko)</t>
  </si>
  <si>
    <t>Saumen chakraborthy</t>
  </si>
  <si>
    <t>Wedding Reception</t>
  </si>
  <si>
    <t>370-400</t>
  </si>
  <si>
    <t>MR.Deepa - Axis mutualfund</t>
  </si>
  <si>
    <t>AXIS BANK LTD-HYD-ADM</t>
  </si>
  <si>
    <t>25-30</t>
  </si>
  <si>
    <t>MR.SUN PHARMACEUTICAL INDUSTRIES</t>
  </si>
  <si>
    <t>Sun Pharmaceutical Industr</t>
  </si>
  <si>
    <t>33-35</t>
  </si>
  <si>
    <t>MR.Prem</t>
  </si>
  <si>
    <t>Prem</t>
  </si>
  <si>
    <t>130-150</t>
  </si>
  <si>
    <t>MR.Sunpharama</t>
  </si>
  <si>
    <t>Sun Pharma Laboratories Lt</t>
  </si>
  <si>
    <t>MR.Shivadhar Soma</t>
  </si>
  <si>
    <t>Shivadhar Soma</t>
  </si>
  <si>
    <t>15-20</t>
  </si>
  <si>
    <t>MR.BNI Connect Work Shop</t>
  </si>
  <si>
    <t>BNI Connect Work Shop</t>
  </si>
  <si>
    <t>Breakfast</t>
  </si>
  <si>
    <t>MR.Power Grid</t>
  </si>
  <si>
    <t>Powergrid Corporation Of I</t>
  </si>
  <si>
    <t>10\10</t>
  </si>
  <si>
    <t>MR.Mirza ( Marks Media )</t>
  </si>
  <si>
    <t>MARKS MEDIA COMMUNICATIONS</t>
  </si>
  <si>
    <t>MRSNithya</t>
  </si>
  <si>
    <t>Nithya</t>
  </si>
  <si>
    <t>Birthday Party</t>
  </si>
  <si>
    <t>50-65</t>
  </si>
  <si>
    <t>MR.Rajeswar Rao</t>
  </si>
  <si>
    <t>Rajeswar Rao</t>
  </si>
  <si>
    <t>300-350</t>
  </si>
  <si>
    <t>MR.MR ASHWIN</t>
  </si>
  <si>
    <t>MR ASHWIN</t>
  </si>
  <si>
    <t>175-200</t>
  </si>
  <si>
    <t>SHEETAL ISPAT PRIVATE LIMITED</t>
  </si>
  <si>
    <t>SHEETAL ISPAT PRIVATE LIMI</t>
  </si>
  <si>
    <t>250-300</t>
  </si>
  <si>
    <t>F&amp;B MNGR SNA</t>
  </si>
  <si>
    <t>MR.DRL -Recura Gem Division</t>
  </si>
  <si>
    <t>18-23</t>
  </si>
  <si>
    <t>MR.INTEQ SOFTWARE PVT LTD</t>
  </si>
  <si>
    <t>Inteq Software Pvt.Ltd-HYD</t>
  </si>
  <si>
    <t>MR.HRT - 8</t>
  </si>
  <si>
    <t>15-15</t>
  </si>
  <si>
    <t>MR.Mahesh Dxith</t>
  </si>
  <si>
    <t>Mahesh Dxith</t>
  </si>
  <si>
    <t>30-40</t>
  </si>
  <si>
    <t>MR.Ankit Saraogi</t>
  </si>
  <si>
    <t>Ankit Saraogi</t>
  </si>
  <si>
    <t>Engagement</t>
  </si>
  <si>
    <t>400-425</t>
  </si>
  <si>
    <t>MR.BANKA</t>
  </si>
  <si>
    <t>BANKA</t>
  </si>
  <si>
    <t>150-170</t>
  </si>
  <si>
    <t>MR.IPE MR UPENDER  REF RAVI SALES</t>
  </si>
  <si>
    <t>Ch Upender -City Office: O</t>
  </si>
  <si>
    <t>20-20</t>
  </si>
  <si>
    <t>EBONY</t>
  </si>
  <si>
    <t>AQUA</t>
  </si>
  <si>
    <t>MR.T P NATH</t>
  </si>
  <si>
    <t>T P NATH</t>
  </si>
  <si>
    <t>180-200</t>
  </si>
  <si>
    <t xml:space="preserve"> </t>
  </si>
  <si>
    <t>MR.RAJ HANS BANKA</t>
  </si>
  <si>
    <t>40-60</t>
  </si>
  <si>
    <t>MR.BNI CAPITAL</t>
  </si>
  <si>
    <t>BNI - SHRUTI</t>
  </si>
  <si>
    <t>MR.Nova IVI Fertility</t>
  </si>
  <si>
    <t>Nova IVI Fertility</t>
  </si>
  <si>
    <t>26-30</t>
  </si>
  <si>
    <t>MR.Apoorp Dheeraj Ponnada</t>
  </si>
  <si>
    <t>Apoorp Dheeraj Ponnada</t>
  </si>
  <si>
    <t>70-80</t>
  </si>
  <si>
    <t>MR.Eisai Pharmaceuticals India Pv</t>
  </si>
  <si>
    <t>Eisai Pharmaceuticals Indi</t>
  </si>
  <si>
    <t>SKY 4</t>
  </si>
  <si>
    <t>1\1</t>
  </si>
  <si>
    <t>MR.Aproop Dheeraj Ponnada</t>
  </si>
  <si>
    <t>Aproop Dheeraj Ponnada</t>
  </si>
  <si>
    <t>Bridal Function</t>
  </si>
  <si>
    <t>MR.Sunpharma - Azura Division</t>
  </si>
  <si>
    <t>sunSUN PHARMA LABORATORIES</t>
  </si>
  <si>
    <t>40-50</t>
  </si>
  <si>
    <t>MR.Rahul Bhardwaj</t>
  </si>
  <si>
    <t>Rahul Bhardwaj</t>
  </si>
  <si>
    <t>130-140</t>
  </si>
  <si>
    <t>MR.Rajashekar</t>
  </si>
  <si>
    <t>Rajashekar</t>
  </si>
  <si>
    <t>50-60</t>
  </si>
  <si>
    <t>MR.Rama Krishna</t>
  </si>
  <si>
    <t>Rama Krishna</t>
  </si>
  <si>
    <t>Saree Ceremony</t>
  </si>
  <si>
    <t>250-275</t>
  </si>
  <si>
    <t>MR.Sluogna Gupta</t>
  </si>
  <si>
    <t>Sluogna Gupta</t>
  </si>
  <si>
    <t>10\12</t>
  </si>
  <si>
    <t>100-110</t>
  </si>
  <si>
    <t>MR.Mr.Ismail khan</t>
  </si>
  <si>
    <t>MR SAAWAN KUMAR/ismail kha</t>
  </si>
  <si>
    <t>55-65</t>
  </si>
  <si>
    <t>,MRSBHPrashant&amp;SowjanyaChikkam</t>
  </si>
  <si>
    <t>BHPrashant&amp;SowjanyaChikkam</t>
  </si>
  <si>
    <t>135-150</t>
  </si>
  <si>
    <t>MR.MS.BHARATHI BHARDWAJ</t>
  </si>
  <si>
    <t>MS.BHARATHI BHARDWAJ</t>
  </si>
  <si>
    <t>350-400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</si>
</sst>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"/>
    <numFmt numFmtId="165" formatCode="mm/dd/yy"/>
  </numFmts>
  <fonts count="5" x14ac:knownFonts="1">
    <font>
      <sz val="10"/>
      <color theme="1"/>
      <name val="Times New Roman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4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2" fontId="4" fillId="0" borderId="5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4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6"/>
  <sheetViews>
    <sheetView showGridLines="0" tabSelected="1" workbookViewId="0">
      <selection activeCell="B3" sqref="B3"/>
    </sheetView>
  </sheetViews>
  <sheetFormatPr defaultRowHeight="12.75" x14ac:dyDescent="0.2"/>
  <cols>
    <col min="1" max="1" width="9.33203125" style="2"/>
    <col min="2" max="2" width="10.5" style="2" bestFit="1" customWidth="1"/>
    <col min="3" max="4" width="9.33203125" style="2"/>
    <col min="5" max="5" width="37" style="2" bestFit="1" customWidth="1"/>
    <col min="6" max="6" width="14.33203125" style="2" customWidth="1"/>
    <col min="7" max="7" width="19.1640625" style="2" bestFit="1" customWidth="1"/>
    <col min="8" max="8" width="17.83203125" style="2" bestFit="1" customWidth="1"/>
    <col min="9" max="11" width="9.33203125" style="2"/>
    <col min="12" max="13" width="11" style="2" bestFit="1" customWidth="1"/>
    <col min="14" max="14" width="9.33203125" style="3"/>
    <col min="15" max="15" width="11.33203125" style="3" customWidth="1"/>
    <col min="16" max="17" width="9.33203125" style="3"/>
    <col min="18" max="18" width="20.6640625" style="3" customWidth="1"/>
    <col min="19" max="16384" width="9.33203125" style="2"/>
  </cols>
  <sheetData>
    <row r="2" spans="2:18" x14ac:dyDescent="0.2">
      <c r="B2" s="1" t="s">
        <v>0</v>
      </c>
    </row>
    <row r="4" spans="2:18" x14ac:dyDescent="0.2">
      <c r="N4" s="4" t="s">
        <v>1</v>
      </c>
      <c r="O4" s="5"/>
      <c r="P4" s="5"/>
      <c r="Q4" s="5"/>
      <c r="R4" s="6"/>
    </row>
    <row r="5" spans="2:18" s="11" customFormat="1" ht="38.25" x14ac:dyDescent="0.2"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  <c r="L5" s="9" t="s">
        <v>12</v>
      </c>
      <c r="M5" s="9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</row>
    <row r="6" spans="2:18" x14ac:dyDescent="0.2">
      <c r="B6" s="12">
        <v>43435</v>
      </c>
      <c r="C6" s="13">
        <v>1232</v>
      </c>
      <c r="D6" s="13">
        <v>224931</v>
      </c>
      <c r="E6" s="14" t="s">
        <v>19</v>
      </c>
      <c r="F6" s="14" t="s">
        <v>20</v>
      </c>
      <c r="G6" s="14" t="s">
        <v>21</v>
      </c>
      <c r="H6" s="14" t="s">
        <v>22</v>
      </c>
      <c r="I6" s="15">
        <v>13</v>
      </c>
      <c r="J6" s="15" t="s">
        <v>23</v>
      </c>
      <c r="K6" s="16">
        <v>1610</v>
      </c>
      <c r="L6" s="16">
        <v>0</v>
      </c>
      <c r="M6" s="16">
        <v>24700</v>
      </c>
      <c r="N6" s="15" t="s">
        <v>24</v>
      </c>
      <c r="O6" s="17" t="s">
        <v>25</v>
      </c>
      <c r="P6" s="18" t="s">
        <v>24</v>
      </c>
      <c r="Q6" s="18" t="s">
        <v>26</v>
      </c>
      <c r="R6" s="18"/>
    </row>
    <row r="7" spans="2:18" x14ac:dyDescent="0.2">
      <c r="B7" s="12">
        <v>43435</v>
      </c>
      <c r="C7" s="13">
        <v>1233</v>
      </c>
      <c r="D7" s="13">
        <v>224907</v>
      </c>
      <c r="E7" s="14" t="s">
        <v>27</v>
      </c>
      <c r="F7" s="14" t="s">
        <v>28</v>
      </c>
      <c r="G7" s="14" t="s">
        <v>29</v>
      </c>
      <c r="H7" s="14" t="s">
        <v>30</v>
      </c>
      <c r="I7" s="15">
        <f>+25+5</f>
        <v>30</v>
      </c>
      <c r="J7" s="15" t="s">
        <v>31</v>
      </c>
      <c r="K7" s="16">
        <v>932.2</v>
      </c>
      <c r="L7" s="16">
        <v>0</v>
      </c>
      <c r="M7" s="16">
        <v>58000</v>
      </c>
      <c r="N7" s="18" t="s">
        <v>24</v>
      </c>
      <c r="O7" s="17" t="s">
        <v>25</v>
      </c>
      <c r="P7" s="17" t="s">
        <v>25</v>
      </c>
      <c r="Q7" s="18" t="s">
        <v>26</v>
      </c>
      <c r="R7" s="18"/>
    </row>
    <row r="8" spans="2:18" x14ac:dyDescent="0.2">
      <c r="B8" s="12">
        <v>43435</v>
      </c>
      <c r="C8" s="13">
        <v>1235</v>
      </c>
      <c r="D8" s="13">
        <v>224968</v>
      </c>
      <c r="E8" s="14" t="s">
        <v>32</v>
      </c>
      <c r="F8" s="14" t="s">
        <v>33</v>
      </c>
      <c r="G8" s="14" t="s">
        <v>21</v>
      </c>
      <c r="H8" s="14" t="s">
        <v>34</v>
      </c>
      <c r="I8" s="15">
        <f>+40+46</f>
        <v>86</v>
      </c>
      <c r="J8" s="15" t="s">
        <v>35</v>
      </c>
      <c r="K8" s="16">
        <v>1200</v>
      </c>
      <c r="L8" s="16">
        <v>0</v>
      </c>
      <c r="M8" s="16">
        <v>103203</v>
      </c>
      <c r="N8" s="18" t="s">
        <v>24</v>
      </c>
      <c r="O8" s="18" t="s">
        <v>36</v>
      </c>
      <c r="P8" s="17" t="s">
        <v>25</v>
      </c>
      <c r="Q8" s="18" t="s">
        <v>26</v>
      </c>
      <c r="R8" s="18"/>
    </row>
    <row r="9" spans="2:18" x14ac:dyDescent="0.2">
      <c r="B9" s="12">
        <v>43435</v>
      </c>
      <c r="C9" s="13">
        <v>1236</v>
      </c>
      <c r="D9" s="13">
        <v>224447</v>
      </c>
      <c r="E9" s="14" t="s">
        <v>37</v>
      </c>
      <c r="F9" s="14" t="s">
        <v>38</v>
      </c>
      <c r="G9" s="14" t="s">
        <v>21</v>
      </c>
      <c r="H9" s="14" t="s">
        <v>39</v>
      </c>
      <c r="I9" s="15">
        <f>+100+20</f>
        <v>120</v>
      </c>
      <c r="J9" s="15" t="s">
        <v>40</v>
      </c>
      <c r="K9" s="16">
        <v>1416</v>
      </c>
      <c r="L9" s="16">
        <v>0</v>
      </c>
      <c r="M9" s="16">
        <v>183340</v>
      </c>
      <c r="N9" s="18" t="s">
        <v>24</v>
      </c>
      <c r="O9" s="17" t="s">
        <v>25</v>
      </c>
      <c r="P9" s="17" t="s">
        <v>25</v>
      </c>
      <c r="Q9" s="18" t="s">
        <v>26</v>
      </c>
      <c r="R9" s="18"/>
    </row>
    <row r="10" spans="2:18" x14ac:dyDescent="0.2">
      <c r="B10" s="12">
        <v>43436</v>
      </c>
      <c r="C10" s="13">
        <v>1237</v>
      </c>
      <c r="D10" s="13">
        <v>224790</v>
      </c>
      <c r="E10" s="14" t="s">
        <v>41</v>
      </c>
      <c r="F10" s="14" t="s">
        <v>42</v>
      </c>
      <c r="G10" s="14" t="s">
        <v>43</v>
      </c>
      <c r="H10" s="14" t="s">
        <v>39</v>
      </c>
      <c r="I10" s="15">
        <v>225</v>
      </c>
      <c r="J10" s="15" t="s">
        <v>44</v>
      </c>
      <c r="K10" s="16">
        <v>1250</v>
      </c>
      <c r="L10" s="16">
        <v>20000</v>
      </c>
      <c r="M10" s="16">
        <v>261250</v>
      </c>
      <c r="N10" s="18" t="s">
        <v>24</v>
      </c>
      <c r="O10" s="18" t="s">
        <v>24</v>
      </c>
      <c r="P10" s="17" t="s">
        <v>25</v>
      </c>
      <c r="Q10" s="18" t="s">
        <v>24</v>
      </c>
      <c r="R10" s="18"/>
    </row>
    <row r="11" spans="2:18" x14ac:dyDescent="0.2">
      <c r="B11" s="12">
        <v>43436</v>
      </c>
      <c r="C11" s="13">
        <v>1238</v>
      </c>
      <c r="D11" s="13">
        <v>224905</v>
      </c>
      <c r="E11" s="14" t="s">
        <v>45</v>
      </c>
      <c r="F11" s="14" t="s">
        <v>46</v>
      </c>
      <c r="G11" s="14" t="s">
        <v>47</v>
      </c>
      <c r="H11" s="14" t="s">
        <v>48</v>
      </c>
      <c r="I11" s="15">
        <v>60</v>
      </c>
      <c r="J11" s="15" t="s">
        <v>49</v>
      </c>
      <c r="K11" s="16">
        <v>1000</v>
      </c>
      <c r="L11" s="16">
        <v>0</v>
      </c>
      <c r="M11" s="16">
        <v>65331</v>
      </c>
      <c r="N11" s="18" t="s">
        <v>24</v>
      </c>
      <c r="O11" s="17" t="s">
        <v>25</v>
      </c>
      <c r="P11" s="17" t="s">
        <v>25</v>
      </c>
      <c r="Q11" s="18" t="s">
        <v>26</v>
      </c>
      <c r="R11" s="18"/>
    </row>
    <row r="12" spans="2:18" x14ac:dyDescent="0.2">
      <c r="B12" s="12">
        <v>43437</v>
      </c>
      <c r="C12" s="13">
        <v>1239</v>
      </c>
      <c r="D12" s="13">
        <v>224234</v>
      </c>
      <c r="E12" s="14" t="s">
        <v>50</v>
      </c>
      <c r="F12" s="14" t="s">
        <v>51</v>
      </c>
      <c r="G12" s="14" t="s">
        <v>21</v>
      </c>
      <c r="H12" s="14" t="s">
        <v>30</v>
      </c>
      <c r="I12" s="15">
        <f>+40+4</f>
        <v>44</v>
      </c>
      <c r="J12" s="15" t="s">
        <v>52</v>
      </c>
      <c r="K12" s="16">
        <v>1000</v>
      </c>
      <c r="L12" s="16">
        <v>0</v>
      </c>
      <c r="M12" s="16">
        <v>63720</v>
      </c>
      <c r="N12" s="18" t="s">
        <v>24</v>
      </c>
      <c r="O12" s="18" t="s">
        <v>36</v>
      </c>
      <c r="P12" s="17" t="s">
        <v>25</v>
      </c>
      <c r="Q12" s="18" t="s">
        <v>26</v>
      </c>
      <c r="R12" s="18"/>
    </row>
    <row r="13" spans="2:18" x14ac:dyDescent="0.2">
      <c r="B13" s="12">
        <v>43437</v>
      </c>
      <c r="C13" s="13">
        <v>1241</v>
      </c>
      <c r="D13" s="13">
        <v>225017</v>
      </c>
      <c r="E13" s="14" t="s">
        <v>53</v>
      </c>
      <c r="F13" s="14" t="s">
        <v>54</v>
      </c>
      <c r="G13" s="14" t="s">
        <v>21</v>
      </c>
      <c r="H13" s="14" t="s">
        <v>34</v>
      </c>
      <c r="I13" s="15">
        <v>50</v>
      </c>
      <c r="J13" s="15" t="s">
        <v>55</v>
      </c>
      <c r="K13" s="16">
        <v>1</v>
      </c>
      <c r="L13" s="16">
        <v>0</v>
      </c>
      <c r="M13" s="16">
        <v>35850</v>
      </c>
      <c r="N13" s="18" t="s">
        <v>24</v>
      </c>
      <c r="O13" s="18" t="s">
        <v>36</v>
      </c>
      <c r="P13" s="17" t="s">
        <v>25</v>
      </c>
      <c r="Q13" s="18" t="s">
        <v>26</v>
      </c>
      <c r="R13" s="18"/>
    </row>
    <row r="14" spans="2:18" x14ac:dyDescent="0.2">
      <c r="B14" s="12">
        <v>43437</v>
      </c>
      <c r="C14" s="13">
        <v>1242</v>
      </c>
      <c r="D14" s="13">
        <v>225015</v>
      </c>
      <c r="E14" s="14" t="s">
        <v>56</v>
      </c>
      <c r="F14" s="14" t="s">
        <v>57</v>
      </c>
      <c r="G14" s="14" t="s">
        <v>58</v>
      </c>
      <c r="H14" s="14" t="s">
        <v>30</v>
      </c>
      <c r="I14" s="15">
        <f>+30</f>
        <v>30</v>
      </c>
      <c r="J14" s="15" t="s">
        <v>59</v>
      </c>
      <c r="K14" s="16">
        <v>1186</v>
      </c>
      <c r="L14" s="16">
        <v>0</v>
      </c>
      <c r="M14" s="16">
        <v>57086</v>
      </c>
      <c r="N14" s="18" t="s">
        <v>24</v>
      </c>
      <c r="O14" s="18" t="s">
        <v>36</v>
      </c>
      <c r="P14" s="18" t="s">
        <v>24</v>
      </c>
      <c r="Q14" s="18" t="s">
        <v>26</v>
      </c>
      <c r="R14" s="18"/>
    </row>
    <row r="15" spans="2:18" x14ac:dyDescent="0.2">
      <c r="B15" s="12">
        <v>43438</v>
      </c>
      <c r="C15" s="13">
        <v>1247</v>
      </c>
      <c r="D15" s="13">
        <v>225025</v>
      </c>
      <c r="E15" s="14" t="s">
        <v>60</v>
      </c>
      <c r="F15" s="14" t="s">
        <v>51</v>
      </c>
      <c r="G15" s="14" t="s">
        <v>21</v>
      </c>
      <c r="H15" s="14" t="s">
        <v>61</v>
      </c>
      <c r="I15" s="15">
        <v>20</v>
      </c>
      <c r="J15" s="15" t="s">
        <v>62</v>
      </c>
      <c r="K15" s="16">
        <v>1200</v>
      </c>
      <c r="L15" s="16">
        <v>0</v>
      </c>
      <c r="M15" s="16">
        <v>39825</v>
      </c>
      <c r="N15" s="18" t="s">
        <v>24</v>
      </c>
      <c r="O15" s="18" t="s">
        <v>36</v>
      </c>
      <c r="P15" s="17" t="s">
        <v>25</v>
      </c>
      <c r="Q15" s="18" t="s">
        <v>26</v>
      </c>
      <c r="R15" s="18"/>
    </row>
    <row r="16" spans="2:18" x14ac:dyDescent="0.2">
      <c r="B16" s="12">
        <v>43438</v>
      </c>
      <c r="C16" s="13">
        <v>1248</v>
      </c>
      <c r="D16" s="13">
        <v>225024</v>
      </c>
      <c r="E16" s="14" t="s">
        <v>63</v>
      </c>
      <c r="F16" s="14" t="s">
        <v>51</v>
      </c>
      <c r="G16" s="14" t="s">
        <v>21</v>
      </c>
      <c r="H16" s="14" t="s">
        <v>22</v>
      </c>
      <c r="I16" s="15">
        <f>+18+5</f>
        <v>23</v>
      </c>
      <c r="J16" s="15" t="s">
        <v>64</v>
      </c>
      <c r="K16" s="16">
        <v>1200</v>
      </c>
      <c r="L16" s="16">
        <v>0</v>
      </c>
      <c r="M16" s="16">
        <v>44073</v>
      </c>
      <c r="N16" s="18" t="s">
        <v>24</v>
      </c>
      <c r="O16" s="18" t="s">
        <v>36</v>
      </c>
      <c r="P16" s="17" t="s">
        <v>25</v>
      </c>
      <c r="Q16" s="18" t="s">
        <v>26</v>
      </c>
      <c r="R16" s="18"/>
    </row>
    <row r="17" spans="2:18" x14ac:dyDescent="0.2">
      <c r="B17" s="12">
        <v>43438</v>
      </c>
      <c r="C17" s="13">
        <v>1249</v>
      </c>
      <c r="D17" s="13">
        <v>225018</v>
      </c>
      <c r="E17" s="14" t="s">
        <v>65</v>
      </c>
      <c r="F17" s="14" t="s">
        <v>66</v>
      </c>
      <c r="G17" s="14" t="s">
        <v>21</v>
      </c>
      <c r="H17" s="14" t="s">
        <v>39</v>
      </c>
      <c r="I17" s="15">
        <v>80</v>
      </c>
      <c r="J17" s="15" t="s">
        <v>67</v>
      </c>
      <c r="K17" s="16">
        <v>466</v>
      </c>
      <c r="L17" s="16">
        <v>0</v>
      </c>
      <c r="M17" s="16">
        <v>59235</v>
      </c>
      <c r="N17" s="18" t="s">
        <v>24</v>
      </c>
      <c r="O17" s="18" t="s">
        <v>36</v>
      </c>
      <c r="P17" s="17" t="s">
        <v>25</v>
      </c>
      <c r="Q17" s="18" t="s">
        <v>26</v>
      </c>
      <c r="R17" s="18"/>
    </row>
    <row r="18" spans="2:18" x14ac:dyDescent="0.2">
      <c r="B18" s="12">
        <v>43438</v>
      </c>
      <c r="C18" s="13">
        <v>1250</v>
      </c>
      <c r="D18" s="13">
        <v>224346</v>
      </c>
      <c r="E18" s="14" t="s">
        <v>68</v>
      </c>
      <c r="F18" s="14" t="s">
        <v>69</v>
      </c>
      <c r="G18" s="14" t="s">
        <v>21</v>
      </c>
      <c r="H18" s="14" t="s">
        <v>70</v>
      </c>
      <c r="I18" s="15">
        <v>1</v>
      </c>
      <c r="J18" s="15" t="s">
        <v>71</v>
      </c>
      <c r="K18" s="16">
        <v>1</v>
      </c>
      <c r="L18" s="16">
        <v>0</v>
      </c>
      <c r="M18" s="16">
        <v>14174</v>
      </c>
      <c r="N18" s="18" t="s">
        <v>24</v>
      </c>
      <c r="O18" s="18" t="s">
        <v>36</v>
      </c>
      <c r="P18" s="17" t="s">
        <v>25</v>
      </c>
      <c r="Q18" s="18" t="s">
        <v>26</v>
      </c>
      <c r="R18" s="18"/>
    </row>
    <row r="19" spans="2:18" x14ac:dyDescent="0.2">
      <c r="B19" s="12">
        <v>43439</v>
      </c>
      <c r="C19" s="13">
        <v>1251</v>
      </c>
      <c r="D19" s="13">
        <v>225002</v>
      </c>
      <c r="E19" s="14" t="s">
        <v>72</v>
      </c>
      <c r="F19" s="14" t="s">
        <v>73</v>
      </c>
      <c r="G19" s="14" t="s">
        <v>47</v>
      </c>
      <c r="H19" s="14" t="s">
        <v>74</v>
      </c>
      <c r="I19" s="15">
        <f>+18+2</f>
        <v>20</v>
      </c>
      <c r="J19" s="15" t="s">
        <v>64</v>
      </c>
      <c r="K19" s="16">
        <v>1229</v>
      </c>
      <c r="L19" s="16">
        <v>0</v>
      </c>
      <c r="M19" s="16">
        <v>29000</v>
      </c>
      <c r="N19" s="18" t="s">
        <v>24</v>
      </c>
      <c r="O19" s="17" t="s">
        <v>25</v>
      </c>
      <c r="P19" s="17" t="s">
        <v>25</v>
      </c>
      <c r="Q19" s="18" t="s">
        <v>26</v>
      </c>
      <c r="R19" s="18"/>
    </row>
    <row r="20" spans="2:18" x14ac:dyDescent="0.2">
      <c r="B20" s="12">
        <v>43439</v>
      </c>
      <c r="C20" s="13">
        <v>1255</v>
      </c>
      <c r="D20" s="13">
        <v>224367</v>
      </c>
      <c r="E20" s="14" t="s">
        <v>75</v>
      </c>
      <c r="F20" s="14" t="s">
        <v>76</v>
      </c>
      <c r="G20" s="14" t="s">
        <v>77</v>
      </c>
      <c r="H20" s="14" t="s">
        <v>39</v>
      </c>
      <c r="I20" s="15">
        <v>370</v>
      </c>
      <c r="J20" s="15" t="s">
        <v>78</v>
      </c>
      <c r="K20" s="16">
        <v>881</v>
      </c>
      <c r="L20" s="16">
        <v>384800</v>
      </c>
      <c r="M20" s="16">
        <v>384800</v>
      </c>
      <c r="N20" s="18" t="s">
        <v>24</v>
      </c>
      <c r="O20" s="17" t="s">
        <v>25</v>
      </c>
      <c r="P20" s="18" t="s">
        <v>24</v>
      </c>
      <c r="Q20" s="18" t="s">
        <v>24</v>
      </c>
      <c r="R20" s="18"/>
    </row>
    <row r="21" spans="2:18" x14ac:dyDescent="0.2">
      <c r="B21" s="12">
        <v>43440</v>
      </c>
      <c r="C21" s="13">
        <v>1256</v>
      </c>
      <c r="D21" s="13">
        <v>225021</v>
      </c>
      <c r="E21" s="14" t="s">
        <v>79</v>
      </c>
      <c r="F21" s="14" t="s">
        <v>80</v>
      </c>
      <c r="G21" s="14" t="s">
        <v>21</v>
      </c>
      <c r="H21" s="14" t="s">
        <v>30</v>
      </c>
      <c r="I21" s="15">
        <v>25</v>
      </c>
      <c r="J21" s="15" t="s">
        <v>81</v>
      </c>
      <c r="K21" s="16">
        <v>1186</v>
      </c>
      <c r="L21" s="16">
        <v>0</v>
      </c>
      <c r="M21" s="16">
        <v>35577</v>
      </c>
      <c r="N21" s="18" t="s">
        <v>24</v>
      </c>
      <c r="O21" s="17" t="s">
        <v>25</v>
      </c>
      <c r="P21" s="17" t="s">
        <v>25</v>
      </c>
      <c r="Q21" s="18" t="s">
        <v>26</v>
      </c>
      <c r="R21" s="18"/>
    </row>
    <row r="22" spans="2:18" x14ac:dyDescent="0.2">
      <c r="B22" s="12">
        <v>43440</v>
      </c>
      <c r="C22" s="13">
        <v>1258</v>
      </c>
      <c r="D22" s="13">
        <v>224854</v>
      </c>
      <c r="E22" s="14" t="s">
        <v>82</v>
      </c>
      <c r="F22" s="14" t="s">
        <v>83</v>
      </c>
      <c r="G22" s="14" t="s">
        <v>21</v>
      </c>
      <c r="H22" s="14" t="s">
        <v>61</v>
      </c>
      <c r="I22" s="15">
        <f>+33+12</f>
        <v>45</v>
      </c>
      <c r="J22" s="15" t="s">
        <v>84</v>
      </c>
      <c r="K22" s="16">
        <v>890</v>
      </c>
      <c r="L22" s="16">
        <v>0</v>
      </c>
      <c r="M22" s="16">
        <v>58650</v>
      </c>
      <c r="N22" s="18" t="s">
        <v>24</v>
      </c>
      <c r="O22" s="18" t="s">
        <v>36</v>
      </c>
      <c r="P22" s="17" t="s">
        <v>25</v>
      </c>
      <c r="Q22" s="18" t="s">
        <v>26</v>
      </c>
      <c r="R22" s="18"/>
    </row>
    <row r="23" spans="2:18" x14ac:dyDescent="0.2">
      <c r="B23" s="12">
        <v>43440</v>
      </c>
      <c r="C23" s="13">
        <v>1259</v>
      </c>
      <c r="D23" s="13">
        <v>224740</v>
      </c>
      <c r="E23" s="14" t="s">
        <v>85</v>
      </c>
      <c r="F23" s="14" t="s">
        <v>86</v>
      </c>
      <c r="G23" s="14" t="s">
        <v>47</v>
      </c>
      <c r="H23" s="14" t="s">
        <v>48</v>
      </c>
      <c r="I23" s="15">
        <v>130</v>
      </c>
      <c r="J23" s="15" t="s">
        <v>87</v>
      </c>
      <c r="K23" s="16">
        <v>1102</v>
      </c>
      <c r="L23" s="16">
        <v>137000</v>
      </c>
      <c r="M23" s="16">
        <v>31999</v>
      </c>
      <c r="N23" s="18" t="s">
        <v>24</v>
      </c>
      <c r="O23" s="18" t="s">
        <v>24</v>
      </c>
      <c r="P23" s="18" t="s">
        <v>24</v>
      </c>
      <c r="Q23" s="18" t="s">
        <v>24</v>
      </c>
      <c r="R23" s="18"/>
    </row>
    <row r="24" spans="2:18" x14ac:dyDescent="0.2">
      <c r="B24" s="12">
        <v>43441</v>
      </c>
      <c r="C24" s="13">
        <v>1261</v>
      </c>
      <c r="D24" s="13">
        <v>224930</v>
      </c>
      <c r="E24" s="14" t="s">
        <v>88</v>
      </c>
      <c r="F24" s="14" t="s">
        <v>89</v>
      </c>
      <c r="G24" s="14" t="s">
        <v>21</v>
      </c>
      <c r="H24" s="14" t="s">
        <v>34</v>
      </c>
      <c r="I24" s="15">
        <v>40</v>
      </c>
      <c r="J24" s="15" t="s">
        <v>52</v>
      </c>
      <c r="K24" s="16">
        <v>1271</v>
      </c>
      <c r="L24" s="16">
        <v>0</v>
      </c>
      <c r="M24" s="16">
        <v>64106</v>
      </c>
      <c r="N24" s="18" t="s">
        <v>24</v>
      </c>
      <c r="O24" s="18" t="s">
        <v>36</v>
      </c>
      <c r="P24" s="17" t="s">
        <v>25</v>
      </c>
      <c r="Q24" s="18" t="s">
        <v>26</v>
      </c>
      <c r="R24" s="18"/>
    </row>
    <row r="25" spans="2:18" x14ac:dyDescent="0.2">
      <c r="B25" s="12">
        <v>43442</v>
      </c>
      <c r="C25" s="13">
        <v>1262</v>
      </c>
      <c r="D25" s="13">
        <v>224875</v>
      </c>
      <c r="E25" s="14" t="s">
        <v>90</v>
      </c>
      <c r="F25" s="14" t="s">
        <v>91</v>
      </c>
      <c r="G25" s="14" t="s">
        <v>21</v>
      </c>
      <c r="H25" s="14" t="s">
        <v>22</v>
      </c>
      <c r="I25" s="15">
        <v>15</v>
      </c>
      <c r="J25" s="15" t="s">
        <v>92</v>
      </c>
      <c r="K25" s="16">
        <v>1017</v>
      </c>
      <c r="L25" s="16">
        <v>0</v>
      </c>
      <c r="M25" s="16">
        <v>18000</v>
      </c>
      <c r="N25" s="18" t="s">
        <v>24</v>
      </c>
      <c r="O25" s="17" t="s">
        <v>25</v>
      </c>
      <c r="P25" s="17" t="s">
        <v>25</v>
      </c>
      <c r="Q25" s="17" t="s">
        <v>25</v>
      </c>
      <c r="R25" s="17" t="s">
        <v>25</v>
      </c>
    </row>
    <row r="26" spans="2:18" x14ac:dyDescent="0.2">
      <c r="B26" s="12">
        <v>43443</v>
      </c>
      <c r="C26" s="13">
        <v>1263</v>
      </c>
      <c r="D26" s="13">
        <v>225044</v>
      </c>
      <c r="E26" s="14" t="s">
        <v>93</v>
      </c>
      <c r="F26" s="14" t="s">
        <v>94</v>
      </c>
      <c r="G26" s="14" t="s">
        <v>95</v>
      </c>
      <c r="H26" s="14" t="s">
        <v>30</v>
      </c>
      <c r="I26" s="15">
        <v>25</v>
      </c>
      <c r="J26" s="15" t="s">
        <v>81</v>
      </c>
      <c r="K26" s="16">
        <v>593</v>
      </c>
      <c r="L26" s="16">
        <v>0</v>
      </c>
      <c r="M26" s="16">
        <v>17500</v>
      </c>
      <c r="N26" s="18" t="s">
        <v>24</v>
      </c>
      <c r="O26" s="18" t="s">
        <v>36</v>
      </c>
      <c r="P26" s="17" t="s">
        <v>25</v>
      </c>
      <c r="Q26" s="17" t="s">
        <v>25</v>
      </c>
      <c r="R26" s="17" t="s">
        <v>25</v>
      </c>
    </row>
    <row r="27" spans="2:18" x14ac:dyDescent="0.2">
      <c r="B27" s="12">
        <v>43443</v>
      </c>
      <c r="C27" s="13">
        <v>1264</v>
      </c>
      <c r="D27" s="13">
        <v>225033</v>
      </c>
      <c r="E27" s="14" t="s">
        <v>96</v>
      </c>
      <c r="F27" s="14" t="s">
        <v>97</v>
      </c>
      <c r="G27" s="14" t="s">
        <v>21</v>
      </c>
      <c r="H27" s="14" t="s">
        <v>74</v>
      </c>
      <c r="I27" s="15">
        <v>10</v>
      </c>
      <c r="J27" s="19" t="s">
        <v>98</v>
      </c>
      <c r="K27" s="16">
        <v>1250</v>
      </c>
      <c r="L27" s="16">
        <v>0</v>
      </c>
      <c r="M27" s="16">
        <v>14750</v>
      </c>
      <c r="N27" s="18" t="s">
        <v>24</v>
      </c>
      <c r="O27" s="18" t="s">
        <v>36</v>
      </c>
      <c r="P27" s="17" t="s">
        <v>25</v>
      </c>
      <c r="Q27" s="17" t="s">
        <v>25</v>
      </c>
      <c r="R27" s="17" t="s">
        <v>25</v>
      </c>
    </row>
    <row r="28" spans="2:18" x14ac:dyDescent="0.2">
      <c r="B28" s="12">
        <v>43443</v>
      </c>
      <c r="C28" s="13">
        <v>1265</v>
      </c>
      <c r="D28" s="13">
        <v>225045</v>
      </c>
      <c r="E28" s="14" t="s">
        <v>99</v>
      </c>
      <c r="F28" s="14" t="s">
        <v>100</v>
      </c>
      <c r="G28" s="14" t="s">
        <v>21</v>
      </c>
      <c r="H28" s="14" t="s">
        <v>61</v>
      </c>
      <c r="I28" s="15">
        <v>40</v>
      </c>
      <c r="J28" s="15" t="s">
        <v>52</v>
      </c>
      <c r="K28" s="16">
        <v>424</v>
      </c>
      <c r="L28" s="16">
        <v>20000</v>
      </c>
      <c r="M28" s="16">
        <v>19999.57</v>
      </c>
      <c r="N28" s="18" t="s">
        <v>24</v>
      </c>
      <c r="O28" s="17" t="s">
        <v>25</v>
      </c>
      <c r="P28" s="17" t="s">
        <v>25</v>
      </c>
      <c r="Q28" s="18" t="s">
        <v>24</v>
      </c>
      <c r="R28" s="17" t="s">
        <v>25</v>
      </c>
    </row>
    <row r="29" spans="2:18" x14ac:dyDescent="0.2">
      <c r="B29" s="12">
        <v>43443</v>
      </c>
      <c r="C29" s="13">
        <v>1266</v>
      </c>
      <c r="D29" s="13">
        <v>224206</v>
      </c>
      <c r="E29" s="14" t="s">
        <v>101</v>
      </c>
      <c r="F29" s="14" t="s">
        <v>102</v>
      </c>
      <c r="G29" s="14" t="s">
        <v>103</v>
      </c>
      <c r="H29" s="14" t="s">
        <v>34</v>
      </c>
      <c r="I29" s="15">
        <f>+50+15</f>
        <v>65</v>
      </c>
      <c r="J29" s="15" t="s">
        <v>104</v>
      </c>
      <c r="K29" s="16">
        <v>1186</v>
      </c>
      <c r="L29" s="16">
        <v>35000</v>
      </c>
      <c r="M29" s="16">
        <v>61400</v>
      </c>
      <c r="N29" s="17" t="s">
        <v>25</v>
      </c>
      <c r="O29" s="17" t="s">
        <v>25</v>
      </c>
      <c r="P29" s="17" t="s">
        <v>25</v>
      </c>
      <c r="Q29" s="18" t="s">
        <v>24</v>
      </c>
      <c r="R29" s="17" t="s">
        <v>25</v>
      </c>
    </row>
    <row r="30" spans="2:18" x14ac:dyDescent="0.2">
      <c r="B30" s="12">
        <v>43443</v>
      </c>
      <c r="C30" s="13">
        <v>1268</v>
      </c>
      <c r="D30" s="13">
        <v>223981</v>
      </c>
      <c r="E30" s="14" t="s">
        <v>105</v>
      </c>
      <c r="F30" s="14" t="s">
        <v>106</v>
      </c>
      <c r="G30" s="14" t="s">
        <v>47</v>
      </c>
      <c r="H30" s="14" t="s">
        <v>39</v>
      </c>
      <c r="I30" s="15">
        <f>+300+33</f>
        <v>333</v>
      </c>
      <c r="J30" s="15" t="s">
        <v>107</v>
      </c>
      <c r="K30" s="16">
        <v>1059</v>
      </c>
      <c r="L30" s="16">
        <v>25000</v>
      </c>
      <c r="M30" s="16">
        <v>391249</v>
      </c>
      <c r="N30" s="18" t="s">
        <v>24</v>
      </c>
      <c r="O30" s="17" t="s">
        <v>25</v>
      </c>
      <c r="P30" s="18" t="s">
        <v>24</v>
      </c>
      <c r="Q30" s="18" t="s">
        <v>24</v>
      </c>
      <c r="R30" s="18"/>
    </row>
    <row r="31" spans="2:18" x14ac:dyDescent="0.2">
      <c r="B31" s="12">
        <v>43443</v>
      </c>
      <c r="C31" s="13">
        <v>1269</v>
      </c>
      <c r="D31" s="13">
        <v>224349</v>
      </c>
      <c r="E31" s="14" t="s">
        <v>108</v>
      </c>
      <c r="F31" s="14" t="s">
        <v>109</v>
      </c>
      <c r="G31" s="14" t="s">
        <v>103</v>
      </c>
      <c r="H31" s="14" t="s">
        <v>48</v>
      </c>
      <c r="I31" s="15">
        <v>175</v>
      </c>
      <c r="J31" s="15" t="s">
        <v>110</v>
      </c>
      <c r="K31" s="16">
        <v>1314</v>
      </c>
      <c r="L31" s="16">
        <v>270000</v>
      </c>
      <c r="M31" s="16">
        <v>69685</v>
      </c>
      <c r="N31" s="18" t="s">
        <v>24</v>
      </c>
      <c r="O31" s="18" t="s">
        <v>24</v>
      </c>
      <c r="P31" s="18" t="s">
        <v>24</v>
      </c>
      <c r="Q31" s="18" t="s">
        <v>24</v>
      </c>
      <c r="R31" s="18"/>
    </row>
    <row r="32" spans="2:18" x14ac:dyDescent="0.2">
      <c r="B32" s="12">
        <v>43444</v>
      </c>
      <c r="C32" s="13">
        <v>1270</v>
      </c>
      <c r="D32" s="13">
        <v>223931</v>
      </c>
      <c r="E32" s="14" t="s">
        <v>111</v>
      </c>
      <c r="F32" s="14" t="s">
        <v>112</v>
      </c>
      <c r="G32" s="14" t="s">
        <v>47</v>
      </c>
      <c r="H32" s="14" t="s">
        <v>39</v>
      </c>
      <c r="I32" s="15">
        <f>+200+50</f>
        <v>250</v>
      </c>
      <c r="J32" s="15" t="s">
        <v>113</v>
      </c>
      <c r="K32" s="16">
        <v>1038</v>
      </c>
      <c r="L32" s="16">
        <v>30000</v>
      </c>
      <c r="M32" s="16">
        <v>276248</v>
      </c>
      <c r="N32" s="18" t="s">
        <v>24</v>
      </c>
      <c r="O32" s="18" t="s">
        <v>24</v>
      </c>
      <c r="P32" s="18" t="s">
        <v>24</v>
      </c>
      <c r="Q32" s="18" t="s">
        <v>24</v>
      </c>
      <c r="R32" s="17" t="s">
        <v>114</v>
      </c>
    </row>
    <row r="33" spans="2:18" x14ac:dyDescent="0.2">
      <c r="B33" s="12">
        <v>43444</v>
      </c>
      <c r="C33" s="13">
        <v>1271</v>
      </c>
      <c r="D33" s="13">
        <v>224803</v>
      </c>
      <c r="E33" s="14" t="s">
        <v>115</v>
      </c>
      <c r="F33" s="14" t="s">
        <v>51</v>
      </c>
      <c r="G33" s="14" t="s">
        <v>21</v>
      </c>
      <c r="H33" s="14" t="s">
        <v>30</v>
      </c>
      <c r="I33" s="15">
        <f>+18+5</f>
        <v>23</v>
      </c>
      <c r="J33" s="15" t="s">
        <v>116</v>
      </c>
      <c r="K33" s="16">
        <v>1200</v>
      </c>
      <c r="L33" s="16">
        <v>0</v>
      </c>
      <c r="M33" s="16">
        <v>38468</v>
      </c>
      <c r="N33" s="18" t="s">
        <v>24</v>
      </c>
      <c r="O33" s="17" t="s">
        <v>25</v>
      </c>
      <c r="P33" s="17" t="s">
        <v>25</v>
      </c>
      <c r="Q33" s="18" t="s">
        <v>26</v>
      </c>
      <c r="R33" s="17" t="s">
        <v>25</v>
      </c>
    </row>
    <row r="34" spans="2:18" x14ac:dyDescent="0.2">
      <c r="B34" s="12">
        <v>43444</v>
      </c>
      <c r="C34" s="13">
        <v>1272</v>
      </c>
      <c r="D34" s="13">
        <v>224987</v>
      </c>
      <c r="E34" s="14" t="s">
        <v>117</v>
      </c>
      <c r="F34" s="14" t="s">
        <v>118</v>
      </c>
      <c r="G34" s="14" t="s">
        <v>21</v>
      </c>
      <c r="H34" s="14" t="s">
        <v>48</v>
      </c>
      <c r="I34" s="15">
        <f>+80+27</f>
        <v>107</v>
      </c>
      <c r="J34" s="15" t="s">
        <v>55</v>
      </c>
      <c r="K34" s="16">
        <v>1550</v>
      </c>
      <c r="L34" s="16">
        <v>110000</v>
      </c>
      <c r="M34" s="16">
        <v>87345</v>
      </c>
      <c r="N34" s="18" t="s">
        <v>24</v>
      </c>
      <c r="O34" s="17" t="s">
        <v>25</v>
      </c>
      <c r="P34" s="17" t="s">
        <v>25</v>
      </c>
      <c r="Q34" s="18" t="s">
        <v>24</v>
      </c>
      <c r="R34" s="17" t="s">
        <v>25</v>
      </c>
    </row>
    <row r="35" spans="2:18" x14ac:dyDescent="0.2">
      <c r="B35" s="12">
        <v>43444</v>
      </c>
      <c r="C35" s="13">
        <v>1273</v>
      </c>
      <c r="D35" s="13">
        <v>225050</v>
      </c>
      <c r="E35" s="14" t="s">
        <v>119</v>
      </c>
      <c r="F35" s="14"/>
      <c r="G35" s="14" t="s">
        <v>21</v>
      </c>
      <c r="H35" s="14" t="s">
        <v>30</v>
      </c>
      <c r="I35" s="15">
        <v>15</v>
      </c>
      <c r="J35" s="15" t="s">
        <v>120</v>
      </c>
      <c r="K35" s="16">
        <v>720</v>
      </c>
      <c r="L35" s="16">
        <v>0</v>
      </c>
      <c r="M35" s="16">
        <v>13503</v>
      </c>
      <c r="N35" s="18" t="s">
        <v>24</v>
      </c>
      <c r="O35" s="17" t="s">
        <v>25</v>
      </c>
      <c r="P35" s="17" t="s">
        <v>25</v>
      </c>
      <c r="Q35" s="18" t="s">
        <v>26</v>
      </c>
      <c r="R35" s="17" t="s">
        <v>25</v>
      </c>
    </row>
    <row r="36" spans="2:18" s="25" customFormat="1" x14ac:dyDescent="0.2">
      <c r="B36" s="20">
        <v>43444</v>
      </c>
      <c r="C36" s="21">
        <v>1274</v>
      </c>
      <c r="D36" s="21">
        <v>222321</v>
      </c>
      <c r="E36" s="22" t="s">
        <v>121</v>
      </c>
      <c r="F36" s="22" t="s">
        <v>122</v>
      </c>
      <c r="G36" s="22" t="s">
        <v>47</v>
      </c>
      <c r="H36" s="22" t="s">
        <v>34</v>
      </c>
      <c r="I36" s="23">
        <f>+30+17</f>
        <v>47</v>
      </c>
      <c r="J36" s="23" t="s">
        <v>123</v>
      </c>
      <c r="K36" s="24">
        <v>890</v>
      </c>
      <c r="L36" s="24">
        <v>0</v>
      </c>
      <c r="M36" s="24">
        <v>49349</v>
      </c>
      <c r="N36" s="23" t="s">
        <v>24</v>
      </c>
      <c r="O36" s="23" t="s">
        <v>24</v>
      </c>
      <c r="P36" s="23" t="s">
        <v>24</v>
      </c>
      <c r="Q36" s="23" t="s">
        <v>26</v>
      </c>
      <c r="R36" s="23" t="s">
        <v>24</v>
      </c>
    </row>
    <row r="37" spans="2:18" x14ac:dyDescent="0.2">
      <c r="B37" s="12">
        <v>43444</v>
      </c>
      <c r="C37" s="13">
        <v>1275</v>
      </c>
      <c r="D37" s="13">
        <v>223369</v>
      </c>
      <c r="E37" s="14" t="s">
        <v>124</v>
      </c>
      <c r="F37" s="14" t="s">
        <v>125</v>
      </c>
      <c r="G37" s="14" t="s">
        <v>126</v>
      </c>
      <c r="H37" s="14" t="s">
        <v>39</v>
      </c>
      <c r="I37" s="15">
        <v>400</v>
      </c>
      <c r="J37" s="15" t="s">
        <v>127</v>
      </c>
      <c r="K37" s="16">
        <v>1017</v>
      </c>
      <c r="L37" s="16">
        <v>440000</v>
      </c>
      <c r="M37" s="16">
        <v>39996</v>
      </c>
      <c r="N37" s="18" t="s">
        <v>24</v>
      </c>
      <c r="O37" s="17" t="s">
        <v>25</v>
      </c>
      <c r="P37" s="18" t="s">
        <v>24</v>
      </c>
      <c r="Q37" s="18" t="s">
        <v>24</v>
      </c>
      <c r="R37" s="17" t="s">
        <v>25</v>
      </c>
    </row>
    <row r="38" spans="2:18" x14ac:dyDescent="0.2">
      <c r="B38" s="12">
        <v>43445</v>
      </c>
      <c r="C38" s="13">
        <v>1276</v>
      </c>
      <c r="D38" s="13">
        <v>225053</v>
      </c>
      <c r="E38" s="14" t="s">
        <v>128</v>
      </c>
      <c r="F38" s="14" t="s">
        <v>129</v>
      </c>
      <c r="G38" s="14" t="s">
        <v>43</v>
      </c>
      <c r="H38" s="14" t="s">
        <v>70</v>
      </c>
      <c r="I38" s="15">
        <f>+150+15</f>
        <v>165</v>
      </c>
      <c r="J38" s="15" t="s">
        <v>130</v>
      </c>
      <c r="K38" s="16">
        <v>1150</v>
      </c>
      <c r="L38" s="16">
        <v>0</v>
      </c>
      <c r="M38" s="16">
        <v>223905</v>
      </c>
      <c r="N38" s="18" t="s">
        <v>24</v>
      </c>
      <c r="O38" s="17" t="s">
        <v>25</v>
      </c>
      <c r="P38" s="18" t="s">
        <v>24</v>
      </c>
      <c r="Q38" s="17" t="s">
        <v>25</v>
      </c>
      <c r="R38" s="17" t="s">
        <v>25</v>
      </c>
    </row>
    <row r="39" spans="2:18" s="25" customFormat="1" x14ac:dyDescent="0.2">
      <c r="B39" s="20">
        <v>43445</v>
      </c>
      <c r="C39" s="21">
        <v>1277</v>
      </c>
      <c r="D39" s="21">
        <v>222321</v>
      </c>
      <c r="E39" s="22" t="s">
        <v>121</v>
      </c>
      <c r="F39" s="22" t="s">
        <v>122</v>
      </c>
      <c r="G39" s="22" t="s">
        <v>126</v>
      </c>
      <c r="H39" s="22" t="s">
        <v>48</v>
      </c>
      <c r="I39" s="23">
        <v>100</v>
      </c>
      <c r="J39" s="23" t="s">
        <v>40</v>
      </c>
      <c r="K39" s="24">
        <v>975</v>
      </c>
      <c r="L39" s="24">
        <v>400000</v>
      </c>
      <c r="M39" s="24">
        <v>114999</v>
      </c>
      <c r="N39" s="23" t="s">
        <v>24</v>
      </c>
      <c r="O39" s="23" t="s">
        <v>24</v>
      </c>
      <c r="P39" s="23" t="s">
        <v>24</v>
      </c>
      <c r="Q39" s="23" t="s">
        <v>24</v>
      </c>
      <c r="R39" s="26" t="s">
        <v>25</v>
      </c>
    </row>
    <row r="40" spans="2:18" x14ac:dyDescent="0.2">
      <c r="B40" s="12">
        <v>43445</v>
      </c>
      <c r="C40" s="13">
        <v>1278</v>
      </c>
      <c r="D40" s="13">
        <v>225007</v>
      </c>
      <c r="E40" s="14" t="s">
        <v>131</v>
      </c>
      <c r="F40" s="14" t="s">
        <v>132</v>
      </c>
      <c r="G40" s="14" t="s">
        <v>21</v>
      </c>
      <c r="H40" s="14" t="s">
        <v>61</v>
      </c>
      <c r="I40" s="15">
        <v>20</v>
      </c>
      <c r="J40" s="15" t="s">
        <v>133</v>
      </c>
      <c r="K40" s="16">
        <v>1208</v>
      </c>
      <c r="L40" s="16">
        <v>0</v>
      </c>
      <c r="M40" s="16">
        <v>28501</v>
      </c>
      <c r="N40" s="18" t="s">
        <v>24</v>
      </c>
      <c r="O40" s="17" t="s">
        <v>25</v>
      </c>
      <c r="P40" s="17" t="s">
        <v>25</v>
      </c>
      <c r="Q40" s="18" t="s">
        <v>26</v>
      </c>
      <c r="R40" s="17" t="s">
        <v>25</v>
      </c>
    </row>
    <row r="41" spans="2:18" s="25" customFormat="1" x14ac:dyDescent="0.2">
      <c r="B41" s="20">
        <v>43445</v>
      </c>
      <c r="C41" s="21">
        <v>1279</v>
      </c>
      <c r="D41" s="21">
        <v>222321</v>
      </c>
      <c r="E41" s="22" t="s">
        <v>121</v>
      </c>
      <c r="F41" s="22" t="s">
        <v>122</v>
      </c>
      <c r="G41" s="22" t="s">
        <v>47</v>
      </c>
      <c r="H41" s="22" t="s">
        <v>134</v>
      </c>
      <c r="I41" s="23">
        <v>80</v>
      </c>
      <c r="J41" s="23" t="s">
        <v>67</v>
      </c>
      <c r="K41" s="24">
        <v>424</v>
      </c>
      <c r="L41" s="24">
        <v>0</v>
      </c>
      <c r="M41" s="24">
        <v>39999</v>
      </c>
      <c r="N41" s="23" t="s">
        <v>24</v>
      </c>
      <c r="O41" s="23" t="s">
        <v>24</v>
      </c>
      <c r="P41" s="23" t="s">
        <v>24</v>
      </c>
      <c r="Q41" s="26" t="s">
        <v>25</v>
      </c>
      <c r="R41" s="23" t="s">
        <v>24</v>
      </c>
    </row>
    <row r="42" spans="2:18" s="25" customFormat="1" x14ac:dyDescent="0.2">
      <c r="B42" s="20">
        <v>43445</v>
      </c>
      <c r="C42" s="21">
        <v>1280</v>
      </c>
      <c r="D42" s="21">
        <v>222321</v>
      </c>
      <c r="E42" s="22" t="s">
        <v>121</v>
      </c>
      <c r="F42" s="22" t="s">
        <v>122</v>
      </c>
      <c r="G42" s="22" t="s">
        <v>126</v>
      </c>
      <c r="H42" s="22" t="s">
        <v>135</v>
      </c>
      <c r="I42" s="23">
        <f>+150+43</f>
        <v>193</v>
      </c>
      <c r="J42" s="23" t="s">
        <v>130</v>
      </c>
      <c r="K42" s="24">
        <v>1059</v>
      </c>
      <c r="L42" s="24">
        <v>0</v>
      </c>
      <c r="M42" s="24">
        <v>241249</v>
      </c>
      <c r="N42" s="23" t="s">
        <v>24</v>
      </c>
      <c r="O42" s="23" t="s">
        <v>24</v>
      </c>
      <c r="P42" s="23" t="s">
        <v>24</v>
      </c>
      <c r="Q42" s="26" t="s">
        <v>25</v>
      </c>
      <c r="R42" s="23" t="s">
        <v>24</v>
      </c>
    </row>
    <row r="43" spans="2:18" x14ac:dyDescent="0.2">
      <c r="B43" s="12">
        <v>43446</v>
      </c>
      <c r="C43" s="13">
        <v>1281</v>
      </c>
      <c r="D43" s="13">
        <v>224805</v>
      </c>
      <c r="E43" s="14" t="s">
        <v>136</v>
      </c>
      <c r="F43" s="14" t="s">
        <v>137</v>
      </c>
      <c r="G43" s="14" t="s">
        <v>43</v>
      </c>
      <c r="H43" s="14" t="s">
        <v>39</v>
      </c>
      <c r="I43" s="15">
        <v>180</v>
      </c>
      <c r="J43" s="15" t="s">
        <v>138</v>
      </c>
      <c r="K43" s="16">
        <v>1271</v>
      </c>
      <c r="L43" s="16">
        <v>80000</v>
      </c>
      <c r="M43" s="16">
        <v>189998</v>
      </c>
      <c r="N43" s="18" t="s">
        <v>24</v>
      </c>
      <c r="O43" s="17" t="s">
        <v>25</v>
      </c>
      <c r="P43" s="17" t="s">
        <v>25</v>
      </c>
      <c r="Q43" s="18" t="s">
        <v>24</v>
      </c>
      <c r="R43" s="17" t="s">
        <v>25</v>
      </c>
    </row>
    <row r="44" spans="2:18" s="25" customFormat="1" x14ac:dyDescent="0.2">
      <c r="B44" s="20">
        <v>43446</v>
      </c>
      <c r="C44" s="21">
        <v>1282</v>
      </c>
      <c r="D44" s="21">
        <v>222322</v>
      </c>
      <c r="E44" s="22" t="s">
        <v>121</v>
      </c>
      <c r="F44" s="22" t="s">
        <v>122</v>
      </c>
      <c r="G44" s="22" t="s">
        <v>43</v>
      </c>
      <c r="H44" s="22" t="s">
        <v>34</v>
      </c>
      <c r="I44" s="23">
        <f>+100</f>
        <v>100</v>
      </c>
      <c r="J44" s="23" t="s">
        <v>40</v>
      </c>
      <c r="K44" s="24">
        <v>890</v>
      </c>
      <c r="L44" s="24">
        <v>0</v>
      </c>
      <c r="M44" s="24">
        <v>105000</v>
      </c>
      <c r="N44" s="27" t="s">
        <v>24</v>
      </c>
      <c r="O44" s="17" t="s">
        <v>25</v>
      </c>
      <c r="P44" s="17" t="s">
        <v>25</v>
      </c>
      <c r="Q44" s="17" t="s">
        <v>25</v>
      </c>
      <c r="R44" s="17" t="s">
        <v>25</v>
      </c>
    </row>
    <row r="45" spans="2:18" x14ac:dyDescent="0.2">
      <c r="B45" s="12">
        <v>43446</v>
      </c>
      <c r="C45" s="13">
        <v>1283</v>
      </c>
      <c r="D45" s="13">
        <v>225035</v>
      </c>
      <c r="E45" s="14" t="s">
        <v>121</v>
      </c>
      <c r="F45" s="14" t="s">
        <v>122</v>
      </c>
      <c r="G45" s="14" t="s">
        <v>43</v>
      </c>
      <c r="H45" s="14" t="s">
        <v>34</v>
      </c>
      <c r="I45" s="15">
        <v>100</v>
      </c>
      <c r="J45" s="15" t="s">
        <v>40</v>
      </c>
      <c r="K45" s="16">
        <v>424</v>
      </c>
      <c r="L45" s="16">
        <v>0</v>
      </c>
      <c r="M45" s="16">
        <v>49999</v>
      </c>
      <c r="N45" s="18" t="s">
        <v>24</v>
      </c>
      <c r="O45" s="17" t="s">
        <v>25</v>
      </c>
      <c r="P45" s="17" t="s">
        <v>25</v>
      </c>
      <c r="Q45" s="17" t="s">
        <v>25</v>
      </c>
      <c r="R45" s="17" t="s">
        <v>25</v>
      </c>
    </row>
    <row r="46" spans="2:18" x14ac:dyDescent="0.2">
      <c r="B46" s="12">
        <v>43446</v>
      </c>
      <c r="C46" s="13" t="s">
        <v>139</v>
      </c>
      <c r="D46" s="13">
        <v>224239</v>
      </c>
      <c r="E46" s="14" t="s">
        <v>140</v>
      </c>
      <c r="F46" s="14" t="s">
        <v>129</v>
      </c>
      <c r="G46" s="14" t="s">
        <v>21</v>
      </c>
      <c r="H46" s="14" t="s">
        <v>134</v>
      </c>
      <c r="I46" s="15">
        <v>40</v>
      </c>
      <c r="J46" s="15" t="s">
        <v>141</v>
      </c>
      <c r="K46" s="16">
        <v>423.72</v>
      </c>
      <c r="L46" s="16">
        <v>0</v>
      </c>
      <c r="M46" s="16">
        <v>20000</v>
      </c>
      <c r="N46" s="17" t="s">
        <v>25</v>
      </c>
      <c r="O46" s="18" t="s">
        <v>24</v>
      </c>
      <c r="P46" s="17" t="s">
        <v>25</v>
      </c>
      <c r="Q46" s="18" t="s">
        <v>26</v>
      </c>
      <c r="R46" s="18" t="s">
        <v>24</v>
      </c>
    </row>
    <row r="47" spans="2:18" s="25" customFormat="1" x14ac:dyDescent="0.2">
      <c r="B47" s="20">
        <v>43446</v>
      </c>
      <c r="C47" s="21">
        <v>1285</v>
      </c>
      <c r="D47" s="21">
        <v>222322</v>
      </c>
      <c r="E47" s="22" t="s">
        <v>121</v>
      </c>
      <c r="F47" s="22" t="s">
        <v>122</v>
      </c>
      <c r="G47" s="22" t="s">
        <v>43</v>
      </c>
      <c r="H47" s="22" t="s">
        <v>39</v>
      </c>
      <c r="I47" s="23">
        <f>+300+100</f>
        <v>400</v>
      </c>
      <c r="J47" s="23" t="s">
        <v>107</v>
      </c>
      <c r="K47" s="24">
        <v>1186</v>
      </c>
      <c r="L47" s="24">
        <v>549000</v>
      </c>
      <c r="M47" s="24">
        <v>560000</v>
      </c>
      <c r="N47" s="27" t="s">
        <v>24</v>
      </c>
      <c r="O47" s="17" t="s">
        <v>25</v>
      </c>
      <c r="P47" s="17" t="s">
        <v>25</v>
      </c>
      <c r="Q47" s="27" t="s">
        <v>24</v>
      </c>
      <c r="R47" s="17" t="s">
        <v>25</v>
      </c>
    </row>
    <row r="48" spans="2:18" x14ac:dyDescent="0.2">
      <c r="B48" s="12">
        <v>43447</v>
      </c>
      <c r="C48" s="13">
        <v>1286</v>
      </c>
      <c r="D48" s="13">
        <v>225028</v>
      </c>
      <c r="E48" s="14" t="s">
        <v>142</v>
      </c>
      <c r="F48" s="14" t="s">
        <v>143</v>
      </c>
      <c r="G48" s="14" t="s">
        <v>21</v>
      </c>
      <c r="H48" s="14" t="s">
        <v>39</v>
      </c>
      <c r="I48" s="15">
        <f>+100</f>
        <v>100</v>
      </c>
      <c r="J48" s="15" t="s">
        <v>40</v>
      </c>
      <c r="K48" s="16">
        <v>593</v>
      </c>
      <c r="L48" s="16">
        <v>50000</v>
      </c>
      <c r="M48" s="16">
        <v>52200</v>
      </c>
      <c r="N48" s="17" t="s">
        <v>25</v>
      </c>
      <c r="O48" s="17" t="s">
        <v>25</v>
      </c>
      <c r="P48" s="17" t="s">
        <v>25</v>
      </c>
      <c r="Q48" s="18" t="s">
        <v>24</v>
      </c>
      <c r="R48" s="17" t="s">
        <v>25</v>
      </c>
    </row>
    <row r="49" spans="2:18" x14ac:dyDescent="0.2">
      <c r="B49" s="12">
        <v>43447</v>
      </c>
      <c r="C49" s="13">
        <v>1287</v>
      </c>
      <c r="D49" s="13">
        <v>224980</v>
      </c>
      <c r="E49" s="14" t="s">
        <v>144</v>
      </c>
      <c r="F49" s="14" t="s">
        <v>145</v>
      </c>
      <c r="G49" s="14" t="s">
        <v>21</v>
      </c>
      <c r="H49" s="14" t="s">
        <v>135</v>
      </c>
      <c r="I49" s="15" t="s">
        <v>36</v>
      </c>
      <c r="J49" s="15" t="s">
        <v>146</v>
      </c>
      <c r="K49" s="16">
        <v>0</v>
      </c>
      <c r="L49" s="16">
        <v>0</v>
      </c>
      <c r="M49" s="16">
        <v>19575</v>
      </c>
      <c r="N49" s="18"/>
      <c r="O49" s="18"/>
      <c r="P49" s="18"/>
      <c r="Q49" s="18"/>
      <c r="R49" s="18"/>
    </row>
    <row r="50" spans="2:18" x14ac:dyDescent="0.2">
      <c r="B50" s="12">
        <v>43447</v>
      </c>
      <c r="C50" s="13">
        <v>1288</v>
      </c>
      <c r="D50" s="13">
        <v>221865</v>
      </c>
      <c r="E50" s="14" t="s">
        <v>147</v>
      </c>
      <c r="F50" s="14" t="s">
        <v>148</v>
      </c>
      <c r="G50" s="14" t="s">
        <v>58</v>
      </c>
      <c r="H50" s="14" t="s">
        <v>48</v>
      </c>
      <c r="I50" s="15">
        <f>+70</f>
        <v>70</v>
      </c>
      <c r="J50" s="15" t="s">
        <v>149</v>
      </c>
      <c r="K50" s="16">
        <v>847</v>
      </c>
      <c r="L50" s="16">
        <v>0</v>
      </c>
      <c r="M50" s="16">
        <v>95404</v>
      </c>
      <c r="N50" s="18" t="s">
        <v>24</v>
      </c>
      <c r="O50" s="18" t="s">
        <v>24</v>
      </c>
      <c r="P50" s="17" t="s">
        <v>25</v>
      </c>
      <c r="Q50" s="18" t="s">
        <v>26</v>
      </c>
      <c r="R50" s="18" t="s">
        <v>24</v>
      </c>
    </row>
    <row r="51" spans="2:18" x14ac:dyDescent="0.2">
      <c r="B51" s="12">
        <v>43447</v>
      </c>
      <c r="C51" s="13">
        <v>1289</v>
      </c>
      <c r="D51" s="13">
        <v>224926</v>
      </c>
      <c r="E51" s="14" t="s">
        <v>150</v>
      </c>
      <c r="F51" s="14" t="s">
        <v>151</v>
      </c>
      <c r="G51" s="14" t="s">
        <v>21</v>
      </c>
      <c r="H51" s="14" t="s">
        <v>30</v>
      </c>
      <c r="I51" s="15">
        <f>+15</f>
        <v>15</v>
      </c>
      <c r="J51" s="15" t="s">
        <v>92</v>
      </c>
      <c r="K51" s="16">
        <v>1300</v>
      </c>
      <c r="L51" s="16">
        <v>0</v>
      </c>
      <c r="M51" s="16">
        <v>36444</v>
      </c>
      <c r="N51" s="18" t="s">
        <v>24</v>
      </c>
      <c r="O51" s="17" t="s">
        <v>25</v>
      </c>
      <c r="P51" s="17" t="s">
        <v>25</v>
      </c>
      <c r="Q51" s="17" t="s">
        <v>25</v>
      </c>
      <c r="R51" s="17" t="s">
        <v>25</v>
      </c>
    </row>
    <row r="52" spans="2:18" x14ac:dyDescent="0.2">
      <c r="B52" s="12">
        <v>43448</v>
      </c>
      <c r="C52" s="13">
        <v>1290</v>
      </c>
      <c r="D52" s="13">
        <v>224239</v>
      </c>
      <c r="E52" s="14" t="s">
        <v>140</v>
      </c>
      <c r="F52" s="14" t="s">
        <v>129</v>
      </c>
      <c r="G52" s="14" t="s">
        <v>21</v>
      </c>
      <c r="H52" s="14" t="s">
        <v>152</v>
      </c>
      <c r="I52" s="15">
        <v>1</v>
      </c>
      <c r="J52" s="19" t="s">
        <v>153</v>
      </c>
      <c r="K52" s="16">
        <v>0</v>
      </c>
      <c r="L52" s="16">
        <v>0</v>
      </c>
      <c r="M52" s="16">
        <v>100000</v>
      </c>
      <c r="N52" s="18"/>
      <c r="O52" s="18"/>
      <c r="P52" s="18"/>
      <c r="Q52" s="18"/>
      <c r="R52" s="18"/>
    </row>
    <row r="53" spans="2:18" x14ac:dyDescent="0.2">
      <c r="B53" s="12">
        <v>43448</v>
      </c>
      <c r="C53" s="13">
        <v>1291</v>
      </c>
      <c r="D53" s="13">
        <v>225058</v>
      </c>
      <c r="E53" s="14" t="s">
        <v>154</v>
      </c>
      <c r="F53" s="14" t="s">
        <v>155</v>
      </c>
      <c r="G53" s="14" t="s">
        <v>156</v>
      </c>
      <c r="H53" s="14" t="s">
        <v>22</v>
      </c>
      <c r="I53" s="15">
        <v>30</v>
      </c>
      <c r="J53" s="15" t="s">
        <v>123</v>
      </c>
      <c r="K53" s="16">
        <v>1017</v>
      </c>
      <c r="L53" s="16">
        <v>0</v>
      </c>
      <c r="M53" s="16">
        <v>36000</v>
      </c>
      <c r="N53" s="18" t="s">
        <v>24</v>
      </c>
      <c r="O53" s="17" t="s">
        <v>25</v>
      </c>
      <c r="P53" s="17" t="s">
        <v>25</v>
      </c>
      <c r="Q53" s="17" t="s">
        <v>25</v>
      </c>
      <c r="R53" s="17" t="s">
        <v>25</v>
      </c>
    </row>
    <row r="54" spans="2:18" x14ac:dyDescent="0.2">
      <c r="B54" s="12">
        <v>43448</v>
      </c>
      <c r="C54" s="13">
        <v>1292</v>
      </c>
      <c r="D54" s="13">
        <v>224980</v>
      </c>
      <c r="E54" s="14" t="s">
        <v>144</v>
      </c>
      <c r="F54" s="14" t="s">
        <v>145</v>
      </c>
      <c r="G54" s="14" t="s">
        <v>21</v>
      </c>
      <c r="H54" s="14" t="s">
        <v>135</v>
      </c>
      <c r="I54" s="15">
        <v>26</v>
      </c>
      <c r="J54" s="15" t="s">
        <v>146</v>
      </c>
      <c r="K54" s="16">
        <v>1</v>
      </c>
      <c r="L54" s="16">
        <v>0</v>
      </c>
      <c r="M54" s="16">
        <v>14096</v>
      </c>
      <c r="N54" s="18"/>
      <c r="O54" s="18"/>
      <c r="P54" s="18"/>
      <c r="Q54" s="18"/>
      <c r="R54" s="18"/>
    </row>
    <row r="55" spans="2:18" x14ac:dyDescent="0.2">
      <c r="B55" s="12">
        <v>43448</v>
      </c>
      <c r="C55" s="13">
        <v>1293</v>
      </c>
      <c r="D55" s="13">
        <v>225020</v>
      </c>
      <c r="E55" s="14" t="s">
        <v>157</v>
      </c>
      <c r="F55" s="14" t="s">
        <v>158</v>
      </c>
      <c r="G55" s="14" t="s">
        <v>21</v>
      </c>
      <c r="H55" s="14" t="s">
        <v>34</v>
      </c>
      <c r="I55" s="15">
        <f>+40+10</f>
        <v>50</v>
      </c>
      <c r="J55" s="15" t="s">
        <v>159</v>
      </c>
      <c r="K55" s="16">
        <v>1271</v>
      </c>
      <c r="L55" s="16">
        <v>0</v>
      </c>
      <c r="M55" s="16">
        <v>88815</v>
      </c>
      <c r="N55" s="18"/>
      <c r="O55" s="18"/>
      <c r="P55" s="18"/>
      <c r="Q55" s="18"/>
      <c r="R55" s="18"/>
    </row>
    <row r="56" spans="2:18" x14ac:dyDescent="0.2">
      <c r="B56" s="12">
        <v>43448</v>
      </c>
      <c r="C56" s="13">
        <v>1294</v>
      </c>
      <c r="D56" s="13">
        <v>225059</v>
      </c>
      <c r="E56" s="14" t="s">
        <v>147</v>
      </c>
      <c r="F56" s="14" t="s">
        <v>148</v>
      </c>
      <c r="G56" s="14" t="s">
        <v>43</v>
      </c>
      <c r="H56" s="14" t="s">
        <v>39</v>
      </c>
      <c r="I56" s="15">
        <v>225</v>
      </c>
      <c r="J56" s="15" t="s">
        <v>44</v>
      </c>
      <c r="K56" s="16">
        <v>1271</v>
      </c>
      <c r="L56" s="16">
        <v>0</v>
      </c>
      <c r="M56" s="16">
        <v>337498</v>
      </c>
      <c r="N56" s="18" t="s">
        <v>24</v>
      </c>
      <c r="O56" s="17" t="s">
        <v>25</v>
      </c>
      <c r="P56" s="17" t="s">
        <v>25</v>
      </c>
      <c r="Q56" s="17" t="s">
        <v>25</v>
      </c>
      <c r="R56" s="17" t="s">
        <v>25</v>
      </c>
    </row>
    <row r="57" spans="2:18" x14ac:dyDescent="0.2">
      <c r="B57" s="12">
        <v>43448</v>
      </c>
      <c r="C57" s="13">
        <v>1295</v>
      </c>
      <c r="D57" s="13">
        <v>223337</v>
      </c>
      <c r="E57" s="14" t="s">
        <v>160</v>
      </c>
      <c r="F57" s="14" t="s">
        <v>161</v>
      </c>
      <c r="G57" s="14" t="s">
        <v>43</v>
      </c>
      <c r="H57" s="14" t="s">
        <v>48</v>
      </c>
      <c r="I57" s="15">
        <v>130</v>
      </c>
      <c r="J57" s="15" t="s">
        <v>162</v>
      </c>
      <c r="K57" s="16">
        <v>763</v>
      </c>
      <c r="L57" s="16">
        <v>0</v>
      </c>
      <c r="M57" s="16">
        <v>17000</v>
      </c>
      <c r="N57" s="17" t="s">
        <v>25</v>
      </c>
      <c r="O57" s="17" t="s">
        <v>25</v>
      </c>
      <c r="P57" s="18" t="s">
        <v>24</v>
      </c>
      <c r="Q57" s="18" t="s">
        <v>24</v>
      </c>
      <c r="R57" s="17" t="s">
        <v>25</v>
      </c>
    </row>
    <row r="58" spans="2:18" x14ac:dyDescent="0.2">
      <c r="B58" s="12">
        <v>43448</v>
      </c>
      <c r="C58" s="13">
        <v>1296</v>
      </c>
      <c r="D58" s="13">
        <v>224693</v>
      </c>
      <c r="E58" s="14" t="s">
        <v>163</v>
      </c>
      <c r="F58" s="14" t="s">
        <v>164</v>
      </c>
      <c r="G58" s="14" t="s">
        <v>126</v>
      </c>
      <c r="H58" s="14" t="s">
        <v>30</v>
      </c>
      <c r="I58" s="15">
        <v>50</v>
      </c>
      <c r="J58" s="15" t="s">
        <v>165</v>
      </c>
      <c r="K58" s="16">
        <v>1102</v>
      </c>
      <c r="L58" s="16">
        <v>10000</v>
      </c>
      <c r="M58" s="16">
        <v>55000</v>
      </c>
      <c r="N58" s="17" t="s">
        <v>25</v>
      </c>
      <c r="O58" s="17" t="s">
        <v>25</v>
      </c>
      <c r="P58" s="17" t="s">
        <v>25</v>
      </c>
      <c r="Q58" s="18" t="s">
        <v>24</v>
      </c>
      <c r="R58" s="17" t="s">
        <v>25</v>
      </c>
    </row>
    <row r="59" spans="2:18" x14ac:dyDescent="0.2">
      <c r="B59" s="12">
        <v>43448</v>
      </c>
      <c r="C59" s="13">
        <v>1297</v>
      </c>
      <c r="D59" s="13">
        <v>223337</v>
      </c>
      <c r="E59" s="14" t="s">
        <v>160</v>
      </c>
      <c r="F59" s="14" t="s">
        <v>161</v>
      </c>
      <c r="G59" s="14" t="s">
        <v>43</v>
      </c>
      <c r="H59" s="14" t="s">
        <v>30</v>
      </c>
      <c r="I59" s="15">
        <f>+100</f>
        <v>100</v>
      </c>
      <c r="J59" s="15" t="s">
        <v>40</v>
      </c>
      <c r="K59" s="16">
        <v>0</v>
      </c>
      <c r="L59" s="16">
        <v>0</v>
      </c>
      <c r="M59" s="16">
        <v>29000</v>
      </c>
      <c r="N59" s="18"/>
      <c r="O59" s="18"/>
      <c r="P59" s="18"/>
      <c r="Q59" s="18"/>
      <c r="R59" s="18"/>
    </row>
    <row r="60" spans="2:18" x14ac:dyDescent="0.2">
      <c r="B60" s="12">
        <v>43449</v>
      </c>
      <c r="C60" s="13">
        <v>1298</v>
      </c>
      <c r="D60" s="13">
        <v>224294</v>
      </c>
      <c r="E60" s="14" t="s">
        <v>166</v>
      </c>
      <c r="F60" s="14" t="s">
        <v>167</v>
      </c>
      <c r="G60" s="14" t="s">
        <v>168</v>
      </c>
      <c r="H60" s="14" t="s">
        <v>39</v>
      </c>
      <c r="I60" s="15">
        <f>+250+100</f>
        <v>350</v>
      </c>
      <c r="J60" s="15" t="s">
        <v>169</v>
      </c>
      <c r="K60" s="16">
        <v>1208</v>
      </c>
      <c r="L60" s="16">
        <v>56250</v>
      </c>
      <c r="M60" s="16">
        <v>442497</v>
      </c>
      <c r="N60" s="18" t="s">
        <v>24</v>
      </c>
      <c r="O60" s="17" t="s">
        <v>25</v>
      </c>
      <c r="P60" s="18" t="s">
        <v>24</v>
      </c>
      <c r="Q60" s="18" t="s">
        <v>24</v>
      </c>
      <c r="R60" s="17" t="s">
        <v>25</v>
      </c>
    </row>
    <row r="61" spans="2:18" x14ac:dyDescent="0.2">
      <c r="B61" s="12">
        <v>43449</v>
      </c>
      <c r="C61" s="13">
        <v>1299</v>
      </c>
      <c r="D61" s="13">
        <v>224648</v>
      </c>
      <c r="E61" s="14" t="s">
        <v>170</v>
      </c>
      <c r="F61" s="14" t="s">
        <v>171</v>
      </c>
      <c r="G61" s="14" t="s">
        <v>21</v>
      </c>
      <c r="H61" s="14" t="s">
        <v>74</v>
      </c>
      <c r="I61" s="15" t="s">
        <v>36</v>
      </c>
      <c r="J61" s="19" t="s">
        <v>172</v>
      </c>
      <c r="K61" s="16">
        <v>0</v>
      </c>
      <c r="L61" s="16">
        <v>0</v>
      </c>
      <c r="M61" s="16">
        <v>20700</v>
      </c>
      <c r="N61" s="17" t="s">
        <v>25</v>
      </c>
      <c r="O61" s="17" t="s">
        <v>25</v>
      </c>
      <c r="P61" s="17" t="s">
        <v>25</v>
      </c>
      <c r="Q61" s="18" t="s">
        <v>24</v>
      </c>
      <c r="R61" s="17" t="s">
        <v>25</v>
      </c>
    </row>
    <row r="62" spans="2:18" x14ac:dyDescent="0.2">
      <c r="B62" s="12">
        <v>43449</v>
      </c>
      <c r="C62" s="13">
        <v>1300</v>
      </c>
      <c r="D62" s="13">
        <v>224648</v>
      </c>
      <c r="E62" s="14" t="s">
        <v>170</v>
      </c>
      <c r="F62" s="14" t="s">
        <v>171</v>
      </c>
      <c r="G62" s="14" t="s">
        <v>21</v>
      </c>
      <c r="H62" s="14" t="s">
        <v>34</v>
      </c>
      <c r="I62" s="15" t="s">
        <v>36</v>
      </c>
      <c r="J62" s="15" t="s">
        <v>173</v>
      </c>
      <c r="K62" s="16">
        <v>0</v>
      </c>
      <c r="L62" s="16">
        <v>100000</v>
      </c>
      <c r="M62" s="16">
        <v>35400</v>
      </c>
      <c r="N62" s="18"/>
      <c r="O62" s="18"/>
      <c r="P62" s="18"/>
      <c r="Q62" s="18"/>
      <c r="R62" s="18"/>
    </row>
    <row r="63" spans="2:18" x14ac:dyDescent="0.2">
      <c r="B63" s="12">
        <v>43449</v>
      </c>
      <c r="C63" s="13">
        <v>1301</v>
      </c>
      <c r="D63" s="13">
        <v>225065</v>
      </c>
      <c r="E63" s="14" t="s">
        <v>174</v>
      </c>
      <c r="F63" s="14" t="s">
        <v>175</v>
      </c>
      <c r="G63" s="14" t="s">
        <v>43</v>
      </c>
      <c r="H63" s="14" t="s">
        <v>34</v>
      </c>
      <c r="I63" s="15">
        <f>+55</f>
        <v>55</v>
      </c>
      <c r="J63" s="15" t="s">
        <v>176</v>
      </c>
      <c r="K63" s="16">
        <v>1200</v>
      </c>
      <c r="L63" s="16">
        <v>40000</v>
      </c>
      <c r="M63" s="16">
        <v>37880</v>
      </c>
      <c r="N63" s="18" t="s">
        <v>24</v>
      </c>
      <c r="O63" s="17" t="s">
        <v>25</v>
      </c>
      <c r="P63" s="17" t="s">
        <v>25</v>
      </c>
      <c r="Q63" s="18" t="s">
        <v>24</v>
      </c>
      <c r="R63" s="17" t="s">
        <v>25</v>
      </c>
    </row>
    <row r="64" spans="2:18" s="25" customFormat="1" x14ac:dyDescent="0.2">
      <c r="B64" s="20">
        <v>43449</v>
      </c>
      <c r="C64" s="21">
        <v>1302</v>
      </c>
      <c r="D64" s="21">
        <v>224152</v>
      </c>
      <c r="E64" s="22" t="s">
        <v>177</v>
      </c>
      <c r="F64" s="22" t="s">
        <v>178</v>
      </c>
      <c r="G64" s="22" t="s">
        <v>43</v>
      </c>
      <c r="H64" s="22" t="s">
        <v>48</v>
      </c>
      <c r="I64" s="23">
        <f>+135+14</f>
        <v>149</v>
      </c>
      <c r="J64" s="23" t="s">
        <v>179</v>
      </c>
      <c r="K64" s="24">
        <v>1123</v>
      </c>
      <c r="L64" s="24">
        <v>48875</v>
      </c>
      <c r="M64" s="24">
        <v>148550</v>
      </c>
      <c r="N64" s="17" t="s">
        <v>25</v>
      </c>
      <c r="O64" s="17" t="s">
        <v>25</v>
      </c>
      <c r="P64" s="27" t="s">
        <v>24</v>
      </c>
      <c r="Q64" s="17" t="s">
        <v>25</v>
      </c>
      <c r="R64" s="17" t="s">
        <v>25</v>
      </c>
    </row>
    <row r="65" spans="2:18" x14ac:dyDescent="0.2">
      <c r="B65" s="12">
        <v>43449</v>
      </c>
      <c r="C65" s="13">
        <v>1303</v>
      </c>
      <c r="D65" s="13">
        <v>223335</v>
      </c>
      <c r="E65" s="14" t="s">
        <v>180</v>
      </c>
      <c r="F65" s="14" t="s">
        <v>181</v>
      </c>
      <c r="G65" s="14" t="s">
        <v>43</v>
      </c>
      <c r="H65" s="14" t="s">
        <v>39</v>
      </c>
      <c r="I65" s="15">
        <f>+350+100</f>
        <v>450</v>
      </c>
      <c r="J65" s="15" t="s">
        <v>182</v>
      </c>
      <c r="K65" s="16">
        <v>1016.94</v>
      </c>
      <c r="L65" s="16">
        <v>0</v>
      </c>
      <c r="M65" s="16">
        <v>539995</v>
      </c>
      <c r="N65" s="18"/>
      <c r="O65" s="18"/>
      <c r="P65" s="18"/>
      <c r="Q65" s="18"/>
      <c r="R65" s="18"/>
    </row>
    <row r="66" spans="2:18" s="25" customFormat="1" x14ac:dyDescent="0.2">
      <c r="B66" s="20">
        <v>43450</v>
      </c>
      <c r="C66" s="21">
        <v>1304</v>
      </c>
      <c r="D66" s="21">
        <v>224152</v>
      </c>
      <c r="E66" s="22" t="s">
        <v>177</v>
      </c>
      <c r="F66" s="22" t="s">
        <v>178</v>
      </c>
      <c r="G66" s="22" t="s">
        <v>43</v>
      </c>
      <c r="H66" s="22" t="s">
        <v>34</v>
      </c>
      <c r="I66" s="23">
        <v>80</v>
      </c>
      <c r="J66" s="23" t="s">
        <v>55</v>
      </c>
      <c r="K66" s="24">
        <v>1</v>
      </c>
      <c r="L66" s="24">
        <v>0</v>
      </c>
      <c r="M66" s="24">
        <v>50080</v>
      </c>
      <c r="N66" s="17" t="s">
        <v>25</v>
      </c>
      <c r="O66" s="17" t="s">
        <v>25</v>
      </c>
      <c r="P66" s="27" t="s">
        <v>24</v>
      </c>
      <c r="Q66" s="27" t="s">
        <v>24</v>
      </c>
      <c r="R66" s="17" t="s">
        <v>25</v>
      </c>
    </row>
  </sheetData>
  <mergeCells count="1">
    <mergeCell ref="N4:R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2019-02-07T19:06:56Z</dcterms:created>
  <dcterms:modified xsi:type="dcterms:W3CDTF">2019-02-07T19:07:11Z</dcterms:modified>
</cp:coreProperties>
</file>