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ploads\Avasa  Uploads 18-19\Q3 KST 18-19\AVASA Q3 KST Observations 2018-19-Upload\Attachments\"/>
    </mc:Choice>
  </mc:AlternateContent>
  <bookViews>
    <workbookView xWindow="0" yWindow="0" windowWidth="20490" windowHeight="6465"/>
  </bookViews>
  <sheets>
    <sheet name="6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2" i="1" l="1"/>
  <c r="K51" i="1"/>
  <c r="K50" i="1"/>
  <c r="K49" i="1"/>
  <c r="J49" i="1"/>
  <c r="J48" i="1"/>
  <c r="K48" i="1" s="1"/>
  <c r="H48" i="1"/>
  <c r="J47" i="1"/>
  <c r="K47" i="1" s="1"/>
  <c r="H47" i="1"/>
  <c r="J46" i="1"/>
  <c r="K46" i="1" s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K10" i="1"/>
  <c r="K54" i="1" s="1"/>
  <c r="B10" i="1"/>
  <c r="K9" i="1"/>
  <c r="K53" i="1" s="1"/>
  <c r="K56" i="1" l="1"/>
  <c r="K55" i="1"/>
</calcChain>
</file>

<file path=xl/sharedStrings.xml><?xml version="1.0" encoding="utf-8"?>
<sst xmlns="http://schemas.openxmlformats.org/spreadsheetml/2006/main" count="153" uniqueCount="87">
  <si>
    <t>UNIT         : HOTEL AVASA - HYDERABAD, KITCHEN STEWARDING &amp; WASTE MANAGEMENT SPECIAL -  2018-19</t>
  </si>
  <si>
    <t>TITLE       : PHYSICAL VERIFICATION OF KST ITEMS AT SKY LOUNGE AS ON 04-FEB-19</t>
  </si>
  <si>
    <t>S. No.</t>
  </si>
  <si>
    <t>Item Type</t>
  </si>
  <si>
    <t>Item Description</t>
  </si>
  <si>
    <t xml:space="preserve">MODEL NO </t>
  </si>
  <si>
    <t xml:space="preserve">MAKE </t>
  </si>
  <si>
    <t xml:space="preserve">Rate Rs. </t>
  </si>
  <si>
    <t>Book Stock</t>
  </si>
  <si>
    <t>Physical Stcok</t>
  </si>
  <si>
    <t>Difference</t>
  </si>
  <si>
    <t>Value Rs.</t>
  </si>
  <si>
    <t>Remarks</t>
  </si>
  <si>
    <t>CROCKERY</t>
  </si>
  <si>
    <t>SOUP BOWL</t>
  </si>
  <si>
    <t>BACS 01</t>
  </si>
  <si>
    <t>RAK</t>
  </si>
  <si>
    <t xml:space="preserve">HALF PLATE </t>
  </si>
  <si>
    <t>NN PR 24</t>
  </si>
  <si>
    <t xml:space="preserve">PASTA PLATE </t>
  </si>
  <si>
    <t>DADP 26</t>
  </si>
  <si>
    <t xml:space="preserve">CONE SHAPE  FRENCH FRY SET </t>
  </si>
  <si>
    <t>GLASS WARE</t>
  </si>
  <si>
    <t>HIBALL</t>
  </si>
  <si>
    <t xml:space="preserve">OCEAN </t>
  </si>
  <si>
    <t xml:space="preserve">OLD FISHION </t>
  </si>
  <si>
    <t>B 00411</t>
  </si>
  <si>
    <t>SHOOTER</t>
  </si>
  <si>
    <t xml:space="preserve">ARC </t>
  </si>
  <si>
    <t xml:space="preserve">WHITE WINE </t>
  </si>
  <si>
    <t>E6100 14</t>
  </si>
  <si>
    <t>C&amp;S</t>
  </si>
  <si>
    <t>RED WINE</t>
  </si>
  <si>
    <t>E6102 13</t>
  </si>
  <si>
    <t>MARTINI</t>
  </si>
  <si>
    <t xml:space="preserve">MARGARITA GLASS </t>
  </si>
  <si>
    <t>CHAMPION TULIP</t>
  </si>
  <si>
    <t>D 0796</t>
  </si>
  <si>
    <t>DECANTER(SMALL)</t>
  </si>
  <si>
    <t>C 0198 12</t>
  </si>
  <si>
    <t>DECANTER(MED)</t>
  </si>
  <si>
    <t>C 0197 12</t>
  </si>
  <si>
    <t>ROLLY POLLY</t>
  </si>
  <si>
    <t>G 3610</t>
  </si>
  <si>
    <t xml:space="preserve">TOMCOLLIN  </t>
  </si>
  <si>
    <t>B 07811</t>
  </si>
  <si>
    <t xml:space="preserve">PILSENAR </t>
  </si>
  <si>
    <t xml:space="preserve">BEER MUG </t>
  </si>
  <si>
    <t xml:space="preserve">MANSON GLAS JAR </t>
  </si>
  <si>
    <t xml:space="preserve">BEER PITCHERS </t>
  </si>
  <si>
    <t>CUTLERY</t>
  </si>
  <si>
    <t>TABLE  FORKS</t>
  </si>
  <si>
    <t>SOLA</t>
  </si>
  <si>
    <t>TABLE SPOONS</t>
  </si>
  <si>
    <t>DESERT SPOON</t>
  </si>
  <si>
    <t>AP KNIFE</t>
  </si>
  <si>
    <t>TEA SPOON</t>
  </si>
  <si>
    <t>SERVICE SPOON</t>
  </si>
  <si>
    <t>MIS-IN- PLACE</t>
  </si>
  <si>
    <t>NAPKING HOLER</t>
  </si>
  <si>
    <t xml:space="preserve">VENUS </t>
  </si>
  <si>
    <t>CONDIMENT TRAY</t>
  </si>
  <si>
    <t>(CODE:KMVV</t>
  </si>
  <si>
    <t>ICE BUCKET</t>
  </si>
  <si>
    <t>CODE:IB 6161</t>
  </si>
  <si>
    <t>PEG MEASURE</t>
  </si>
  <si>
    <t xml:space="preserve">SS FRENCH FRY BASKET </t>
  </si>
  <si>
    <t>AGROMECH</t>
  </si>
  <si>
    <t>BAR CADDY HEM(1 NO)</t>
  </si>
  <si>
    <t>BAR CONDIMENT TRAY(1 NO)</t>
  </si>
  <si>
    <t>COCKTAIL SHAKER(1 NO)</t>
  </si>
  <si>
    <t>GLASS RIMMER HEM(1 NO)</t>
  </si>
  <si>
    <t>MUDDLER BIG ABS NATIONAL(1 NO)</t>
  </si>
  <si>
    <t>PEPPER MILL( SMALL)(1 NO)</t>
  </si>
  <si>
    <t>BED  RECT PLATER 12*8 BIG</t>
  </si>
  <si>
    <t xml:space="preserve">Feather Touch </t>
  </si>
  <si>
    <t xml:space="preserve">BED RECT PLATER 12 x 6.1/2 ''MEDIUM </t>
  </si>
  <si>
    <t>SQUARE MEDIUM 9''</t>
  </si>
  <si>
    <t>SQUARE SMALL 7''</t>
  </si>
  <si>
    <t xml:space="preserve">WINE STANDS AND BUCKET </t>
  </si>
  <si>
    <t>Additional Stock Not in Book Stock</t>
  </si>
  <si>
    <t>PIZZA PLATER</t>
  </si>
  <si>
    <t>SOUP SPOONS</t>
  </si>
  <si>
    <t xml:space="preserve">SHORT </t>
  </si>
  <si>
    <t>EXCESS</t>
  </si>
  <si>
    <t>NET DIFF</t>
  </si>
  <si>
    <t>GROSS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</si>
</sst>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Calibri"/>
      <family val="2"/>
      <scheme val="minor"/>
    </font>
    <font>
      <sz val="10"/>
      <name val="Arial"/>
      <family val="2"/>
    </font>
    <font>
      <sz val="10"/>
      <color indexed="12"/>
      <name val="Calibri"/>
      <family val="2"/>
      <scheme val="minor"/>
    </font>
    <font>
      <sz val="10"/>
      <color theme="1"/>
      <name val="Times New Roman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3" fillId="0" borderId="0"/>
    <xf numFmtId="0" fontId="5" fillId="0" borderId="0"/>
    <xf numFmtId="43" fontId="5" fillId="0" borderId="0" applyFont="0" applyFill="0" applyBorder="0" applyAlignment="0" applyProtection="0"/>
  </cellStyleXfs>
  <cellXfs count="35">
    <xf numFmtId="0" fontId="0" fillId="0" borderId="0" xfId="0"/>
    <xf numFmtId="0" fontId="2" fillId="2" borderId="1" xfId="1" applyFont="1" applyFill="1" applyBorder="1" applyAlignment="1">
      <alignment vertical="center"/>
    </xf>
    <xf numFmtId="0" fontId="2" fillId="2" borderId="2" xfId="1" applyFont="1" applyFill="1" applyBorder="1" applyAlignment="1">
      <alignment vertical="center"/>
    </xf>
    <xf numFmtId="0" fontId="4" fillId="2" borderId="3" xfId="2" applyFont="1" applyFill="1" applyBorder="1" applyAlignment="1">
      <alignment horizontal="left" vertical="center"/>
    </xf>
    <xf numFmtId="0" fontId="6" fillId="0" borderId="0" xfId="3" applyFont="1"/>
    <xf numFmtId="0" fontId="7" fillId="2" borderId="4" xfId="1" applyFont="1" applyFill="1" applyBorder="1" applyAlignment="1">
      <alignment vertical="center"/>
    </xf>
    <xf numFmtId="0" fontId="7" fillId="2" borderId="0" xfId="1" applyFont="1" applyFill="1" applyBorder="1" applyAlignment="1">
      <alignment vertical="center"/>
    </xf>
    <xf numFmtId="0" fontId="4" fillId="2" borderId="5" xfId="2" applyFont="1" applyFill="1" applyBorder="1" applyAlignment="1">
      <alignment horizontal="left" vertical="center"/>
    </xf>
    <xf numFmtId="0" fontId="2" fillId="3" borderId="6" xfId="1" applyFont="1" applyFill="1" applyBorder="1" applyAlignment="1">
      <alignment vertical="center"/>
    </xf>
    <xf numFmtId="17" fontId="2" fillId="3" borderId="7" xfId="1" applyNumberFormat="1" applyFont="1" applyFill="1" applyBorder="1" applyAlignment="1">
      <alignment vertical="center"/>
    </xf>
    <xf numFmtId="0" fontId="2" fillId="3" borderId="7" xfId="1" applyFont="1" applyFill="1" applyBorder="1" applyAlignment="1">
      <alignment vertical="center"/>
    </xf>
    <xf numFmtId="0" fontId="2" fillId="3" borderId="8" xfId="1" applyFont="1" applyFill="1" applyBorder="1" applyAlignment="1">
      <alignment horizontal="left" vertical="center"/>
    </xf>
    <xf numFmtId="0" fontId="7" fillId="2" borderId="9" xfId="3" applyFont="1" applyFill="1" applyBorder="1" applyAlignment="1">
      <alignment horizontal="center" vertical="center" wrapText="1"/>
    </xf>
    <xf numFmtId="0" fontId="2" fillId="0" borderId="9" xfId="3" applyFont="1" applyBorder="1" applyAlignment="1">
      <alignment horizontal="center"/>
    </xf>
    <xf numFmtId="0" fontId="2" fillId="0" borderId="9" xfId="3" applyFont="1" applyBorder="1"/>
    <xf numFmtId="43" fontId="2" fillId="0" borderId="9" xfId="4" applyFont="1" applyBorder="1" applyAlignment="1">
      <alignment horizontal="center"/>
    </xf>
    <xf numFmtId="0" fontId="8" fillId="0" borderId="9" xfId="3" applyFont="1" applyBorder="1" applyAlignment="1">
      <alignment horizontal="center"/>
    </xf>
    <xf numFmtId="0" fontId="9" fillId="0" borderId="9" xfId="3" applyFont="1" applyBorder="1" applyAlignment="1">
      <alignment horizontal="center"/>
    </xf>
    <xf numFmtId="43" fontId="6" fillId="0" borderId="9" xfId="4" applyFont="1" applyBorder="1"/>
    <xf numFmtId="0" fontId="6" fillId="0" borderId="9" xfId="3" applyFont="1" applyBorder="1"/>
    <xf numFmtId="0" fontId="2" fillId="0" borderId="9" xfId="3" applyFont="1" applyBorder="1" applyAlignment="1">
      <alignment horizontal="center" wrapText="1"/>
    </xf>
    <xf numFmtId="0" fontId="2" fillId="0" borderId="9" xfId="3" applyFont="1" applyBorder="1" applyAlignment="1">
      <alignment wrapText="1"/>
    </xf>
    <xf numFmtId="0" fontId="2" fillId="3" borderId="9" xfId="3" applyFont="1" applyFill="1" applyBorder="1" applyAlignment="1">
      <alignment horizontal="center"/>
    </xf>
    <xf numFmtId="43" fontId="2" fillId="3" borderId="9" xfId="4" applyFont="1" applyFill="1" applyBorder="1" applyAlignment="1">
      <alignment horizontal="center"/>
    </xf>
    <xf numFmtId="0" fontId="2" fillId="3" borderId="9" xfId="3" applyFont="1" applyFill="1" applyBorder="1"/>
    <xf numFmtId="0" fontId="2" fillId="0" borderId="9" xfId="3" applyFont="1" applyBorder="1" applyAlignment="1">
      <alignment horizontal="left"/>
    </xf>
    <xf numFmtId="0" fontId="2" fillId="0" borderId="9" xfId="3" applyFont="1" applyBorder="1" applyAlignment="1">
      <alignment horizontal="left" vertical="center"/>
    </xf>
    <xf numFmtId="0" fontId="2" fillId="0" borderId="9" xfId="3" applyFont="1" applyBorder="1" applyAlignment="1">
      <alignment horizontal="center" vertical="center" wrapText="1"/>
    </xf>
    <xf numFmtId="0" fontId="2" fillId="0" borderId="9" xfId="3" applyFont="1" applyBorder="1" applyAlignment="1">
      <alignment horizontal="center" vertical="center"/>
    </xf>
    <xf numFmtId="0" fontId="7" fillId="0" borderId="9" xfId="3" applyFont="1" applyBorder="1" applyAlignment="1">
      <alignment horizontal="center" vertical="center"/>
    </xf>
    <xf numFmtId="0" fontId="6" fillId="0" borderId="9" xfId="3" applyFont="1" applyBorder="1" applyAlignment="1">
      <alignment horizontal="center"/>
    </xf>
    <xf numFmtId="0" fontId="2" fillId="0" borderId="9" xfId="3" applyFont="1" applyBorder="1" applyAlignment="1">
      <alignment vertical="center"/>
    </xf>
    <xf numFmtId="0" fontId="6" fillId="4" borderId="9" xfId="3" applyFont="1" applyFill="1" applyBorder="1"/>
    <xf numFmtId="43" fontId="6" fillId="4" borderId="9" xfId="4" applyFont="1" applyFill="1" applyBorder="1"/>
    <xf numFmtId="43" fontId="10" fillId="4" borderId="9" xfId="4" applyFont="1" applyFill="1" applyBorder="1"/>
  </cellXfs>
  <cellStyles count="5">
    <cellStyle name="Comma 2" xfId="4"/>
    <cellStyle name="Normal" xfId="0" builtinId="0"/>
    <cellStyle name="Normal 2" xfId="3"/>
    <cellStyle name="Normal 2 3 4 2" xfId="1"/>
    <cellStyle name="Normal_GPC June anne '10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6"/>
  <sheetViews>
    <sheetView showGridLines="0" tabSelected="1" workbookViewId="0">
      <selection activeCell="B7" sqref="B7"/>
    </sheetView>
  </sheetViews>
  <sheetFormatPr defaultRowHeight="12.75" x14ac:dyDescent="0.2"/>
  <cols>
    <col min="1" max="1" width="9.140625" style="4"/>
    <col min="2" max="2" width="5.42578125" style="4" customWidth="1"/>
    <col min="3" max="3" width="12" style="4" customWidth="1"/>
    <col min="4" max="4" width="31.7109375" style="4" bestFit="1" customWidth="1"/>
    <col min="5" max="5" width="11.85546875" style="4" customWidth="1"/>
    <col min="6" max="6" width="10" style="4" customWidth="1"/>
    <col min="7" max="7" width="9" style="4" customWidth="1"/>
    <col min="8" max="9" width="5.140625" style="4" customWidth="1"/>
    <col min="10" max="10" width="10" style="4" customWidth="1"/>
    <col min="11" max="11" width="10.5703125" style="4" customWidth="1"/>
    <col min="12" max="13" width="28.5703125" style="4" bestFit="1" customWidth="1"/>
    <col min="14" max="16384" width="9.140625" style="4"/>
  </cols>
  <sheetData>
    <row r="2" spans="2:12" x14ac:dyDescent="0.2">
      <c r="B2" s="1"/>
      <c r="C2" s="2"/>
      <c r="D2" s="2"/>
      <c r="E2" s="2"/>
      <c r="F2" s="2"/>
      <c r="G2" s="2"/>
      <c r="H2" s="2"/>
      <c r="I2" s="2"/>
      <c r="J2" s="2"/>
      <c r="K2" s="2"/>
      <c r="L2" s="3"/>
    </row>
    <row r="3" spans="2:12" x14ac:dyDescent="0.2">
      <c r="B3" s="5" t="s">
        <v>0</v>
      </c>
      <c r="C3" s="6"/>
      <c r="D3" s="6"/>
      <c r="E3" s="6"/>
      <c r="F3" s="6"/>
      <c r="G3" s="6"/>
      <c r="H3" s="6"/>
      <c r="I3" s="6"/>
      <c r="J3" s="6"/>
      <c r="K3" s="6"/>
      <c r="L3" s="7"/>
    </row>
    <row r="4" spans="2:12" x14ac:dyDescent="0.2">
      <c r="B4" s="5"/>
      <c r="C4" s="6"/>
      <c r="D4" s="6"/>
      <c r="E4" s="6"/>
      <c r="F4" s="6"/>
      <c r="G4" s="6"/>
      <c r="H4" s="6"/>
      <c r="I4" s="6"/>
      <c r="J4" s="6"/>
      <c r="K4" s="6"/>
      <c r="L4" s="7"/>
    </row>
    <row r="5" spans="2:12" x14ac:dyDescent="0.2">
      <c r="B5" s="5" t="s">
        <v>1</v>
      </c>
      <c r="C5" s="6"/>
      <c r="D5" s="6"/>
      <c r="E5" s="6"/>
      <c r="F5" s="6"/>
      <c r="G5" s="6"/>
      <c r="H5" s="6"/>
      <c r="I5" s="6"/>
      <c r="J5" s="6"/>
      <c r="K5" s="6"/>
      <c r="L5" s="7"/>
    </row>
    <row r="6" spans="2:12" x14ac:dyDescent="0.2">
      <c r="B6" s="5"/>
      <c r="C6" s="6"/>
      <c r="D6" s="6"/>
      <c r="E6" s="6"/>
      <c r="F6" s="6"/>
      <c r="G6" s="6"/>
      <c r="H6" s="6"/>
      <c r="I6" s="6"/>
      <c r="J6" s="6"/>
      <c r="K6" s="6"/>
      <c r="L6" s="7"/>
    </row>
    <row r="7" spans="2:12" x14ac:dyDescent="0.2">
      <c r="B7" s="8"/>
      <c r="C7" s="9"/>
      <c r="D7" s="10"/>
      <c r="E7" s="10"/>
      <c r="F7" s="10"/>
      <c r="G7" s="10"/>
      <c r="H7" s="10"/>
      <c r="I7" s="10"/>
      <c r="J7" s="10"/>
      <c r="K7" s="10"/>
      <c r="L7" s="11"/>
    </row>
    <row r="8" spans="2:12" ht="38.25" x14ac:dyDescent="0.2">
      <c r="B8" s="12" t="s">
        <v>2</v>
      </c>
      <c r="C8" s="12" t="s">
        <v>3</v>
      </c>
      <c r="D8" s="12" t="s">
        <v>4</v>
      </c>
      <c r="E8" s="12" t="s">
        <v>5</v>
      </c>
      <c r="F8" s="12" t="s">
        <v>6</v>
      </c>
      <c r="G8" s="12" t="s">
        <v>7</v>
      </c>
      <c r="H8" s="12" t="s">
        <v>8</v>
      </c>
      <c r="I8" s="12" t="s">
        <v>9</v>
      </c>
      <c r="J8" s="12" t="s">
        <v>10</v>
      </c>
      <c r="K8" s="12" t="s">
        <v>11</v>
      </c>
      <c r="L8" s="12" t="s">
        <v>12</v>
      </c>
    </row>
    <row r="9" spans="2:12" x14ac:dyDescent="0.2">
      <c r="B9" s="13">
        <v>1</v>
      </c>
      <c r="C9" s="13" t="s">
        <v>13</v>
      </c>
      <c r="D9" s="14" t="s">
        <v>14</v>
      </c>
      <c r="E9" s="13" t="s">
        <v>15</v>
      </c>
      <c r="F9" s="13" t="s">
        <v>16</v>
      </c>
      <c r="G9" s="15">
        <v>90.83</v>
      </c>
      <c r="H9" s="16">
        <v>6</v>
      </c>
      <c r="I9" s="17">
        <v>12</v>
      </c>
      <c r="J9" s="13">
        <v>6</v>
      </c>
      <c r="K9" s="18">
        <f>+J9*G9</f>
        <v>544.98</v>
      </c>
      <c r="L9" s="19"/>
    </row>
    <row r="10" spans="2:12" x14ac:dyDescent="0.2">
      <c r="B10" s="13">
        <f>+B9+1</f>
        <v>2</v>
      </c>
      <c r="C10" s="13" t="s">
        <v>13</v>
      </c>
      <c r="D10" s="14" t="s">
        <v>17</v>
      </c>
      <c r="E10" s="13" t="s">
        <v>18</v>
      </c>
      <c r="F10" s="13" t="s">
        <v>16</v>
      </c>
      <c r="G10" s="15">
        <v>83.56</v>
      </c>
      <c r="H10" s="16">
        <v>55</v>
      </c>
      <c r="I10" s="17">
        <v>94</v>
      </c>
      <c r="J10" s="13">
        <v>39</v>
      </c>
      <c r="K10" s="18">
        <f t="shared" ref="K10:K52" si="0">+J10*G10</f>
        <v>3258.84</v>
      </c>
      <c r="L10" s="19"/>
    </row>
    <row r="11" spans="2:12" x14ac:dyDescent="0.2">
      <c r="B11" s="13">
        <f t="shared" ref="B11:B52" si="1">+B10+1</f>
        <v>3</v>
      </c>
      <c r="C11" s="13" t="s">
        <v>13</v>
      </c>
      <c r="D11" s="14" t="s">
        <v>19</v>
      </c>
      <c r="E11" s="13" t="s">
        <v>20</v>
      </c>
      <c r="F11" s="13" t="s">
        <v>16</v>
      </c>
      <c r="G11" s="15">
        <v>134.24</v>
      </c>
      <c r="H11" s="16">
        <v>24</v>
      </c>
      <c r="I11" s="17">
        <v>26</v>
      </c>
      <c r="J11" s="13">
        <v>2</v>
      </c>
      <c r="K11" s="18">
        <f t="shared" si="0"/>
        <v>268.48</v>
      </c>
      <c r="L11" s="19"/>
    </row>
    <row r="12" spans="2:12" x14ac:dyDescent="0.2">
      <c r="B12" s="13">
        <f t="shared" si="1"/>
        <v>4</v>
      </c>
      <c r="C12" s="13" t="s">
        <v>13</v>
      </c>
      <c r="D12" s="14" t="s">
        <v>21</v>
      </c>
      <c r="E12" s="13"/>
      <c r="F12" s="13"/>
      <c r="G12" s="15">
        <v>253.26</v>
      </c>
      <c r="H12" s="16">
        <v>12</v>
      </c>
      <c r="I12" s="17">
        <v>6</v>
      </c>
      <c r="J12" s="13">
        <v>-6</v>
      </c>
      <c r="K12" s="18">
        <f t="shared" si="0"/>
        <v>-1519.56</v>
      </c>
      <c r="L12" s="19"/>
    </row>
    <row r="13" spans="2:12" x14ac:dyDescent="0.2">
      <c r="B13" s="13">
        <f t="shared" si="1"/>
        <v>5</v>
      </c>
      <c r="C13" s="20" t="s">
        <v>22</v>
      </c>
      <c r="D13" s="21" t="s">
        <v>23</v>
      </c>
      <c r="E13" s="20">
        <v>12366</v>
      </c>
      <c r="F13" s="22" t="s">
        <v>24</v>
      </c>
      <c r="G13" s="23">
        <v>23.5</v>
      </c>
      <c r="H13" s="16">
        <v>32</v>
      </c>
      <c r="I13" s="17">
        <v>34</v>
      </c>
      <c r="J13" s="13">
        <v>2</v>
      </c>
      <c r="K13" s="18">
        <f t="shared" si="0"/>
        <v>47</v>
      </c>
      <c r="L13" s="19"/>
    </row>
    <row r="14" spans="2:12" x14ac:dyDescent="0.2">
      <c r="B14" s="13">
        <f t="shared" si="1"/>
        <v>6</v>
      </c>
      <c r="C14" s="20" t="s">
        <v>22</v>
      </c>
      <c r="D14" s="14" t="s">
        <v>25</v>
      </c>
      <c r="E14" s="13" t="s">
        <v>26</v>
      </c>
      <c r="F14" s="22" t="s">
        <v>24</v>
      </c>
      <c r="G14" s="23">
        <v>31.49</v>
      </c>
      <c r="H14" s="16">
        <v>48</v>
      </c>
      <c r="I14" s="17">
        <v>43</v>
      </c>
      <c r="J14" s="13">
        <v>-5</v>
      </c>
      <c r="K14" s="18">
        <f t="shared" si="0"/>
        <v>-157.44999999999999</v>
      </c>
      <c r="L14" s="19"/>
    </row>
    <row r="15" spans="2:12" x14ac:dyDescent="0.2">
      <c r="B15" s="13">
        <f t="shared" si="1"/>
        <v>7</v>
      </c>
      <c r="C15" s="20" t="s">
        <v>22</v>
      </c>
      <c r="D15" s="14" t="s">
        <v>27</v>
      </c>
      <c r="E15" s="13">
        <v>40375</v>
      </c>
      <c r="F15" s="22" t="s">
        <v>28</v>
      </c>
      <c r="G15" s="23">
        <v>33.65</v>
      </c>
      <c r="H15" s="16">
        <v>18</v>
      </c>
      <c r="I15" s="17">
        <v>27</v>
      </c>
      <c r="J15" s="13">
        <v>9</v>
      </c>
      <c r="K15" s="18">
        <f t="shared" si="0"/>
        <v>302.84999999999997</v>
      </c>
      <c r="L15" s="19"/>
    </row>
    <row r="16" spans="2:12" x14ac:dyDescent="0.2">
      <c r="B16" s="13">
        <f t="shared" si="1"/>
        <v>8</v>
      </c>
      <c r="C16" s="20" t="s">
        <v>22</v>
      </c>
      <c r="D16" s="14" t="s">
        <v>29</v>
      </c>
      <c r="E16" s="13" t="s">
        <v>30</v>
      </c>
      <c r="F16" s="22" t="s">
        <v>31</v>
      </c>
      <c r="G16" s="23">
        <v>240.24</v>
      </c>
      <c r="H16" s="16">
        <v>12</v>
      </c>
      <c r="I16" s="17">
        <v>15</v>
      </c>
      <c r="J16" s="13">
        <v>3</v>
      </c>
      <c r="K16" s="18">
        <f t="shared" si="0"/>
        <v>720.72</v>
      </c>
      <c r="L16" s="19"/>
    </row>
    <row r="17" spans="2:12" x14ac:dyDescent="0.2">
      <c r="B17" s="13">
        <f t="shared" si="1"/>
        <v>9</v>
      </c>
      <c r="C17" s="20" t="s">
        <v>22</v>
      </c>
      <c r="D17" s="14" t="s">
        <v>32</v>
      </c>
      <c r="E17" s="13" t="s">
        <v>33</v>
      </c>
      <c r="F17" s="22" t="s">
        <v>31</v>
      </c>
      <c r="G17" s="23">
        <v>265.64999999999998</v>
      </c>
      <c r="H17" s="16">
        <v>2</v>
      </c>
      <c r="I17" s="17">
        <v>5</v>
      </c>
      <c r="J17" s="13">
        <v>3</v>
      </c>
      <c r="K17" s="18">
        <f t="shared" si="0"/>
        <v>796.94999999999993</v>
      </c>
      <c r="L17" s="19"/>
    </row>
    <row r="18" spans="2:12" x14ac:dyDescent="0.2">
      <c r="B18" s="13">
        <f t="shared" si="1"/>
        <v>10</v>
      </c>
      <c r="C18" s="20" t="s">
        <v>22</v>
      </c>
      <c r="D18" s="14" t="s">
        <v>34</v>
      </c>
      <c r="E18" s="13">
        <v>62449</v>
      </c>
      <c r="F18" s="22" t="s">
        <v>31</v>
      </c>
      <c r="G18" s="23">
        <v>216.41</v>
      </c>
      <c r="H18" s="16">
        <v>24</v>
      </c>
      <c r="I18" s="17">
        <v>14</v>
      </c>
      <c r="J18" s="13">
        <v>-10</v>
      </c>
      <c r="K18" s="18">
        <f t="shared" si="0"/>
        <v>-2164.1</v>
      </c>
      <c r="L18" s="19"/>
    </row>
    <row r="19" spans="2:12" x14ac:dyDescent="0.2">
      <c r="B19" s="13">
        <f t="shared" si="1"/>
        <v>11</v>
      </c>
      <c r="C19" s="20" t="s">
        <v>22</v>
      </c>
      <c r="D19" s="14" t="s">
        <v>35</v>
      </c>
      <c r="E19" s="13">
        <v>79923</v>
      </c>
      <c r="F19" s="22" t="s">
        <v>31</v>
      </c>
      <c r="G19" s="23">
        <v>188.93</v>
      </c>
      <c r="H19" s="16">
        <v>14</v>
      </c>
      <c r="I19" s="17">
        <v>15</v>
      </c>
      <c r="J19" s="13">
        <v>1</v>
      </c>
      <c r="K19" s="18">
        <f t="shared" si="0"/>
        <v>188.93</v>
      </c>
      <c r="L19" s="19"/>
    </row>
    <row r="20" spans="2:12" x14ac:dyDescent="0.2">
      <c r="B20" s="13">
        <f t="shared" si="1"/>
        <v>12</v>
      </c>
      <c r="C20" s="20" t="s">
        <v>22</v>
      </c>
      <c r="D20" s="14" t="s">
        <v>36</v>
      </c>
      <c r="E20" s="13" t="s">
        <v>37</v>
      </c>
      <c r="F20" s="22" t="s">
        <v>28</v>
      </c>
      <c r="G20" s="23">
        <v>216</v>
      </c>
      <c r="H20" s="16">
        <v>12</v>
      </c>
      <c r="I20" s="17">
        <v>16</v>
      </c>
      <c r="J20" s="13">
        <v>4</v>
      </c>
      <c r="K20" s="18">
        <f t="shared" si="0"/>
        <v>864</v>
      </c>
      <c r="L20" s="19"/>
    </row>
    <row r="21" spans="2:12" x14ac:dyDescent="0.2">
      <c r="B21" s="13">
        <f t="shared" si="1"/>
        <v>13</v>
      </c>
      <c r="C21" s="20" t="s">
        <v>22</v>
      </c>
      <c r="D21" s="14" t="s">
        <v>38</v>
      </c>
      <c r="E21" s="13" t="s">
        <v>39</v>
      </c>
      <c r="F21" s="22" t="s">
        <v>28</v>
      </c>
      <c r="G21" s="23">
        <v>81.62</v>
      </c>
      <c r="H21" s="16">
        <v>16</v>
      </c>
      <c r="I21" s="17">
        <v>11</v>
      </c>
      <c r="J21" s="13">
        <v>-5</v>
      </c>
      <c r="K21" s="18">
        <f t="shared" si="0"/>
        <v>-408.1</v>
      </c>
      <c r="L21" s="19"/>
    </row>
    <row r="22" spans="2:12" x14ac:dyDescent="0.2">
      <c r="B22" s="13">
        <f t="shared" si="1"/>
        <v>14</v>
      </c>
      <c r="C22" s="20" t="s">
        <v>22</v>
      </c>
      <c r="D22" s="14" t="s">
        <v>40</v>
      </c>
      <c r="E22" s="13" t="s">
        <v>41</v>
      </c>
      <c r="F22" s="22" t="s">
        <v>28</v>
      </c>
      <c r="G22" s="23">
        <v>103.18</v>
      </c>
      <c r="H22" s="16">
        <v>4</v>
      </c>
      <c r="I22" s="17">
        <v>2</v>
      </c>
      <c r="J22" s="13">
        <v>-2</v>
      </c>
      <c r="K22" s="18">
        <f t="shared" si="0"/>
        <v>-206.36</v>
      </c>
      <c r="L22" s="19"/>
    </row>
    <row r="23" spans="2:12" x14ac:dyDescent="0.2">
      <c r="B23" s="13">
        <f t="shared" si="1"/>
        <v>15</v>
      </c>
      <c r="C23" s="20" t="s">
        <v>22</v>
      </c>
      <c r="D23" s="14" t="s">
        <v>42</v>
      </c>
      <c r="E23" s="13" t="s">
        <v>43</v>
      </c>
      <c r="F23" s="22" t="s">
        <v>28</v>
      </c>
      <c r="G23" s="23">
        <v>30.92</v>
      </c>
      <c r="H23" s="16">
        <v>57</v>
      </c>
      <c r="I23" s="17">
        <v>69</v>
      </c>
      <c r="J23" s="13">
        <v>12</v>
      </c>
      <c r="K23" s="18">
        <f t="shared" si="0"/>
        <v>371.04</v>
      </c>
      <c r="L23" s="19"/>
    </row>
    <row r="24" spans="2:12" x14ac:dyDescent="0.2">
      <c r="B24" s="13">
        <f t="shared" si="1"/>
        <v>16</v>
      </c>
      <c r="C24" s="20" t="s">
        <v>22</v>
      </c>
      <c r="D24" s="24" t="s">
        <v>44</v>
      </c>
      <c r="E24" s="22" t="s">
        <v>45</v>
      </c>
      <c r="F24" s="22" t="s">
        <v>24</v>
      </c>
      <c r="G24" s="23">
        <v>29.39</v>
      </c>
      <c r="H24" s="16">
        <v>18</v>
      </c>
      <c r="I24" s="17">
        <v>15</v>
      </c>
      <c r="J24" s="13">
        <v>-3</v>
      </c>
      <c r="K24" s="18">
        <f t="shared" si="0"/>
        <v>-88.17</v>
      </c>
      <c r="L24" s="19"/>
    </row>
    <row r="25" spans="2:12" x14ac:dyDescent="0.2">
      <c r="B25" s="13">
        <f t="shared" si="1"/>
        <v>17</v>
      </c>
      <c r="C25" s="20" t="s">
        <v>22</v>
      </c>
      <c r="D25" s="14" t="s">
        <v>46</v>
      </c>
      <c r="E25" s="13"/>
      <c r="F25" s="22" t="s">
        <v>24</v>
      </c>
      <c r="G25" s="23">
        <v>37</v>
      </c>
      <c r="H25" s="16">
        <v>10</v>
      </c>
      <c r="I25" s="17">
        <v>6</v>
      </c>
      <c r="J25" s="13">
        <v>-4</v>
      </c>
      <c r="K25" s="18">
        <f t="shared" si="0"/>
        <v>-148</v>
      </c>
      <c r="L25" s="19"/>
    </row>
    <row r="26" spans="2:12" x14ac:dyDescent="0.2">
      <c r="B26" s="13">
        <f t="shared" si="1"/>
        <v>18</v>
      </c>
      <c r="C26" s="20" t="s">
        <v>22</v>
      </c>
      <c r="D26" s="14" t="s">
        <v>47</v>
      </c>
      <c r="E26" s="13">
        <v>81908</v>
      </c>
      <c r="F26" s="22" t="s">
        <v>28</v>
      </c>
      <c r="G26" s="23">
        <v>69.849999999999994</v>
      </c>
      <c r="H26" s="16">
        <v>105</v>
      </c>
      <c r="I26" s="17">
        <v>104</v>
      </c>
      <c r="J26" s="13">
        <v>-1</v>
      </c>
      <c r="K26" s="18">
        <f t="shared" si="0"/>
        <v>-69.849999999999994</v>
      </c>
      <c r="L26" s="19"/>
    </row>
    <row r="27" spans="2:12" x14ac:dyDescent="0.2">
      <c r="B27" s="13">
        <f t="shared" si="1"/>
        <v>19</v>
      </c>
      <c r="C27" s="20" t="s">
        <v>22</v>
      </c>
      <c r="D27" s="14" t="s">
        <v>48</v>
      </c>
      <c r="E27" s="13"/>
      <c r="F27" s="22" t="s">
        <v>24</v>
      </c>
      <c r="G27" s="23">
        <v>96</v>
      </c>
      <c r="H27" s="16">
        <v>45</v>
      </c>
      <c r="I27" s="17">
        <v>32</v>
      </c>
      <c r="J27" s="13">
        <v>-13</v>
      </c>
      <c r="K27" s="18">
        <f t="shared" si="0"/>
        <v>-1248</v>
      </c>
      <c r="L27" s="19"/>
    </row>
    <row r="28" spans="2:12" x14ac:dyDescent="0.2">
      <c r="B28" s="13">
        <f t="shared" si="1"/>
        <v>20</v>
      </c>
      <c r="C28" s="20" t="s">
        <v>22</v>
      </c>
      <c r="D28" s="14" t="s">
        <v>49</v>
      </c>
      <c r="E28" s="13"/>
      <c r="F28" s="22"/>
      <c r="G28" s="23">
        <v>450</v>
      </c>
      <c r="H28" s="16">
        <v>6</v>
      </c>
      <c r="I28" s="17">
        <v>3</v>
      </c>
      <c r="J28" s="13">
        <v>-3</v>
      </c>
      <c r="K28" s="18">
        <f t="shared" si="0"/>
        <v>-1350</v>
      </c>
      <c r="L28" s="19"/>
    </row>
    <row r="29" spans="2:12" x14ac:dyDescent="0.2">
      <c r="B29" s="13">
        <f t="shared" si="1"/>
        <v>21</v>
      </c>
      <c r="C29" s="20" t="s">
        <v>50</v>
      </c>
      <c r="D29" s="25" t="s">
        <v>51</v>
      </c>
      <c r="E29" s="13"/>
      <c r="F29" s="13" t="s">
        <v>52</v>
      </c>
      <c r="G29" s="15">
        <v>62.11</v>
      </c>
      <c r="H29" s="16">
        <v>70</v>
      </c>
      <c r="I29" s="17">
        <v>95</v>
      </c>
      <c r="J29" s="13">
        <v>25</v>
      </c>
      <c r="K29" s="18">
        <f t="shared" si="0"/>
        <v>1552.75</v>
      </c>
      <c r="L29" s="19"/>
    </row>
    <row r="30" spans="2:12" x14ac:dyDescent="0.2">
      <c r="B30" s="13">
        <f t="shared" si="1"/>
        <v>22</v>
      </c>
      <c r="C30" s="20" t="s">
        <v>50</v>
      </c>
      <c r="D30" s="25" t="s">
        <v>53</v>
      </c>
      <c r="E30" s="13"/>
      <c r="F30" s="13" t="s">
        <v>52</v>
      </c>
      <c r="G30" s="15">
        <v>66.11</v>
      </c>
      <c r="H30" s="16">
        <v>62</v>
      </c>
      <c r="I30" s="17">
        <v>54</v>
      </c>
      <c r="J30" s="13">
        <v>-8</v>
      </c>
      <c r="K30" s="18">
        <f t="shared" si="0"/>
        <v>-528.88</v>
      </c>
      <c r="L30" s="19"/>
    </row>
    <row r="31" spans="2:12" x14ac:dyDescent="0.2">
      <c r="B31" s="13">
        <f t="shared" si="1"/>
        <v>23</v>
      </c>
      <c r="C31" s="20" t="s">
        <v>50</v>
      </c>
      <c r="D31" s="25" t="s">
        <v>54</v>
      </c>
      <c r="E31" s="13"/>
      <c r="F31" s="13" t="s">
        <v>52</v>
      </c>
      <c r="G31" s="15">
        <v>54.68</v>
      </c>
      <c r="H31" s="16">
        <v>5</v>
      </c>
      <c r="I31" s="17">
        <v>10</v>
      </c>
      <c r="J31" s="13">
        <v>5</v>
      </c>
      <c r="K31" s="18">
        <f t="shared" si="0"/>
        <v>273.39999999999998</v>
      </c>
      <c r="L31" s="19"/>
    </row>
    <row r="32" spans="2:12" x14ac:dyDescent="0.2">
      <c r="B32" s="13">
        <f t="shared" si="1"/>
        <v>24</v>
      </c>
      <c r="C32" s="20" t="s">
        <v>50</v>
      </c>
      <c r="D32" s="25" t="s">
        <v>55</v>
      </c>
      <c r="E32" s="13"/>
      <c r="F32" s="13" t="s">
        <v>52</v>
      </c>
      <c r="G32" s="15">
        <v>66.11</v>
      </c>
      <c r="H32" s="16">
        <v>4</v>
      </c>
      <c r="I32" s="17">
        <v>4</v>
      </c>
      <c r="J32" s="13">
        <v>0</v>
      </c>
      <c r="K32" s="18">
        <f t="shared" si="0"/>
        <v>0</v>
      </c>
      <c r="L32" s="19"/>
    </row>
    <row r="33" spans="2:12" x14ac:dyDescent="0.2">
      <c r="B33" s="13">
        <f t="shared" si="1"/>
        <v>25</v>
      </c>
      <c r="C33" s="20" t="s">
        <v>50</v>
      </c>
      <c r="D33" s="25" t="s">
        <v>56</v>
      </c>
      <c r="E33" s="13"/>
      <c r="F33" s="13" t="s">
        <v>52</v>
      </c>
      <c r="G33" s="15">
        <v>37.51</v>
      </c>
      <c r="H33" s="16">
        <v>3</v>
      </c>
      <c r="I33" s="17">
        <v>9</v>
      </c>
      <c r="J33" s="13">
        <v>6</v>
      </c>
      <c r="K33" s="18">
        <f t="shared" si="0"/>
        <v>225.06</v>
      </c>
      <c r="L33" s="19"/>
    </row>
    <row r="34" spans="2:12" x14ac:dyDescent="0.2">
      <c r="B34" s="13">
        <f t="shared" si="1"/>
        <v>26</v>
      </c>
      <c r="C34" s="20" t="s">
        <v>50</v>
      </c>
      <c r="D34" s="25" t="s">
        <v>57</v>
      </c>
      <c r="E34" s="13"/>
      <c r="F34" s="13" t="s">
        <v>52</v>
      </c>
      <c r="G34" s="15">
        <v>196</v>
      </c>
      <c r="H34" s="16">
        <v>2</v>
      </c>
      <c r="I34" s="17">
        <v>3</v>
      </c>
      <c r="J34" s="13">
        <v>1</v>
      </c>
      <c r="K34" s="18">
        <f t="shared" si="0"/>
        <v>196</v>
      </c>
      <c r="L34" s="19"/>
    </row>
    <row r="35" spans="2:12" x14ac:dyDescent="0.2">
      <c r="B35" s="13">
        <f t="shared" si="1"/>
        <v>27</v>
      </c>
      <c r="C35" s="13" t="s">
        <v>58</v>
      </c>
      <c r="D35" s="14" t="s">
        <v>59</v>
      </c>
      <c r="E35" s="13"/>
      <c r="F35" s="13" t="s">
        <v>60</v>
      </c>
      <c r="G35" s="15"/>
      <c r="H35" s="16">
        <v>11</v>
      </c>
      <c r="I35" s="17">
        <v>7</v>
      </c>
      <c r="J35" s="13">
        <v>-4</v>
      </c>
      <c r="K35" s="18">
        <f t="shared" si="0"/>
        <v>0</v>
      </c>
      <c r="L35" s="19"/>
    </row>
    <row r="36" spans="2:12" x14ac:dyDescent="0.2">
      <c r="B36" s="13">
        <f t="shared" si="1"/>
        <v>28</v>
      </c>
      <c r="C36" s="13" t="s">
        <v>58</v>
      </c>
      <c r="D36" s="14" t="s">
        <v>61</v>
      </c>
      <c r="E36" s="13" t="s">
        <v>62</v>
      </c>
      <c r="F36" s="13" t="s">
        <v>60</v>
      </c>
      <c r="G36" s="15">
        <v>682.5</v>
      </c>
      <c r="H36" s="16">
        <v>0</v>
      </c>
      <c r="I36" s="17">
        <v>4</v>
      </c>
      <c r="J36" s="13">
        <v>4</v>
      </c>
      <c r="K36" s="18">
        <f t="shared" si="0"/>
        <v>2730</v>
      </c>
      <c r="L36" s="19"/>
    </row>
    <row r="37" spans="2:12" x14ac:dyDescent="0.2">
      <c r="B37" s="13">
        <f t="shared" si="1"/>
        <v>29</v>
      </c>
      <c r="C37" s="13" t="s">
        <v>58</v>
      </c>
      <c r="D37" s="14" t="s">
        <v>63</v>
      </c>
      <c r="E37" s="13" t="s">
        <v>64</v>
      </c>
      <c r="F37" s="13" t="s">
        <v>60</v>
      </c>
      <c r="G37" s="15">
        <v>344.96</v>
      </c>
      <c r="H37" s="16">
        <v>9</v>
      </c>
      <c r="I37" s="17">
        <v>7</v>
      </c>
      <c r="J37" s="13">
        <v>-2</v>
      </c>
      <c r="K37" s="18">
        <f t="shared" si="0"/>
        <v>-689.92</v>
      </c>
      <c r="L37" s="19"/>
    </row>
    <row r="38" spans="2:12" x14ac:dyDescent="0.2">
      <c r="B38" s="13">
        <f t="shared" si="1"/>
        <v>30</v>
      </c>
      <c r="C38" s="13" t="s">
        <v>58</v>
      </c>
      <c r="D38" s="14" t="s">
        <v>65</v>
      </c>
      <c r="E38" s="13"/>
      <c r="F38" s="13" t="s">
        <v>60</v>
      </c>
      <c r="G38" s="15"/>
      <c r="H38" s="16">
        <v>3</v>
      </c>
      <c r="I38" s="17">
        <v>2</v>
      </c>
      <c r="J38" s="13">
        <v>-1</v>
      </c>
      <c r="K38" s="18">
        <f t="shared" si="0"/>
        <v>0</v>
      </c>
      <c r="L38" s="19"/>
    </row>
    <row r="39" spans="2:12" x14ac:dyDescent="0.2">
      <c r="B39" s="13">
        <f t="shared" si="1"/>
        <v>31</v>
      </c>
      <c r="C39" s="13" t="s">
        <v>58</v>
      </c>
      <c r="D39" s="14" t="s">
        <v>66</v>
      </c>
      <c r="E39" s="13"/>
      <c r="F39" s="13" t="s">
        <v>67</v>
      </c>
      <c r="G39" s="15">
        <v>95.23</v>
      </c>
      <c r="H39" s="16">
        <v>23</v>
      </c>
      <c r="I39" s="17">
        <v>12</v>
      </c>
      <c r="J39" s="13">
        <v>-11</v>
      </c>
      <c r="K39" s="18">
        <f t="shared" si="0"/>
        <v>-1047.53</v>
      </c>
      <c r="L39" s="19"/>
    </row>
    <row r="40" spans="2:12" x14ac:dyDescent="0.2">
      <c r="B40" s="13">
        <f t="shared" si="1"/>
        <v>32</v>
      </c>
      <c r="C40" s="13" t="s">
        <v>58</v>
      </c>
      <c r="D40" s="25" t="s">
        <v>68</v>
      </c>
      <c r="E40" s="13"/>
      <c r="F40" s="13" t="s">
        <v>67</v>
      </c>
      <c r="G40" s="15">
        <v>440.82</v>
      </c>
      <c r="H40" s="19"/>
      <c r="I40" s="17">
        <v>3</v>
      </c>
      <c r="J40" s="13">
        <v>3</v>
      </c>
      <c r="K40" s="18">
        <f t="shared" si="0"/>
        <v>1322.46</v>
      </c>
      <c r="L40" s="19"/>
    </row>
    <row r="41" spans="2:12" x14ac:dyDescent="0.2">
      <c r="B41" s="13">
        <f t="shared" si="1"/>
        <v>33</v>
      </c>
      <c r="C41" s="13" t="s">
        <v>58</v>
      </c>
      <c r="D41" s="25" t="s">
        <v>69</v>
      </c>
      <c r="E41" s="13"/>
      <c r="F41" s="13" t="s">
        <v>67</v>
      </c>
      <c r="G41" s="15">
        <v>1102.5</v>
      </c>
      <c r="H41" s="16"/>
      <c r="I41" s="17"/>
      <c r="J41" s="13">
        <v>0</v>
      </c>
      <c r="K41" s="18">
        <f t="shared" si="0"/>
        <v>0</v>
      </c>
      <c r="L41" s="19"/>
    </row>
    <row r="42" spans="2:12" x14ac:dyDescent="0.2">
      <c r="B42" s="13">
        <f t="shared" si="1"/>
        <v>34</v>
      </c>
      <c r="C42" s="13" t="s">
        <v>58</v>
      </c>
      <c r="D42" s="25" t="s">
        <v>70</v>
      </c>
      <c r="E42" s="13"/>
      <c r="F42" s="13" t="s">
        <v>67</v>
      </c>
      <c r="G42" s="15">
        <v>161.69999999999999</v>
      </c>
      <c r="H42" s="16"/>
      <c r="I42" s="17">
        <v>3</v>
      </c>
      <c r="J42" s="13">
        <v>3</v>
      </c>
      <c r="K42" s="18">
        <f t="shared" si="0"/>
        <v>485.09999999999997</v>
      </c>
      <c r="L42" s="19"/>
    </row>
    <row r="43" spans="2:12" x14ac:dyDescent="0.2">
      <c r="B43" s="13">
        <f t="shared" si="1"/>
        <v>35</v>
      </c>
      <c r="C43" s="13" t="s">
        <v>58</v>
      </c>
      <c r="D43" s="25" t="s">
        <v>71</v>
      </c>
      <c r="E43" s="13"/>
      <c r="F43" s="13" t="s">
        <v>67</v>
      </c>
      <c r="G43" s="15">
        <v>572.5</v>
      </c>
      <c r="H43" s="16"/>
      <c r="I43" s="17">
        <v>2</v>
      </c>
      <c r="J43" s="13">
        <v>2</v>
      </c>
      <c r="K43" s="18">
        <f t="shared" si="0"/>
        <v>1145</v>
      </c>
      <c r="L43" s="19"/>
    </row>
    <row r="44" spans="2:12" x14ac:dyDescent="0.2">
      <c r="B44" s="13">
        <f t="shared" si="1"/>
        <v>36</v>
      </c>
      <c r="C44" s="13" t="s">
        <v>58</v>
      </c>
      <c r="D44" s="25" t="s">
        <v>72</v>
      </c>
      <c r="E44" s="13"/>
      <c r="F44" s="13" t="s">
        <v>67</v>
      </c>
      <c r="G44" s="15">
        <v>306.86</v>
      </c>
      <c r="H44" s="16"/>
      <c r="I44" s="17">
        <v>2</v>
      </c>
      <c r="J44" s="13">
        <v>2</v>
      </c>
      <c r="K44" s="18">
        <f t="shared" si="0"/>
        <v>613.72</v>
      </c>
      <c r="L44" s="19"/>
    </row>
    <row r="45" spans="2:12" x14ac:dyDescent="0.2">
      <c r="B45" s="13">
        <f t="shared" si="1"/>
        <v>37</v>
      </c>
      <c r="C45" s="13" t="s">
        <v>58</v>
      </c>
      <c r="D45" s="25" t="s">
        <v>73</v>
      </c>
      <c r="E45" s="13"/>
      <c r="F45" s="13" t="s">
        <v>67</v>
      </c>
      <c r="G45" s="15">
        <v>193.2</v>
      </c>
      <c r="H45" s="16"/>
      <c r="I45" s="17">
        <v>1</v>
      </c>
      <c r="J45" s="13">
        <v>1</v>
      </c>
      <c r="K45" s="18">
        <f t="shared" si="0"/>
        <v>193.2</v>
      </c>
      <c r="L45" s="19"/>
    </row>
    <row r="46" spans="2:12" ht="13.5" customHeight="1" x14ac:dyDescent="0.2">
      <c r="B46" s="13">
        <f t="shared" si="1"/>
        <v>38</v>
      </c>
      <c r="C46" s="19"/>
      <c r="D46" s="26" t="s">
        <v>74</v>
      </c>
      <c r="E46" s="27" t="s">
        <v>75</v>
      </c>
      <c r="F46" s="19"/>
      <c r="G46" s="28">
        <v>596.77</v>
      </c>
      <c r="H46" s="29">
        <v>14</v>
      </c>
      <c r="I46" s="28">
        <v>3</v>
      </c>
      <c r="J46" s="30">
        <f>+I46-H46</f>
        <v>-11</v>
      </c>
      <c r="K46" s="30">
        <f>+J46*G46</f>
        <v>-6564.4699999999993</v>
      </c>
      <c r="L46" s="19"/>
    </row>
    <row r="47" spans="2:12" ht="14.25" customHeight="1" x14ac:dyDescent="0.2">
      <c r="B47" s="13">
        <f t="shared" si="1"/>
        <v>39</v>
      </c>
      <c r="C47" s="19"/>
      <c r="D47" s="31" t="s">
        <v>76</v>
      </c>
      <c r="E47" s="27" t="s">
        <v>75</v>
      </c>
      <c r="F47" s="19"/>
      <c r="G47" s="28">
        <v>483.73</v>
      </c>
      <c r="H47" s="29">
        <f>24+6</f>
        <v>30</v>
      </c>
      <c r="I47" s="28">
        <v>19</v>
      </c>
      <c r="J47" s="30">
        <f t="shared" ref="J47:J49" si="2">+I47-H47</f>
        <v>-11</v>
      </c>
      <c r="K47" s="30">
        <f t="shared" ref="K47:K49" si="3">+J47*G47</f>
        <v>-5321.0300000000007</v>
      </c>
      <c r="L47" s="19"/>
    </row>
    <row r="48" spans="2:12" ht="12.75" customHeight="1" x14ac:dyDescent="0.2">
      <c r="B48" s="13">
        <f t="shared" si="1"/>
        <v>40</v>
      </c>
      <c r="C48" s="19"/>
      <c r="D48" s="31" t="s">
        <v>77</v>
      </c>
      <c r="E48" s="27" t="s">
        <v>75</v>
      </c>
      <c r="F48" s="19"/>
      <c r="G48" s="28">
        <v>383.46</v>
      </c>
      <c r="H48" s="29">
        <f>24+6</f>
        <v>30</v>
      </c>
      <c r="I48" s="28">
        <v>21</v>
      </c>
      <c r="J48" s="30">
        <f t="shared" si="2"/>
        <v>-9</v>
      </c>
      <c r="K48" s="30">
        <f t="shared" si="3"/>
        <v>-3451.14</v>
      </c>
      <c r="L48" s="19"/>
    </row>
    <row r="49" spans="2:12" ht="14.25" customHeight="1" x14ac:dyDescent="0.2">
      <c r="B49" s="13">
        <f t="shared" si="1"/>
        <v>41</v>
      </c>
      <c r="C49" s="19"/>
      <c r="D49" s="31" t="s">
        <v>78</v>
      </c>
      <c r="E49" s="27" t="s">
        <v>75</v>
      </c>
      <c r="F49" s="19"/>
      <c r="G49" s="28">
        <v>237.27</v>
      </c>
      <c r="H49" s="29">
        <v>18</v>
      </c>
      <c r="I49" s="28">
        <v>13</v>
      </c>
      <c r="J49" s="30">
        <f t="shared" si="2"/>
        <v>-5</v>
      </c>
      <c r="K49" s="30">
        <f t="shared" si="3"/>
        <v>-1186.3500000000001</v>
      </c>
      <c r="L49" s="19"/>
    </row>
    <row r="50" spans="2:12" x14ac:dyDescent="0.2">
      <c r="B50" s="13">
        <f t="shared" si="1"/>
        <v>42</v>
      </c>
      <c r="C50" s="19"/>
      <c r="D50" s="25" t="s">
        <v>79</v>
      </c>
      <c r="E50" s="13"/>
      <c r="F50" s="13"/>
      <c r="G50" s="13"/>
      <c r="H50" s="13"/>
      <c r="I50" s="13">
        <v>1</v>
      </c>
      <c r="J50" s="19"/>
      <c r="K50" s="18">
        <f t="shared" si="0"/>
        <v>0</v>
      </c>
      <c r="L50" s="13" t="s">
        <v>80</v>
      </c>
    </row>
    <row r="51" spans="2:12" x14ac:dyDescent="0.2">
      <c r="B51" s="13">
        <f t="shared" si="1"/>
        <v>43</v>
      </c>
      <c r="C51" s="19"/>
      <c r="D51" s="25" t="s">
        <v>81</v>
      </c>
      <c r="E51" s="13"/>
      <c r="F51" s="13"/>
      <c r="G51" s="13"/>
      <c r="H51" s="13"/>
      <c r="I51" s="13">
        <v>4</v>
      </c>
      <c r="J51" s="19"/>
      <c r="K51" s="18">
        <f t="shared" si="0"/>
        <v>0</v>
      </c>
      <c r="L51" s="13" t="s">
        <v>80</v>
      </c>
    </row>
    <row r="52" spans="2:12" x14ac:dyDescent="0.2">
      <c r="B52" s="13">
        <f t="shared" si="1"/>
        <v>44</v>
      </c>
      <c r="C52" s="19"/>
      <c r="D52" s="25" t="s">
        <v>82</v>
      </c>
      <c r="E52" s="13"/>
      <c r="F52" s="13"/>
      <c r="G52" s="13"/>
      <c r="H52" s="13"/>
      <c r="I52" s="13">
        <v>8</v>
      </c>
      <c r="J52" s="19"/>
      <c r="K52" s="18">
        <f t="shared" si="0"/>
        <v>0</v>
      </c>
      <c r="L52" s="13" t="s">
        <v>80</v>
      </c>
    </row>
    <row r="53" spans="2:12" x14ac:dyDescent="0.2">
      <c r="B53" s="32"/>
      <c r="C53" s="32"/>
      <c r="D53" s="32" t="s">
        <v>83</v>
      </c>
      <c r="E53" s="32"/>
      <c r="F53" s="32"/>
      <c r="G53" s="32"/>
      <c r="H53" s="32"/>
      <c r="I53" s="32"/>
      <c r="J53" s="32"/>
      <c r="K53" s="33">
        <f>SUMIF(K9:K52,"&lt;0")</f>
        <v>-26148.909999999996</v>
      </c>
      <c r="L53" s="32"/>
    </row>
    <row r="54" spans="2:12" x14ac:dyDescent="0.2">
      <c r="B54" s="32"/>
      <c r="C54" s="32"/>
      <c r="D54" s="32" t="s">
        <v>84</v>
      </c>
      <c r="E54" s="32"/>
      <c r="F54" s="32"/>
      <c r="G54" s="32"/>
      <c r="H54" s="32"/>
      <c r="I54" s="32"/>
      <c r="J54" s="32"/>
      <c r="K54" s="33">
        <f>SUMIF(K10:K53,"&gt;0")</f>
        <v>15555.5</v>
      </c>
      <c r="L54" s="32"/>
    </row>
    <row r="55" spans="2:12" x14ac:dyDescent="0.2">
      <c r="B55" s="32"/>
      <c r="C55" s="32"/>
      <c r="D55" s="32" t="s">
        <v>85</v>
      </c>
      <c r="E55" s="32"/>
      <c r="F55" s="32"/>
      <c r="G55" s="32"/>
      <c r="H55" s="32"/>
      <c r="I55" s="32"/>
      <c r="J55" s="32"/>
      <c r="K55" s="34">
        <f>+K54-9625.92</f>
        <v>5929.58</v>
      </c>
      <c r="L55" s="32"/>
    </row>
    <row r="56" spans="2:12" x14ac:dyDescent="0.2">
      <c r="B56" s="32"/>
      <c r="C56" s="32"/>
      <c r="D56" s="32" t="s">
        <v>86</v>
      </c>
      <c r="E56" s="32"/>
      <c r="F56" s="32"/>
      <c r="G56" s="32"/>
      <c r="H56" s="32"/>
      <c r="I56" s="32"/>
      <c r="J56" s="32"/>
      <c r="K56" s="33">
        <f>+K54-K53</f>
        <v>41704.409999999996</v>
      </c>
      <c r="L56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 Associates</dc:creator>
  <cp:lastModifiedBy>Venkat Associates</cp:lastModifiedBy>
  <dcterms:created xsi:type="dcterms:W3CDTF">2019-02-26T07:32:04Z</dcterms:created>
  <dcterms:modified xsi:type="dcterms:W3CDTF">2019-02-26T07:32:22Z</dcterms:modified>
</cp:coreProperties>
</file>