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Uploads\Avasa  Uploads 18-19\Q4\Q4 Surprise Night Verification 18-19\Attachments\"/>
    </mc:Choice>
  </mc:AlternateContent>
  <bookViews>
    <workbookView xWindow="0" yWindow="0" windowWidth="20490" windowHeight="7665"/>
  </bookViews>
  <sheets>
    <sheet name="4"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22" i="1" l="1"/>
  <c r="I22" i="1" s="1"/>
  <c r="I21" i="1"/>
  <c r="G21" i="1"/>
  <c r="G20" i="1"/>
  <c r="I20" i="1" s="1"/>
  <c r="F20" i="1"/>
  <c r="E20" i="1"/>
  <c r="E19" i="1"/>
  <c r="G19" i="1" s="1"/>
  <c r="I19" i="1" s="1"/>
  <c r="I18" i="1"/>
  <c r="G18" i="1"/>
  <c r="G17" i="1"/>
  <c r="I17" i="1" s="1"/>
  <c r="G16" i="1"/>
  <c r="I16" i="1" s="1"/>
  <c r="G15" i="1"/>
  <c r="I15" i="1" s="1"/>
  <c r="I14" i="1"/>
  <c r="G14" i="1"/>
  <c r="G13" i="1"/>
  <c r="I13" i="1" s="1"/>
  <c r="G12" i="1"/>
  <c r="I12" i="1" s="1"/>
  <c r="B12" i="1"/>
  <c r="B13" i="1" s="1"/>
  <c r="B14" i="1" s="1"/>
  <c r="B15" i="1" s="1"/>
  <c r="B16" i="1" s="1"/>
  <c r="B17" i="1" s="1"/>
  <c r="B18" i="1" s="1"/>
  <c r="B19" i="1" s="1"/>
  <c r="B20" i="1" s="1"/>
  <c r="B21" i="1" s="1"/>
  <c r="B22" i="1" s="1"/>
  <c r="G11" i="1"/>
  <c r="I11" i="1" s="1"/>
  <c r="B11" i="1"/>
  <c r="I10" i="1"/>
  <c r="G10" i="1"/>
  <c r="B10" i="1"/>
  <c r="G9" i="1"/>
  <c r="I9" i="1" s="1"/>
  <c r="I24" i="1" l="1"/>
  <c r="I23" i="1"/>
  <c r="G23" i="1"/>
  <c r="G24" i="1"/>
  <c r="G26" i="1" l="1"/>
  <c r="G25" i="1"/>
  <c r="I26" i="1"/>
  <c r="I25" i="1"/>
</calcChain>
</file>

<file path=xl/sharedStrings.xml><?xml version="1.0" encoding="utf-8"?>
<sst xmlns="http://schemas.openxmlformats.org/spreadsheetml/2006/main" count="52" uniqueCount="38">
  <si>
    <t>UNIT      : HOTEL AVASA - HYDERABAD, Q4 SURPRISE NIGHT VERIFICATION 18-19 AS ON 14-MAR-19</t>
  </si>
  <si>
    <t>TITLE     : PHYSICAL VERIFICATION  OF LIQUOR AT SKY BAR</t>
  </si>
  <si>
    <t>S.No</t>
  </si>
  <si>
    <t>Item Description</t>
  </si>
  <si>
    <t>UOM</t>
  </si>
  <si>
    <t>Physical Stock</t>
  </si>
  <si>
    <t>Book Stock</t>
  </si>
  <si>
    <t>Difference</t>
  </si>
  <si>
    <t>Cost Price (Rs.)</t>
  </si>
  <si>
    <t>Value (Rs.)</t>
  </si>
  <si>
    <t xml:space="preserve">JOHNNIE WALKER RED LABEL- 750ML  SCTOCH WHISKY [ 750 ML ] </t>
  </si>
  <si>
    <t>30 ML/1SML</t>
  </si>
  <si>
    <t xml:space="preserve">CHIVAS REGAL AGED 12YEARS OLD BLENDED  750ML [ 750 ML ] </t>
  </si>
  <si>
    <t xml:space="preserve">MARTELL V.S. FINE COGNAC [ 1 BOT ] </t>
  </si>
  <si>
    <t xml:space="preserve">KETEL ONE VODKA-750ML [ 750 ML ] </t>
  </si>
  <si>
    <t xml:space="preserve">CIROC SNAP FROST VODKA [ 750 ML ] </t>
  </si>
  <si>
    <t xml:space="preserve">BACARDI CLASSIC SUPERIOR RUM 750ML [ 750 ML ] </t>
  </si>
  <si>
    <t xml:space="preserve">JACOB"S CREEK SHIRAZ CARBERNET-750ML BOT [ 750 ML ] </t>
  </si>
  <si>
    <t>150 ML/1GLASS</t>
  </si>
  <si>
    <t xml:space="preserve">SULA DINDORI RESERVE SHIRAZ RED WINE [ 1 BOT ] </t>
  </si>
  <si>
    <t xml:space="preserve">SAUZA TEQUILA SILVER 700 ML [ 1 NO ] </t>
  </si>
  <si>
    <t xml:space="preserve">GLENFIDDICH SINGLE MALT 12 YRS 700 ML [ 1   ] </t>
  </si>
  <si>
    <t xml:space="preserve">BEFFEATER LONDON DRY GIN-750ML [ 750 ML ] </t>
  </si>
  <si>
    <t xml:space="preserve">STELLA ARTOIS BEER 330 ML [ 1 BOT ] </t>
  </si>
  <si>
    <t xml:space="preserve">CORONA EXTRA BEER 355ML [ 1 BOT ] </t>
  </si>
  <si>
    <t xml:space="preserve">KINGFISHER PREMIUM LARGER BEER 330ML [ 1 BOT ] </t>
  </si>
  <si>
    <t>Excess</t>
  </si>
  <si>
    <t>Short</t>
  </si>
  <si>
    <t>Net</t>
  </si>
  <si>
    <t>Gross</t>
  </si>
  <si>
    <t>For Venkat and Associates LLP</t>
  </si>
  <si>
    <t>For Hotel AVASA</t>
  </si>
  <si>
    <t>Sd/-</t>
  </si>
  <si>
    <t>Mr. Naveen</t>
  </si>
  <si>
    <t>Mr. Sravan</t>
  </si>
  <si>
    <r>
      <t>Disclaimer:</t>
    </r>
    <r>
      <rPr>
        <sz val="10"/>
        <rFont val="Calibri"/>
        <family val="2"/>
        <scheme val="minor"/>
      </rPr>
      <t xml:space="preserve"> The observation reported are based only on our physical verification of stocks and the variances have been computed by taking the balances reflected in books as such without our validation and verification of the books. </t>
    </r>
  </si>
  <si>
    <t>DECLARATION:</t>
  </si>
  <si>
    <t>I have also shown all the stock at various storage points to the auditor for the stocks verified and the verification is complete.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</si>
</sst>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3" formatCode="_(* #,##0.00_);_(* \(#,##0.00\);_(* &quot;-&quot;??_);_(@_)"/>
    <numFmt numFmtId="164" formatCode="0_);[Red]\(0\)"/>
    <numFmt numFmtId="165" formatCode="_(* #,##0.00_);_(* \(#,##0.00\);_(* \-??_);_(@_)"/>
    <numFmt numFmtId="166" formatCode="0.00_);[Red]\(0.00\)"/>
  </numFmts>
  <fonts count="14" x14ac:knownFonts="1">
    <font>
      <sz val="10"/>
      <color theme="1"/>
      <name val="Times New Roman"/>
      <family val="2"/>
    </font>
    <font>
      <sz val="11"/>
      <color theme="1"/>
      <name val="Calibri"/>
      <family val="2"/>
      <scheme val="minor"/>
    </font>
    <font>
      <sz val="10"/>
      <name val="Arial"/>
      <family val="2"/>
    </font>
    <font>
      <sz val="10"/>
      <name val="Calibri"/>
      <family val="2"/>
      <scheme val="minor"/>
    </font>
    <font>
      <sz val="10"/>
      <color theme="1"/>
      <name val="Times New Roman"/>
      <family val="2"/>
    </font>
    <font>
      <sz val="10"/>
      <color theme="1"/>
      <name val="Calibri"/>
      <family val="2"/>
      <scheme val="minor"/>
    </font>
    <font>
      <b/>
      <sz val="10"/>
      <name val="Calibri"/>
      <family val="2"/>
      <scheme val="minor"/>
    </font>
    <font>
      <sz val="11"/>
      <color indexed="8"/>
      <name val="Calibri"/>
      <family val="2"/>
    </font>
    <font>
      <b/>
      <sz val="10"/>
      <color rgb="FFFF0000"/>
      <name val="Calibri"/>
      <family val="2"/>
      <scheme val="minor"/>
    </font>
    <font>
      <b/>
      <i/>
      <u/>
      <sz val="10"/>
      <name val="Calibri"/>
      <family val="2"/>
      <scheme val="minor"/>
    </font>
    <font>
      <sz val="10"/>
      <color indexed="8"/>
      <name val="Calibri"/>
      <family val="2"/>
      <scheme val="minor"/>
    </font>
    <font>
      <sz val="10"/>
      <color rgb="FF0000FF"/>
      <name val="Calibri"/>
      <family val="2"/>
      <scheme val="minor"/>
    </font>
    <font>
      <b/>
      <sz val="10"/>
      <color rgb="FF0000FF"/>
      <name val="Calibri"/>
      <family val="2"/>
      <scheme val="minor"/>
    </font>
    <font>
      <b/>
      <u/>
      <sz val="10"/>
      <name val="Calibri"/>
      <family val="2"/>
      <scheme val="minor"/>
    </font>
  </fonts>
  <fills count="8">
    <fill>
      <patternFill patternType="none"/>
    </fill>
    <fill>
      <patternFill patternType="gray125"/>
    </fill>
    <fill>
      <patternFill patternType="solid">
        <fgColor theme="0" tint="-0.14999847407452621"/>
        <bgColor indexed="64"/>
      </patternFill>
    </fill>
    <fill>
      <patternFill patternType="solid">
        <fgColor theme="0" tint="-0.14999847407452621"/>
        <bgColor indexed="22"/>
      </patternFill>
    </fill>
    <fill>
      <patternFill patternType="solid">
        <fgColor theme="0"/>
        <bgColor indexed="64"/>
      </patternFill>
    </fill>
    <fill>
      <patternFill patternType="solid">
        <fgColor theme="0" tint="-0.14999847407452621"/>
        <bgColor indexed="31"/>
      </patternFill>
    </fill>
    <fill>
      <patternFill patternType="solid">
        <fgColor indexed="9"/>
        <bgColor indexed="26"/>
      </patternFill>
    </fill>
    <fill>
      <patternFill patternType="solid">
        <fgColor indexed="9"/>
        <bgColor indexed="64"/>
      </patternFill>
    </fill>
  </fills>
  <borders count="21">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8"/>
      </left>
      <right/>
      <top style="thin">
        <color indexed="8"/>
      </top>
      <bottom/>
      <diagonal/>
    </border>
    <border>
      <left style="thin">
        <color indexed="64"/>
      </left>
      <right style="thin">
        <color indexed="64"/>
      </right>
      <top style="thin">
        <color indexed="64"/>
      </top>
      <bottom style="thin">
        <color indexed="64"/>
      </bottom>
      <diagonal/>
    </border>
    <border>
      <left/>
      <right style="thin">
        <color indexed="8"/>
      </right>
      <top style="thin">
        <color indexed="8"/>
      </top>
      <bottom/>
      <diagonal/>
    </border>
    <border>
      <left style="thin">
        <color indexed="8"/>
      </left>
      <right/>
      <top style="thin">
        <color indexed="8"/>
      </top>
      <bottom style="thin">
        <color indexed="8"/>
      </bottom>
      <diagonal/>
    </border>
    <border>
      <left style="thin">
        <color indexed="8"/>
      </left>
      <right style="thin">
        <color indexed="8"/>
      </right>
      <top style="thin">
        <color indexed="8"/>
      </top>
      <bottom/>
      <diagonal/>
    </border>
    <border>
      <left style="thin">
        <color indexed="64"/>
      </left>
      <right style="thin">
        <color indexed="8"/>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8"/>
      </right>
      <top style="thin">
        <color indexed="64"/>
      </top>
      <bottom/>
      <diagonal/>
    </border>
    <border>
      <left style="thin">
        <color indexed="8"/>
      </left>
      <right/>
      <top/>
      <bottom/>
      <diagonal/>
    </border>
    <border>
      <left/>
      <right style="thin">
        <color indexed="8"/>
      </right>
      <top/>
      <bottom/>
      <diagonal/>
    </border>
    <border>
      <left/>
      <right style="thin">
        <color indexed="8"/>
      </right>
      <top/>
      <bottom style="thin">
        <color indexed="64"/>
      </bottom>
      <diagonal/>
    </border>
  </borders>
  <cellStyleXfs count="8">
    <xf numFmtId="0" fontId="0" fillId="0" borderId="0"/>
    <xf numFmtId="43" fontId="4" fillId="0" borderId="0" applyFont="0" applyFill="0" applyBorder="0" applyAlignment="0" applyProtection="0"/>
    <xf numFmtId="0" fontId="2" fillId="0" borderId="0"/>
    <xf numFmtId="0" fontId="7" fillId="0" borderId="0"/>
    <xf numFmtId="0" fontId="7" fillId="0" borderId="0"/>
    <xf numFmtId="0" fontId="2" fillId="0" borderId="0"/>
    <xf numFmtId="0" fontId="1" fillId="0" borderId="0"/>
    <xf numFmtId="0" fontId="1" fillId="0" borderId="0"/>
  </cellStyleXfs>
  <cellXfs count="88">
    <xf numFmtId="0" fontId="0" fillId="0" borderId="0" xfId="0"/>
    <xf numFmtId="0" fontId="3" fillId="2" borderId="1" xfId="2" applyFont="1" applyFill="1" applyBorder="1" applyAlignment="1">
      <alignment vertical="center"/>
    </xf>
    <xf numFmtId="0" fontId="3" fillId="2" borderId="2" xfId="2" applyFont="1" applyFill="1" applyBorder="1" applyAlignment="1">
      <alignment vertical="center"/>
    </xf>
    <xf numFmtId="0" fontId="3" fillId="2" borderId="2" xfId="2" applyFont="1" applyFill="1" applyBorder="1" applyAlignment="1">
      <alignment horizontal="center" vertical="center"/>
    </xf>
    <xf numFmtId="0" fontId="5" fillId="2" borderId="2" xfId="0" applyFont="1" applyFill="1" applyBorder="1"/>
    <xf numFmtId="0" fontId="3" fillId="2" borderId="3" xfId="2" applyFont="1" applyFill="1" applyBorder="1" applyAlignment="1">
      <alignment vertical="center"/>
    </xf>
    <xf numFmtId="0" fontId="5" fillId="0" borderId="0" xfId="0" applyFont="1"/>
    <xf numFmtId="0" fontId="6" fillId="2" borderId="4" xfId="2" applyFont="1" applyFill="1" applyBorder="1" applyAlignment="1">
      <alignment vertical="center"/>
    </xf>
    <xf numFmtId="0" fontId="6" fillId="3" borderId="0" xfId="3" applyFont="1" applyFill="1" applyBorder="1" applyAlignment="1">
      <alignment vertical="center"/>
    </xf>
    <xf numFmtId="0" fontId="6" fillId="2" borderId="0" xfId="4" applyFont="1" applyFill="1" applyBorder="1" applyAlignment="1">
      <alignment horizontal="center" vertical="center"/>
    </xf>
    <xf numFmtId="0" fontId="5" fillId="2" borderId="0" xfId="0" applyFont="1" applyFill="1" applyBorder="1"/>
    <xf numFmtId="0" fontId="3" fillId="2" borderId="5" xfId="2" applyFont="1" applyFill="1" applyBorder="1" applyAlignment="1">
      <alignment vertical="center"/>
    </xf>
    <xf numFmtId="0" fontId="3" fillId="2" borderId="4" xfId="2" applyFont="1" applyFill="1" applyBorder="1" applyAlignment="1">
      <alignment vertical="center"/>
    </xf>
    <xf numFmtId="0" fontId="3" fillId="2" borderId="0" xfId="2" applyFont="1" applyFill="1" applyBorder="1" applyAlignment="1">
      <alignment vertical="center"/>
    </xf>
    <xf numFmtId="0" fontId="3" fillId="2" borderId="0" xfId="2" applyFont="1" applyFill="1" applyBorder="1" applyAlignment="1">
      <alignment horizontal="center" vertical="center"/>
    </xf>
    <xf numFmtId="0" fontId="6" fillId="2" borderId="0" xfId="2" applyFont="1" applyFill="1" applyBorder="1" applyAlignment="1">
      <alignment vertical="center"/>
    </xf>
    <xf numFmtId="0" fontId="8" fillId="2" borderId="0" xfId="2" applyFont="1" applyFill="1" applyBorder="1" applyAlignment="1">
      <alignment horizontal="center" vertical="center"/>
    </xf>
    <xf numFmtId="0" fontId="3" fillId="2" borderId="6" xfId="2" applyFont="1" applyFill="1" applyBorder="1" applyAlignment="1">
      <alignment vertical="center"/>
    </xf>
    <xf numFmtId="0" fontId="9" fillId="2" borderId="7" xfId="0" applyFont="1" applyFill="1" applyBorder="1"/>
    <xf numFmtId="0" fontId="9" fillId="2" borderId="7" xfId="0" applyFont="1" applyFill="1" applyBorder="1" applyAlignment="1">
      <alignment horizontal="center"/>
    </xf>
    <xf numFmtId="0" fontId="5" fillId="2" borderId="7" xfId="0" applyFont="1" applyFill="1" applyBorder="1"/>
    <xf numFmtId="0" fontId="3" fillId="2" borderId="8" xfId="2" applyFont="1" applyFill="1" applyBorder="1" applyAlignment="1">
      <alignment vertical="center"/>
    </xf>
    <xf numFmtId="0" fontId="3" fillId="4" borderId="4" xfId="2" applyFont="1" applyFill="1" applyBorder="1" applyAlignment="1">
      <alignment vertical="center"/>
    </xf>
    <xf numFmtId="0" fontId="3" fillId="4" borderId="0" xfId="2" applyFont="1" applyFill="1" applyBorder="1" applyAlignment="1">
      <alignment vertical="center"/>
    </xf>
    <xf numFmtId="0" fontId="3" fillId="4" borderId="0" xfId="2" applyFont="1" applyFill="1" applyBorder="1" applyAlignment="1">
      <alignment horizontal="center" vertical="center"/>
    </xf>
    <xf numFmtId="0" fontId="3" fillId="4" borderId="5" xfId="2" applyFont="1" applyFill="1" applyBorder="1" applyAlignment="1">
      <alignment vertical="center"/>
    </xf>
    <xf numFmtId="0" fontId="6" fillId="5" borderId="9" xfId="5" applyFont="1" applyFill="1" applyBorder="1" applyAlignment="1">
      <alignment horizontal="center" vertical="center" wrapText="1"/>
    </xf>
    <xf numFmtId="0" fontId="6" fillId="5" borderId="10" xfId="5" applyFont="1" applyFill="1" applyBorder="1" applyAlignment="1">
      <alignment horizontal="center" vertical="center" wrapText="1"/>
    </xf>
    <xf numFmtId="0" fontId="6" fillId="5" borderId="11" xfId="5" applyFont="1" applyFill="1" applyBorder="1" applyAlignment="1">
      <alignment horizontal="center" vertical="center" wrapText="1"/>
    </xf>
    <xf numFmtId="0" fontId="6" fillId="5" borderId="12" xfId="5" applyFont="1" applyFill="1" applyBorder="1" applyAlignment="1">
      <alignment vertical="center" wrapText="1"/>
    </xf>
    <xf numFmtId="0" fontId="6" fillId="5" borderId="13" xfId="5" applyFont="1" applyFill="1" applyBorder="1" applyAlignment="1">
      <alignment vertical="center" wrapText="1"/>
    </xf>
    <xf numFmtId="2" fontId="6" fillId="5" borderId="13" xfId="5" applyNumberFormat="1" applyFont="1" applyFill="1" applyBorder="1" applyAlignment="1">
      <alignment vertical="center" wrapText="1"/>
    </xf>
    <xf numFmtId="0" fontId="3" fillId="0" borderId="10" xfId="0" applyFont="1" applyFill="1" applyBorder="1" applyAlignment="1">
      <alignment horizontal="center"/>
    </xf>
    <xf numFmtId="0" fontId="3" fillId="0" borderId="10" xfId="0" applyFont="1" applyBorder="1" applyAlignment="1">
      <alignment horizontal="left"/>
    </xf>
    <xf numFmtId="0" fontId="10" fillId="0" borderId="10" xfId="6" applyFont="1" applyFill="1" applyBorder="1" applyAlignment="1">
      <alignment horizontal="center"/>
    </xf>
    <xf numFmtId="1" fontId="10" fillId="0" borderId="10" xfId="1" applyNumberFormat="1" applyFont="1" applyFill="1" applyBorder="1" applyAlignment="1">
      <alignment horizontal="center"/>
    </xf>
    <xf numFmtId="164" fontId="10" fillId="0" borderId="10" xfId="1" applyNumberFormat="1" applyFont="1" applyFill="1" applyBorder="1" applyAlignment="1">
      <alignment horizontal="center"/>
    </xf>
    <xf numFmtId="165" fontId="10" fillId="0" borderId="10" xfId="1" applyNumberFormat="1" applyFont="1" applyFill="1" applyBorder="1" applyAlignment="1"/>
    <xf numFmtId="166" fontId="3" fillId="0" borderId="14" xfId="1" applyNumberFormat="1" applyFont="1" applyFill="1" applyBorder="1" applyAlignment="1">
      <alignment horizontal="right"/>
    </xf>
    <xf numFmtId="164" fontId="11" fillId="0" borderId="10" xfId="1" applyNumberFormat="1" applyFont="1" applyFill="1" applyBorder="1" applyAlignment="1">
      <alignment horizontal="center"/>
    </xf>
    <xf numFmtId="166" fontId="11" fillId="0" borderId="14" xfId="1" applyNumberFormat="1" applyFont="1" applyFill="1" applyBorder="1" applyAlignment="1">
      <alignment horizontal="right"/>
    </xf>
    <xf numFmtId="1" fontId="3" fillId="0" borderId="10" xfId="6" applyNumberFormat="1" applyFont="1" applyFill="1" applyBorder="1" applyAlignment="1">
      <alignment horizontal="center"/>
    </xf>
    <xf numFmtId="2" fontId="12" fillId="5" borderId="10" xfId="5" applyNumberFormat="1" applyFont="1" applyFill="1" applyBorder="1" applyAlignment="1">
      <alignment horizontal="center" vertical="center" wrapText="1"/>
    </xf>
    <xf numFmtId="0" fontId="6" fillId="5" borderId="9" xfId="5" applyFont="1" applyFill="1" applyBorder="1" applyAlignment="1">
      <alignment vertical="center" wrapText="1"/>
    </xf>
    <xf numFmtId="2" fontId="12" fillId="5" borderId="10" xfId="5" applyNumberFormat="1" applyFont="1" applyFill="1" applyBorder="1" applyAlignment="1">
      <alignment vertical="center" wrapText="1"/>
    </xf>
    <xf numFmtId="0" fontId="6" fillId="5" borderId="15" xfId="5" applyFont="1" applyFill="1" applyBorder="1" applyAlignment="1">
      <alignment horizontal="center" vertical="center" wrapText="1"/>
    </xf>
    <xf numFmtId="166" fontId="6" fillId="5" borderId="10" xfId="5" applyNumberFormat="1" applyFont="1" applyFill="1" applyBorder="1" applyAlignment="1">
      <alignment horizontal="center" vertical="center" wrapText="1"/>
    </xf>
    <xf numFmtId="166" fontId="6" fillId="5" borderId="10" xfId="5" applyNumberFormat="1" applyFont="1" applyFill="1" applyBorder="1" applyAlignment="1">
      <alignment vertical="center" wrapText="1"/>
    </xf>
    <xf numFmtId="0" fontId="6" fillId="5" borderId="10" xfId="5" applyFont="1" applyFill="1" applyBorder="1" applyAlignment="1">
      <alignment vertical="center" wrapText="1"/>
    </xf>
    <xf numFmtId="166" fontId="12" fillId="5" borderId="10" xfId="5" applyNumberFormat="1" applyFont="1" applyFill="1" applyBorder="1" applyAlignment="1">
      <alignment horizontal="center" vertical="center" wrapText="1"/>
    </xf>
    <xf numFmtId="0" fontId="12" fillId="5" borderId="16" xfId="5" applyFont="1" applyFill="1" applyBorder="1" applyAlignment="1">
      <alignment vertical="center" wrapText="1"/>
    </xf>
    <xf numFmtId="166" fontId="12" fillId="5" borderId="10" xfId="5" applyNumberFormat="1" applyFont="1" applyFill="1" applyBorder="1" applyAlignment="1">
      <alignment vertical="center" wrapText="1"/>
    </xf>
    <xf numFmtId="0" fontId="6" fillId="0" borderId="1" xfId="5" applyFont="1" applyFill="1" applyBorder="1" applyAlignment="1">
      <alignment horizontal="right"/>
    </xf>
    <xf numFmtId="0" fontId="3" fillId="0" borderId="2" xfId="5" applyFont="1" applyFill="1" applyBorder="1" applyAlignment="1">
      <alignment horizontal="center"/>
    </xf>
    <xf numFmtId="0" fontId="6" fillId="0" borderId="2" xfId="5" applyFont="1" applyFill="1" applyBorder="1" applyAlignment="1">
      <alignment horizontal="left"/>
    </xf>
    <xf numFmtId="0" fontId="6" fillId="0" borderId="17" xfId="5" applyFont="1" applyFill="1" applyBorder="1" applyAlignment="1">
      <alignment horizontal="center"/>
    </xf>
    <xf numFmtId="0" fontId="13" fillId="6" borderId="18" xfId="4" applyFont="1" applyFill="1" applyBorder="1" applyAlignment="1">
      <alignment horizontal="left" vertical="center"/>
    </xf>
    <xf numFmtId="0" fontId="6" fillId="6" borderId="18" xfId="4" applyFont="1" applyFill="1" applyBorder="1" applyAlignment="1">
      <alignment horizontal="left" vertical="center"/>
    </xf>
    <xf numFmtId="0" fontId="3" fillId="0" borderId="0" xfId="5" applyFont="1" applyFill="1" applyBorder="1" applyAlignment="1">
      <alignment horizontal="center"/>
    </xf>
    <xf numFmtId="0" fontId="13" fillId="6" borderId="19" xfId="0" applyFont="1" applyFill="1" applyBorder="1" applyAlignment="1">
      <alignment horizontal="right"/>
    </xf>
    <xf numFmtId="0" fontId="3" fillId="0" borderId="4" xfId="5" applyFont="1" applyFill="1" applyBorder="1"/>
    <xf numFmtId="0" fontId="6" fillId="0" borderId="0" xfId="5" applyFont="1" applyFill="1" applyBorder="1" applyAlignment="1">
      <alignment horizontal="center"/>
    </xf>
    <xf numFmtId="0" fontId="3" fillId="6" borderId="0" xfId="0" applyFont="1" applyFill="1" applyBorder="1" applyAlignment="1">
      <alignment horizontal="right" vertical="center"/>
    </xf>
    <xf numFmtId="0" fontId="3" fillId="6" borderId="19" xfId="0" applyFont="1" applyFill="1" applyBorder="1" applyAlignment="1">
      <alignment horizontal="right" vertical="center"/>
    </xf>
    <xf numFmtId="0" fontId="6" fillId="0" borderId="4" xfId="5" applyFont="1" applyFill="1" applyBorder="1" applyAlignment="1">
      <alignment horizontal="left"/>
    </xf>
    <xf numFmtId="0" fontId="6" fillId="6" borderId="19" xfId="0" applyFont="1" applyFill="1" applyBorder="1" applyAlignment="1">
      <alignment horizontal="right" vertical="center"/>
    </xf>
    <xf numFmtId="0" fontId="6" fillId="7" borderId="4" xfId="6" applyFont="1" applyFill="1" applyBorder="1" applyAlignment="1"/>
    <xf numFmtId="2" fontId="6" fillId="0" borderId="19" xfId="5" applyNumberFormat="1" applyFont="1" applyFill="1" applyBorder="1" applyAlignment="1">
      <alignment horizontal="right"/>
    </xf>
    <xf numFmtId="0" fontId="6" fillId="0" borderId="6" xfId="7" applyFont="1" applyFill="1" applyBorder="1" applyAlignment="1"/>
    <xf numFmtId="0" fontId="6" fillId="0" borderId="7" xfId="5" applyFont="1" applyFill="1" applyBorder="1" applyAlignment="1">
      <alignment horizontal="center"/>
    </xf>
    <xf numFmtId="0" fontId="6" fillId="0" borderId="7" xfId="5" applyFont="1" applyFill="1" applyBorder="1" applyAlignment="1">
      <alignment horizontal="right"/>
    </xf>
    <xf numFmtId="0" fontId="6" fillId="0" borderId="20" xfId="5" applyFont="1" applyFill="1" applyBorder="1" applyAlignment="1">
      <alignment horizontal="center"/>
    </xf>
    <xf numFmtId="0" fontId="6" fillId="5" borderId="1" xfId="5" applyFont="1" applyFill="1" applyBorder="1" applyAlignment="1">
      <alignment horizontal="left" vertical="center" wrapText="1"/>
    </xf>
    <xf numFmtId="0" fontId="6" fillId="5" borderId="2" xfId="5" applyFont="1" applyFill="1" applyBorder="1" applyAlignment="1">
      <alignment horizontal="left" vertical="center" wrapText="1"/>
    </xf>
    <xf numFmtId="0" fontId="6" fillId="5" borderId="17" xfId="5" applyFont="1" applyFill="1" applyBorder="1" applyAlignment="1">
      <alignment horizontal="left" vertical="center" wrapText="1"/>
    </xf>
    <xf numFmtId="0" fontId="6" fillId="5" borderId="6" xfId="5" applyFont="1" applyFill="1" applyBorder="1" applyAlignment="1">
      <alignment horizontal="left" vertical="center" wrapText="1"/>
    </xf>
    <xf numFmtId="0" fontId="6" fillId="5" borderId="7" xfId="5" applyFont="1" applyFill="1" applyBorder="1" applyAlignment="1">
      <alignment horizontal="left" vertical="center" wrapText="1"/>
    </xf>
    <xf numFmtId="0" fontId="6" fillId="5" borderId="20" xfId="5" applyFont="1" applyFill="1" applyBorder="1" applyAlignment="1">
      <alignment horizontal="left" vertical="center" wrapText="1"/>
    </xf>
    <xf numFmtId="0" fontId="6" fillId="0" borderId="1" xfId="5" applyFont="1" applyFill="1" applyBorder="1"/>
    <xf numFmtId="0" fontId="3" fillId="0" borderId="2" xfId="5" applyFont="1" applyFill="1" applyBorder="1"/>
    <xf numFmtId="0" fontId="3" fillId="0" borderId="17" xfId="5" applyFont="1" applyFill="1" applyBorder="1" applyAlignment="1">
      <alignment horizontal="center"/>
    </xf>
    <xf numFmtId="0" fontId="3" fillId="0" borderId="0" xfId="5" applyFont="1" applyFill="1" applyBorder="1"/>
    <xf numFmtId="0" fontId="3" fillId="0" borderId="19" xfId="5" applyFont="1" applyFill="1" applyBorder="1" applyAlignment="1">
      <alignment horizontal="center"/>
    </xf>
    <xf numFmtId="2" fontId="6" fillId="0" borderId="6" xfId="5" applyNumberFormat="1" applyFont="1" applyFill="1" applyBorder="1" applyAlignment="1">
      <alignment horizontal="left"/>
    </xf>
    <xf numFmtId="0" fontId="3" fillId="0" borderId="7" xfId="5" applyFont="1" applyFill="1" applyBorder="1" applyAlignment="1">
      <alignment horizontal="center"/>
    </xf>
    <xf numFmtId="0" fontId="3" fillId="0" borderId="7" xfId="5" applyFont="1" applyFill="1" applyBorder="1"/>
    <xf numFmtId="0" fontId="3" fillId="0" borderId="20" xfId="5" applyFont="1" applyFill="1" applyBorder="1" applyAlignment="1">
      <alignment horizontal="center"/>
    </xf>
    <xf numFmtId="0" fontId="5" fillId="0" borderId="0" xfId="0" applyFont="1" applyAlignment="1">
      <alignment horizontal="center"/>
    </xf>
  </cellXfs>
  <cellStyles count="8">
    <cellStyle name="Comma" xfId="1" builtinId="3"/>
    <cellStyle name="Normal" xfId="0" builtinId="0"/>
    <cellStyle name="Normal 2 2" xfId="2"/>
    <cellStyle name="Normal 2 2 2" xfId="7"/>
    <cellStyle name="Normal 2 3" xfId="6"/>
    <cellStyle name="Normal 2 3 2" xfId="4"/>
    <cellStyle name="Normal 2 3 4 2" xfId="3"/>
    <cellStyle name="Normal_Annexure 2" xf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37"/>
  <sheetViews>
    <sheetView showGridLines="0" tabSelected="1" workbookViewId="0">
      <selection activeCell="B7" sqref="B7"/>
    </sheetView>
  </sheetViews>
  <sheetFormatPr defaultRowHeight="12.75" x14ac:dyDescent="0.2"/>
  <cols>
    <col min="1" max="1" width="9.33203125" style="6"/>
    <col min="2" max="2" width="5.33203125" style="6" customWidth="1"/>
    <col min="3" max="3" width="68.33203125" style="6" customWidth="1"/>
    <col min="4" max="4" width="16.1640625" style="87" customWidth="1"/>
    <col min="5" max="7" width="14.5" style="6" customWidth="1"/>
    <col min="8" max="8" width="15.83203125" style="6" customWidth="1"/>
    <col min="9" max="9" width="12.33203125" style="6" customWidth="1"/>
    <col min="10" max="16384" width="9.33203125" style="6"/>
  </cols>
  <sheetData>
    <row r="2" spans="2:9" x14ac:dyDescent="0.2">
      <c r="B2" s="1"/>
      <c r="C2" s="2"/>
      <c r="D2" s="3"/>
      <c r="E2" s="4"/>
      <c r="F2" s="4"/>
      <c r="G2" s="4"/>
      <c r="H2" s="4"/>
      <c r="I2" s="5"/>
    </row>
    <row r="3" spans="2:9" x14ac:dyDescent="0.2">
      <c r="B3" s="7" t="s">
        <v>0</v>
      </c>
      <c r="C3" s="8"/>
      <c r="D3" s="9"/>
      <c r="E3" s="10"/>
      <c r="F3" s="10"/>
      <c r="G3" s="10"/>
      <c r="H3" s="10"/>
      <c r="I3" s="11"/>
    </row>
    <row r="4" spans="2:9" x14ac:dyDescent="0.2">
      <c r="B4" s="12"/>
      <c r="C4" s="13"/>
      <c r="D4" s="14"/>
      <c r="E4" s="10"/>
      <c r="F4" s="10"/>
      <c r="G4" s="10"/>
      <c r="H4" s="10"/>
      <c r="I4" s="11"/>
    </row>
    <row r="5" spans="2:9" x14ac:dyDescent="0.2">
      <c r="B5" s="7" t="s">
        <v>1</v>
      </c>
      <c r="C5" s="15"/>
      <c r="D5" s="16"/>
      <c r="E5" s="10"/>
      <c r="F5" s="10"/>
      <c r="G5" s="10"/>
      <c r="H5" s="10"/>
      <c r="I5" s="11"/>
    </row>
    <row r="6" spans="2:9" x14ac:dyDescent="0.2">
      <c r="B6" s="17"/>
      <c r="C6" s="18"/>
      <c r="D6" s="19"/>
      <c r="E6" s="20"/>
      <c r="F6" s="20"/>
      <c r="G6" s="20"/>
      <c r="H6" s="20"/>
      <c r="I6" s="21"/>
    </row>
    <row r="7" spans="2:9" x14ac:dyDescent="0.2">
      <c r="B7" s="22"/>
      <c r="C7" s="23"/>
      <c r="D7" s="24"/>
      <c r="I7" s="25"/>
    </row>
    <row r="8" spans="2:9" ht="12.75" customHeight="1" x14ac:dyDescent="0.2">
      <c r="B8" s="26" t="s">
        <v>2</v>
      </c>
      <c r="C8" s="27" t="s">
        <v>3</v>
      </c>
      <c r="D8" s="28" t="s">
        <v>4</v>
      </c>
      <c r="E8" s="29" t="s">
        <v>5</v>
      </c>
      <c r="F8" s="26" t="s">
        <v>6</v>
      </c>
      <c r="G8" s="26" t="s">
        <v>7</v>
      </c>
      <c r="H8" s="30" t="s">
        <v>8</v>
      </c>
      <c r="I8" s="31" t="s">
        <v>9</v>
      </c>
    </row>
    <row r="9" spans="2:9" x14ac:dyDescent="0.2">
      <c r="B9" s="32">
        <v>1</v>
      </c>
      <c r="C9" s="33" t="s">
        <v>10</v>
      </c>
      <c r="D9" s="34" t="s">
        <v>11</v>
      </c>
      <c r="E9" s="35">
        <v>102</v>
      </c>
      <c r="F9" s="35">
        <v>102</v>
      </c>
      <c r="G9" s="36">
        <f>+E9-F9</f>
        <v>0</v>
      </c>
      <c r="H9" s="37">
        <v>75.819999999999993</v>
      </c>
      <c r="I9" s="38">
        <f>+H9*G9</f>
        <v>0</v>
      </c>
    </row>
    <row r="10" spans="2:9" x14ac:dyDescent="0.2">
      <c r="B10" s="32">
        <f>+B9+1</f>
        <v>2</v>
      </c>
      <c r="C10" s="33" t="s">
        <v>12</v>
      </c>
      <c r="D10" s="34" t="s">
        <v>11</v>
      </c>
      <c r="E10" s="35">
        <v>117</v>
      </c>
      <c r="F10" s="35">
        <v>120</v>
      </c>
      <c r="G10" s="36">
        <f t="shared" ref="G10:G22" si="0">+E10-F10</f>
        <v>-3</v>
      </c>
      <c r="H10" s="37">
        <v>144.166</v>
      </c>
      <c r="I10" s="38">
        <f t="shared" ref="I10:I22" si="1">+H10*G10</f>
        <v>-432.49799999999999</v>
      </c>
    </row>
    <row r="11" spans="2:9" x14ac:dyDescent="0.2">
      <c r="B11" s="32">
        <f>+B10+1</f>
        <v>3</v>
      </c>
      <c r="C11" s="33" t="s">
        <v>13</v>
      </c>
      <c r="D11" s="34" t="s">
        <v>11</v>
      </c>
      <c r="E11" s="35">
        <v>83</v>
      </c>
      <c r="F11" s="35">
        <v>83</v>
      </c>
      <c r="G11" s="36">
        <f t="shared" si="0"/>
        <v>0</v>
      </c>
      <c r="H11" s="37">
        <v>131.5</v>
      </c>
      <c r="I11" s="38">
        <f t="shared" si="1"/>
        <v>0</v>
      </c>
    </row>
    <row r="12" spans="2:9" x14ac:dyDescent="0.2">
      <c r="B12" s="32">
        <f>+B11+1</f>
        <v>4</v>
      </c>
      <c r="C12" s="33" t="s">
        <v>14</v>
      </c>
      <c r="D12" s="34" t="s">
        <v>11</v>
      </c>
      <c r="E12" s="35">
        <v>350</v>
      </c>
      <c r="F12" s="35">
        <v>345</v>
      </c>
      <c r="G12" s="39">
        <f t="shared" si="0"/>
        <v>5</v>
      </c>
      <c r="H12" s="37">
        <v>81.45</v>
      </c>
      <c r="I12" s="40">
        <f t="shared" si="1"/>
        <v>407.25</v>
      </c>
    </row>
    <row r="13" spans="2:9" x14ac:dyDescent="0.2">
      <c r="B13" s="32">
        <f>+B12+1</f>
        <v>5</v>
      </c>
      <c r="C13" s="33" t="s">
        <v>15</v>
      </c>
      <c r="D13" s="34" t="s">
        <v>11</v>
      </c>
      <c r="E13" s="35">
        <v>100</v>
      </c>
      <c r="F13" s="35">
        <v>105</v>
      </c>
      <c r="G13" s="36">
        <f t="shared" si="0"/>
        <v>-5</v>
      </c>
      <c r="H13" s="37">
        <v>143.36000000000001</v>
      </c>
      <c r="I13" s="38">
        <f t="shared" si="1"/>
        <v>-716.80000000000007</v>
      </c>
    </row>
    <row r="14" spans="2:9" x14ac:dyDescent="0.2">
      <c r="B14" s="32">
        <f t="shared" ref="B14:B17" si="2">+B13+1</f>
        <v>6</v>
      </c>
      <c r="C14" s="33" t="s">
        <v>16</v>
      </c>
      <c r="D14" s="34" t="s">
        <v>11</v>
      </c>
      <c r="E14" s="41">
        <v>77</v>
      </c>
      <c r="F14" s="41">
        <v>77</v>
      </c>
      <c r="G14" s="36">
        <f t="shared" si="0"/>
        <v>0</v>
      </c>
      <c r="H14" s="37">
        <v>30.6</v>
      </c>
      <c r="I14" s="38">
        <f t="shared" si="1"/>
        <v>0</v>
      </c>
    </row>
    <row r="15" spans="2:9" x14ac:dyDescent="0.2">
      <c r="B15" s="32">
        <f t="shared" si="2"/>
        <v>7</v>
      </c>
      <c r="C15" s="33" t="s">
        <v>17</v>
      </c>
      <c r="D15" s="34" t="s">
        <v>18</v>
      </c>
      <c r="E15" s="35">
        <v>30</v>
      </c>
      <c r="F15" s="35">
        <v>30</v>
      </c>
      <c r="G15" s="36">
        <f t="shared" si="0"/>
        <v>0</v>
      </c>
      <c r="H15" s="37">
        <v>276.32</v>
      </c>
      <c r="I15" s="38">
        <f t="shared" si="1"/>
        <v>0</v>
      </c>
    </row>
    <row r="16" spans="2:9" x14ac:dyDescent="0.2">
      <c r="B16" s="32">
        <f t="shared" si="2"/>
        <v>8</v>
      </c>
      <c r="C16" s="33" t="s">
        <v>19</v>
      </c>
      <c r="D16" s="34" t="s">
        <v>18</v>
      </c>
      <c r="E16" s="35">
        <v>30</v>
      </c>
      <c r="F16" s="35">
        <v>30</v>
      </c>
      <c r="G16" s="36">
        <f t="shared" si="0"/>
        <v>0</v>
      </c>
      <c r="H16" s="37">
        <v>236.57</v>
      </c>
      <c r="I16" s="38">
        <f t="shared" si="1"/>
        <v>0</v>
      </c>
    </row>
    <row r="17" spans="2:9" x14ac:dyDescent="0.2">
      <c r="B17" s="32">
        <f t="shared" si="2"/>
        <v>9</v>
      </c>
      <c r="C17" s="33" t="s">
        <v>20</v>
      </c>
      <c r="D17" s="34" t="s">
        <v>11</v>
      </c>
      <c r="E17" s="35">
        <v>102</v>
      </c>
      <c r="F17" s="35">
        <v>102</v>
      </c>
      <c r="G17" s="36">
        <f t="shared" si="0"/>
        <v>0</v>
      </c>
      <c r="H17" s="37">
        <v>82.6</v>
      </c>
      <c r="I17" s="38">
        <f t="shared" si="1"/>
        <v>0</v>
      </c>
    </row>
    <row r="18" spans="2:9" x14ac:dyDescent="0.2">
      <c r="B18" s="32">
        <f>+B17+1</f>
        <v>10</v>
      </c>
      <c r="C18" s="33" t="s">
        <v>21</v>
      </c>
      <c r="D18" s="34" t="s">
        <v>11</v>
      </c>
      <c r="E18" s="41">
        <v>204</v>
      </c>
      <c r="F18" s="41">
        <v>200</v>
      </c>
      <c r="G18" s="39">
        <f t="shared" si="0"/>
        <v>4</v>
      </c>
      <c r="H18" s="37">
        <v>180.1</v>
      </c>
      <c r="I18" s="40">
        <f t="shared" si="1"/>
        <v>720.4</v>
      </c>
    </row>
    <row r="19" spans="2:9" x14ac:dyDescent="0.2">
      <c r="B19" s="32">
        <f t="shared" ref="B19:B22" si="3">+B18+1</f>
        <v>11</v>
      </c>
      <c r="C19" s="33" t="s">
        <v>22</v>
      </c>
      <c r="D19" s="34" t="s">
        <v>11</v>
      </c>
      <c r="E19" s="41">
        <f>23*3+18</f>
        <v>87</v>
      </c>
      <c r="F19" s="41">
        <v>85</v>
      </c>
      <c r="G19" s="39">
        <f t="shared" si="0"/>
        <v>2</v>
      </c>
      <c r="H19" s="37">
        <v>65.650000000000006</v>
      </c>
      <c r="I19" s="40">
        <f t="shared" si="1"/>
        <v>131.30000000000001</v>
      </c>
    </row>
    <row r="20" spans="2:9" x14ac:dyDescent="0.2">
      <c r="B20" s="32">
        <f t="shared" si="3"/>
        <v>12</v>
      </c>
      <c r="C20" s="33" t="s">
        <v>23</v>
      </c>
      <c r="D20" s="34" t="s">
        <v>11</v>
      </c>
      <c r="E20" s="41">
        <f>11+48+12+1</f>
        <v>72</v>
      </c>
      <c r="F20" s="41">
        <f>11+48+12+1</f>
        <v>72</v>
      </c>
      <c r="G20" s="36">
        <f t="shared" si="0"/>
        <v>0</v>
      </c>
      <c r="H20" s="37">
        <v>240.48</v>
      </c>
      <c r="I20" s="38">
        <f t="shared" si="1"/>
        <v>0</v>
      </c>
    </row>
    <row r="21" spans="2:9" x14ac:dyDescent="0.2">
      <c r="B21" s="32">
        <f t="shared" si="3"/>
        <v>13</v>
      </c>
      <c r="C21" s="33" t="s">
        <v>24</v>
      </c>
      <c r="D21" s="34" t="s">
        <v>11</v>
      </c>
      <c r="E21" s="41">
        <v>31</v>
      </c>
      <c r="F21" s="41">
        <v>31</v>
      </c>
      <c r="G21" s="36">
        <f t="shared" si="0"/>
        <v>0</v>
      </c>
      <c r="H21" s="37">
        <v>169.91</v>
      </c>
      <c r="I21" s="38">
        <f t="shared" si="1"/>
        <v>0</v>
      </c>
    </row>
    <row r="22" spans="2:9" x14ac:dyDescent="0.2">
      <c r="B22" s="32">
        <f t="shared" si="3"/>
        <v>14</v>
      </c>
      <c r="C22" s="33" t="s">
        <v>25</v>
      </c>
      <c r="D22" s="34" t="s">
        <v>11</v>
      </c>
      <c r="E22" s="41">
        <v>48</v>
      </c>
      <c r="F22" s="41">
        <v>48</v>
      </c>
      <c r="G22" s="36">
        <f t="shared" si="0"/>
        <v>0</v>
      </c>
      <c r="H22" s="37">
        <v>49.08</v>
      </c>
      <c r="I22" s="38">
        <f t="shared" si="1"/>
        <v>0</v>
      </c>
    </row>
    <row r="23" spans="2:9" x14ac:dyDescent="0.2">
      <c r="B23" s="26"/>
      <c r="C23" s="27" t="s">
        <v>26</v>
      </c>
      <c r="D23" s="28"/>
      <c r="E23" s="29"/>
      <c r="F23" s="26"/>
      <c r="G23" s="42">
        <f>+SUMIF(G9:G22,"&gt;0")</f>
        <v>11</v>
      </c>
      <c r="H23" s="43"/>
      <c r="I23" s="44">
        <f>+SUMIF(I9:I22,"&gt;0")</f>
        <v>1258.95</v>
      </c>
    </row>
    <row r="24" spans="2:9" x14ac:dyDescent="0.2">
      <c r="B24" s="26"/>
      <c r="C24" s="45" t="s">
        <v>27</v>
      </c>
      <c r="D24" s="28"/>
      <c r="E24" s="43"/>
      <c r="F24" s="26"/>
      <c r="G24" s="46">
        <f>+SUMIF(G9:G22,"&lt;0")</f>
        <v>-8</v>
      </c>
      <c r="H24" s="43"/>
      <c r="I24" s="47">
        <f>+SUMIF(I9:I22,"&lt;0")</f>
        <v>-1149.298</v>
      </c>
    </row>
    <row r="25" spans="2:9" x14ac:dyDescent="0.2">
      <c r="B25" s="27"/>
      <c r="C25" s="27" t="s">
        <v>28</v>
      </c>
      <c r="D25" s="27"/>
      <c r="E25" s="48"/>
      <c r="F25" s="27"/>
      <c r="G25" s="49">
        <f>+G23+G24</f>
        <v>3</v>
      </c>
      <c r="H25" s="50"/>
      <c r="I25" s="51">
        <f>+I23+I24</f>
        <v>109.65200000000004</v>
      </c>
    </row>
    <row r="26" spans="2:9" x14ac:dyDescent="0.2">
      <c r="B26" s="27"/>
      <c r="C26" s="27" t="s">
        <v>29</v>
      </c>
      <c r="D26" s="27"/>
      <c r="E26" s="48"/>
      <c r="F26" s="27"/>
      <c r="G26" s="46">
        <f>+G23-G24</f>
        <v>19</v>
      </c>
      <c r="H26" s="48"/>
      <c r="I26" s="47">
        <f>+I23-I24</f>
        <v>2408.248</v>
      </c>
    </row>
    <row r="27" spans="2:9" x14ac:dyDescent="0.2">
      <c r="B27" s="52"/>
      <c r="C27" s="53"/>
      <c r="D27" s="53"/>
      <c r="E27" s="53"/>
      <c r="F27" s="53"/>
      <c r="G27" s="53"/>
      <c r="H27" s="54"/>
      <c r="I27" s="55"/>
    </row>
    <row r="28" spans="2:9" ht="12.75" customHeight="1" x14ac:dyDescent="0.2">
      <c r="B28" s="56" t="s">
        <v>30</v>
      </c>
      <c r="C28" s="57"/>
      <c r="D28" s="58"/>
      <c r="E28" s="58"/>
      <c r="F28" s="58"/>
      <c r="G28" s="58"/>
      <c r="H28" s="59" t="s">
        <v>31</v>
      </c>
      <c r="I28" s="59"/>
    </row>
    <row r="29" spans="2:9" x14ac:dyDescent="0.2">
      <c r="B29" s="60"/>
      <c r="C29" s="61"/>
      <c r="D29" s="61"/>
      <c r="E29" s="61"/>
      <c r="F29" s="61"/>
      <c r="G29" s="61"/>
      <c r="H29" s="62"/>
      <c r="I29" s="63"/>
    </row>
    <row r="30" spans="2:9" x14ac:dyDescent="0.2">
      <c r="B30" s="64" t="s">
        <v>32</v>
      </c>
      <c r="C30" s="58"/>
      <c r="D30" s="58"/>
      <c r="E30" s="58"/>
      <c r="F30" s="58"/>
      <c r="G30" s="58"/>
      <c r="H30" s="65" t="s">
        <v>32</v>
      </c>
      <c r="I30" s="65"/>
    </row>
    <row r="31" spans="2:9" x14ac:dyDescent="0.2">
      <c r="B31" s="66" t="s">
        <v>33</v>
      </c>
      <c r="C31" s="61"/>
      <c r="D31" s="61"/>
      <c r="E31" s="61"/>
      <c r="F31" s="61"/>
      <c r="G31" s="61"/>
      <c r="H31" s="61"/>
      <c r="I31" s="67" t="s">
        <v>34</v>
      </c>
    </row>
    <row r="32" spans="2:9" x14ac:dyDescent="0.2">
      <c r="B32" s="68"/>
      <c r="C32" s="69"/>
      <c r="D32" s="69"/>
      <c r="E32" s="69"/>
      <c r="F32" s="69"/>
      <c r="G32" s="69"/>
      <c r="H32" s="70"/>
      <c r="I32" s="71"/>
    </row>
    <row r="33" spans="2:9" x14ac:dyDescent="0.2">
      <c r="B33" s="72" t="s">
        <v>35</v>
      </c>
      <c r="C33" s="73"/>
      <c r="D33" s="73"/>
      <c r="E33" s="73"/>
      <c r="F33" s="73"/>
      <c r="G33" s="73"/>
      <c r="H33" s="73"/>
      <c r="I33" s="74"/>
    </row>
    <row r="34" spans="2:9" x14ac:dyDescent="0.2">
      <c r="B34" s="75"/>
      <c r="C34" s="76"/>
      <c r="D34" s="76"/>
      <c r="E34" s="76"/>
      <c r="F34" s="76"/>
      <c r="G34" s="76"/>
      <c r="H34" s="76"/>
      <c r="I34" s="77"/>
    </row>
    <row r="35" spans="2:9" x14ac:dyDescent="0.2">
      <c r="B35" s="78" t="s">
        <v>36</v>
      </c>
      <c r="C35" s="53"/>
      <c r="D35" s="53"/>
      <c r="E35" s="79"/>
      <c r="F35" s="79"/>
      <c r="G35" s="79"/>
      <c r="H35" s="53"/>
      <c r="I35" s="80"/>
    </row>
    <row r="36" spans="2:9" x14ac:dyDescent="0.2">
      <c r="B36" s="60" t="s">
        <v>37</v>
      </c>
      <c r="C36" s="58"/>
      <c r="D36" s="58"/>
      <c r="E36" s="81"/>
      <c r="F36" s="81"/>
      <c r="G36" s="81"/>
      <c r="H36" s="58"/>
      <c r="I36" s="82"/>
    </row>
    <row r="37" spans="2:9" x14ac:dyDescent="0.2">
      <c r="B37" s="83" t="s">
        <v>34</v>
      </c>
      <c r="C37" s="84"/>
      <c r="D37" s="84"/>
      <c r="E37" s="85"/>
      <c r="F37" s="85"/>
      <c r="G37" s="85"/>
      <c r="H37" s="84"/>
      <c r="I37" s="86"/>
    </row>
  </sheetData>
  <mergeCells count="4">
    <mergeCell ref="B28:C28"/>
    <mergeCell ref="H28:I28"/>
    <mergeCell ref="H30:I30"/>
    <mergeCell ref="B33:I34"/>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Venkat Associates</dc:creator>
  <cp:lastModifiedBy>Venkat Associates</cp:lastModifiedBy>
  <dcterms:created xsi:type="dcterms:W3CDTF">2019-04-19T09:32:24Z</dcterms:created>
  <dcterms:modified xsi:type="dcterms:W3CDTF">2019-04-19T09:32:41Z</dcterms:modified>
</cp:coreProperties>
</file>