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OTA Annexures\"/>
    </mc:Choice>
  </mc:AlternateContent>
  <bookViews>
    <workbookView xWindow="0" yWindow="0" windowWidth="20490" windowHeight="7650"/>
  </bookViews>
  <sheets>
    <sheet name="ANN-10" sheetId="1" r:id="rId1"/>
  </sheets>
  <externalReferences>
    <externalReference r:id="rId2"/>
    <externalReference r:id="rId3"/>
  </externalReferences>
  <definedNames>
    <definedName name="________xlnm._FilterDatabase_8" localSheetId="0">'[1]Annexure-3'!#REF!</definedName>
    <definedName name="________xlnm._FilterDatabase_8">'[1]Annexure-3'!#REF!</definedName>
    <definedName name="____xlnm._FilterDatabase_1" localSheetId="0">#REF!</definedName>
    <definedName name="____xlnm._FilterDatabase_1">#REF!</definedName>
    <definedName name="____xlnm._FilterDatabase_1_1" localSheetId="0">#REF!</definedName>
    <definedName name="____xlnm._FilterDatabase_1_1">#REF!</definedName>
    <definedName name="____xlnm._FilterDatabase_13" localSheetId="0">#REF!</definedName>
    <definedName name="____xlnm._FilterDatabase_13">#REF!</definedName>
    <definedName name="____xlnm._FilterDatabase_14" localSheetId="0">#REF!</definedName>
    <definedName name="____xlnm._FilterDatabase_14">#REF!</definedName>
    <definedName name="____xlnm._FilterDatabase_15" localSheetId="0">#REF!</definedName>
    <definedName name="____xlnm._FilterDatabase_15">#REF!</definedName>
    <definedName name="____xlnm._FilterDatabase_2" localSheetId="0">#REF!</definedName>
    <definedName name="____xlnm._FilterDatabase_2">#REF!</definedName>
    <definedName name="____xlnm._FilterDatabase_3" localSheetId="0">#REF!</definedName>
    <definedName name="____xlnm._FilterDatabase_3">#REF!</definedName>
    <definedName name="____xlnm._FilterDatabase_4" localSheetId="0">#REF!</definedName>
    <definedName name="____xlnm._FilterDatabase_4">#REF!</definedName>
    <definedName name="____xlnm._FilterDatabase_5" localSheetId="0">#REF!</definedName>
    <definedName name="____xlnm._FilterDatabase_5">#REF!</definedName>
    <definedName name="____xlnm._FilterDatabase_6" localSheetId="0">#REF!</definedName>
    <definedName name="____xlnm._FilterDatabase_6">#REF!</definedName>
    <definedName name="____xlnm._FilterDatabase_8" localSheetId="0">'[1]Annexure-3'!#REF!</definedName>
    <definedName name="____xlnm._FilterDatabase_8">'[1]Annexure-3'!#REF!</definedName>
    <definedName name="___xlnm._FilterDatabase_1" localSheetId="0">#REF!</definedName>
    <definedName name="___xlnm._FilterDatabase_1">#REF!</definedName>
    <definedName name="___xlnm._FilterDatabase_1_1" localSheetId="0">#REF!</definedName>
    <definedName name="___xlnm._FilterDatabase_1_1">#REF!</definedName>
    <definedName name="___xlnm._FilterDatabase_13" localSheetId="0">#REF!</definedName>
    <definedName name="___xlnm._FilterDatabase_13">#REF!</definedName>
    <definedName name="___xlnm._FilterDatabase_14" localSheetId="0">#REF!</definedName>
    <definedName name="___xlnm._FilterDatabase_14">#REF!</definedName>
    <definedName name="___xlnm._FilterDatabase_15" localSheetId="0">#REF!</definedName>
    <definedName name="___xlnm._FilterDatabase_15">#REF!</definedName>
    <definedName name="___xlnm._FilterDatabase_2" localSheetId="0">#REF!</definedName>
    <definedName name="___xlnm._FilterDatabase_2">#REF!</definedName>
    <definedName name="___xlnm._FilterDatabase_3" localSheetId="0">#REF!</definedName>
    <definedName name="___xlnm._FilterDatabase_3">#REF!</definedName>
    <definedName name="___xlnm._FilterDatabase_4" localSheetId="0">#REF!</definedName>
    <definedName name="___xlnm._FilterDatabase_4">#REF!</definedName>
    <definedName name="___xlnm._FilterDatabase_5" localSheetId="0">#REF!</definedName>
    <definedName name="___xlnm._FilterDatabase_5">#REF!</definedName>
    <definedName name="___xlnm._FilterDatabase_6" localSheetId="0">#REF!</definedName>
    <definedName name="___xlnm._FilterDatabase_6">#REF!</definedName>
    <definedName name="___xlnm._FilterDatabase_8" localSheetId="0">'[1]Annexure-3'!#REF!</definedName>
    <definedName name="___xlnm._FilterDatabase_8">'[1]Annexure-3'!#REF!</definedName>
    <definedName name="__xlnm._FilterDatabase" localSheetId="0">'ANN-10'!#REF!</definedName>
    <definedName name="__xlnm._FilterDatabase_1" localSheetId="0">#REF!</definedName>
    <definedName name="__xlnm._FilterDatabase_1">#REF!</definedName>
    <definedName name="__xlnm._FilterDatabase_1_1" localSheetId="0">#REF!</definedName>
    <definedName name="__xlnm._FilterDatabase_1_1">#REF!</definedName>
    <definedName name="__xlnm._FilterDatabase_11" localSheetId="0">#REF!</definedName>
    <definedName name="__xlnm._FilterDatabase_11">#REF!</definedName>
    <definedName name="__xlnm._FilterDatabase_13" localSheetId="0">#REF!</definedName>
    <definedName name="__xlnm._FilterDatabase_13">#REF!</definedName>
    <definedName name="__xlnm._FilterDatabase_14" localSheetId="0">#REF!</definedName>
    <definedName name="__xlnm._FilterDatabase_14">#REF!</definedName>
    <definedName name="__xlnm._FilterDatabase_15" localSheetId="0">#REF!</definedName>
    <definedName name="__xlnm._FilterDatabase_15">#REF!</definedName>
    <definedName name="__xlnm._FilterDatabase_2" localSheetId="0">#REF!</definedName>
    <definedName name="__xlnm._FilterDatabase_2">#REF!</definedName>
    <definedName name="__xlnm._FilterDatabase_3" localSheetId="0">#REF!</definedName>
    <definedName name="__xlnm._FilterDatabase_3">#REF!</definedName>
    <definedName name="__xlnm._FilterDatabase_4" localSheetId="0">#REF!</definedName>
    <definedName name="__xlnm._FilterDatabase_4">#REF!</definedName>
    <definedName name="__xlnm._FilterDatabase_5" localSheetId="0">#REF!</definedName>
    <definedName name="__xlnm._FilterDatabase_5">#REF!</definedName>
    <definedName name="__xlnm._FilterDatabase_6" localSheetId="0">#REF!</definedName>
    <definedName name="__xlnm._FilterDatabase_6">#REF!</definedName>
    <definedName name="__xlnm._FilterDatabase_8" localSheetId="0">'[1]Annexure-3'!#REF!</definedName>
    <definedName name="__xlnm._FilterDatabase_9" localSheetId="0">'ANN-10'!#REF!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G23" i="1"/>
  <c r="G26" i="1" s="1"/>
  <c r="F23" i="1"/>
  <c r="F26" i="1" s="1"/>
  <c r="E23" i="1"/>
  <c r="E26" i="1" s="1"/>
  <c r="D23" i="1"/>
  <c r="D26" i="1" s="1"/>
  <c r="C23" i="1"/>
  <c r="C26" i="1" s="1"/>
  <c r="H21" i="1"/>
  <c r="H17" i="1"/>
  <c r="H16" i="1"/>
  <c r="G15" i="1"/>
  <c r="G18" i="1" s="1"/>
  <c r="F15" i="1"/>
  <c r="F18" i="1" s="1"/>
  <c r="E15" i="1"/>
  <c r="E18" i="1" s="1"/>
  <c r="D15" i="1"/>
  <c r="D18" i="1" s="1"/>
  <c r="C15" i="1"/>
  <c r="H15" i="1" s="1"/>
  <c r="H18" i="1" s="1"/>
  <c r="H19" i="1" s="1"/>
  <c r="H13" i="1"/>
  <c r="H9" i="1"/>
  <c r="H8" i="1"/>
  <c r="G7" i="1"/>
  <c r="G10" i="1" s="1"/>
  <c r="F7" i="1"/>
  <c r="F10" i="1" s="1"/>
  <c r="E7" i="1"/>
  <c r="E10" i="1" s="1"/>
  <c r="D7" i="1"/>
  <c r="D10" i="1" s="1"/>
  <c r="C7" i="1"/>
  <c r="C10" i="1" s="1"/>
  <c r="H5" i="1"/>
  <c r="C12" i="1" l="1"/>
  <c r="H12" i="1" s="1"/>
  <c r="C11" i="1"/>
  <c r="G12" i="1"/>
  <c r="G11" i="1"/>
  <c r="E11" i="1"/>
  <c r="E12" i="1"/>
  <c r="E19" i="1"/>
  <c r="E20" i="1"/>
  <c r="E28" i="1"/>
  <c r="E30" i="1" s="1"/>
  <c r="E27" i="1"/>
  <c r="F11" i="1"/>
  <c r="F12" i="1"/>
  <c r="F19" i="1"/>
  <c r="F20" i="1"/>
  <c r="F28" i="1"/>
  <c r="F30" i="1" s="1"/>
  <c r="F27" i="1"/>
  <c r="G19" i="1"/>
  <c r="G20" i="1"/>
  <c r="C27" i="1"/>
  <c r="C28" i="1"/>
  <c r="G27" i="1"/>
  <c r="G28" i="1"/>
  <c r="D12" i="1"/>
  <c r="D11" i="1"/>
  <c r="D20" i="1"/>
  <c r="D19" i="1"/>
  <c r="D27" i="1"/>
  <c r="D28" i="1"/>
  <c r="H7" i="1"/>
  <c r="H10" i="1" s="1"/>
  <c r="H11" i="1" s="1"/>
  <c r="C18" i="1"/>
  <c r="H23" i="1"/>
  <c r="H26" i="1" s="1"/>
  <c r="H27" i="1" s="1"/>
  <c r="D30" i="1" l="1"/>
  <c r="C30" i="1"/>
  <c r="H28" i="1"/>
  <c r="C20" i="1"/>
  <c r="H20" i="1" s="1"/>
  <c r="C19" i="1"/>
  <c r="G30" i="1"/>
  <c r="H30" i="1" l="1"/>
</calcChain>
</file>

<file path=xl/sharedStrings.xml><?xml version="1.0" encoding="utf-8"?>
<sst xmlns="http://schemas.openxmlformats.org/spreadsheetml/2006/main" count="30" uniqueCount="19">
  <si>
    <t>Analysis on the unsold rooms</t>
  </si>
  <si>
    <t>Room Type</t>
  </si>
  <si>
    <t>BC</t>
  </si>
  <si>
    <t>DX</t>
  </si>
  <si>
    <t>EXECUTIVE SUITE</t>
  </si>
  <si>
    <t>EXECUTIVE</t>
  </si>
  <si>
    <t>QUALITIVE SUITE</t>
  </si>
  <si>
    <t>Total</t>
  </si>
  <si>
    <t>No of Rooms</t>
  </si>
  <si>
    <t>Total Room Nights Oct</t>
  </si>
  <si>
    <t>KEN FIX Rooms</t>
  </si>
  <si>
    <t>Actual Room Nights Sold Oct</t>
  </si>
  <si>
    <t>Rooms Nights not sold</t>
  </si>
  <si>
    <t>% of Unsold Rooms</t>
  </si>
  <si>
    <t>Revenue Impact</t>
  </si>
  <si>
    <t>Total Room Nights Nov</t>
  </si>
  <si>
    <t>Actual Room Nights Sold Nov</t>
  </si>
  <si>
    <t>Total Room Nights Dec</t>
  </si>
  <si>
    <t>Actual Room Nights Sold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</si>
</sst>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0" borderId="0" xfId="1" applyFont="1"/>
    <xf numFmtId="0" fontId="2" fillId="0" borderId="0" xfId="1" applyFont="1"/>
    <xf numFmtId="0" fontId="4" fillId="2" borderId="1" xfId="1" applyFont="1" applyFill="1" applyBorder="1"/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/>
    <xf numFmtId="0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/>
    <xf numFmtId="1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2" fontId="4" fillId="0" borderId="1" xfId="1" applyNumberFormat="1" applyFont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right" vertical="center"/>
    </xf>
    <xf numFmtId="0" fontId="2" fillId="0" borderId="0" xfId="1" applyFont="1" applyBorder="1"/>
    <xf numFmtId="0" fontId="4" fillId="0" borderId="1" xfId="1" applyFont="1" applyFill="1" applyBorder="1"/>
    <xf numFmtId="2" fontId="4" fillId="0" borderId="1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n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NN-1"/>
      <sheetName val="ANN-2"/>
      <sheetName val="ANN-3"/>
      <sheetName val="ANN-4"/>
      <sheetName val="ANN-5"/>
      <sheetName val="ANN-6"/>
      <sheetName val="ANN-7"/>
      <sheetName val="ANN-8"/>
      <sheetName val="ANN-9"/>
      <sheetName val="ANN-10"/>
      <sheetName val="A"/>
      <sheetName val="B"/>
      <sheetName val="C"/>
      <sheetName val="D"/>
      <sheetName val="E"/>
      <sheetName val="F"/>
      <sheetName val="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showGridLines="0" tabSelected="1" topLeftCell="A5" workbookViewId="0">
      <selection activeCell="H24" sqref="H24"/>
    </sheetView>
  </sheetViews>
  <sheetFormatPr defaultRowHeight="12.75" x14ac:dyDescent="0.2"/>
  <cols>
    <col min="1" max="1" width="6.6640625" style="3" customWidth="1"/>
    <col min="2" max="2" width="28.5" style="3" customWidth="1"/>
    <col min="3" max="3" width="12.1640625" style="3" customWidth="1"/>
    <col min="4" max="4" width="13.33203125" style="3" customWidth="1"/>
    <col min="5" max="5" width="19.1640625" style="3" bestFit="1" customWidth="1"/>
    <col min="6" max="6" width="16.83203125" style="3" bestFit="1" customWidth="1"/>
    <col min="7" max="7" width="19.1640625" style="3" bestFit="1" customWidth="1"/>
    <col min="8" max="8" width="13.33203125" style="3" customWidth="1"/>
    <col min="9" max="257" width="9.33203125" style="3"/>
    <col min="258" max="258" width="6.6640625" style="3" customWidth="1"/>
    <col min="259" max="259" width="28.5" style="3" customWidth="1"/>
    <col min="260" max="260" width="12.1640625" style="3" customWidth="1"/>
    <col min="261" max="261" width="13.33203125" style="3" customWidth="1"/>
    <col min="262" max="263" width="12.1640625" style="3" customWidth="1"/>
    <col min="264" max="264" width="13.33203125" style="3" customWidth="1"/>
    <col min="265" max="513" width="9.33203125" style="3"/>
    <col min="514" max="514" width="6.6640625" style="3" customWidth="1"/>
    <col min="515" max="515" width="28.5" style="3" customWidth="1"/>
    <col min="516" max="516" width="12.1640625" style="3" customWidth="1"/>
    <col min="517" max="517" width="13.33203125" style="3" customWidth="1"/>
    <col min="518" max="519" width="12.1640625" style="3" customWidth="1"/>
    <col min="520" max="520" width="13.33203125" style="3" customWidth="1"/>
    <col min="521" max="769" width="9.33203125" style="3"/>
    <col min="770" max="770" width="6.6640625" style="3" customWidth="1"/>
    <col min="771" max="771" width="28.5" style="3" customWidth="1"/>
    <col min="772" max="772" width="12.1640625" style="3" customWidth="1"/>
    <col min="773" max="773" width="13.33203125" style="3" customWidth="1"/>
    <col min="774" max="775" width="12.1640625" style="3" customWidth="1"/>
    <col min="776" max="776" width="13.33203125" style="3" customWidth="1"/>
    <col min="777" max="1025" width="9.33203125" style="3"/>
    <col min="1026" max="1026" width="6.6640625" style="3" customWidth="1"/>
    <col min="1027" max="1027" width="28.5" style="3" customWidth="1"/>
    <col min="1028" max="1028" width="12.1640625" style="3" customWidth="1"/>
    <col min="1029" max="1029" width="13.33203125" style="3" customWidth="1"/>
    <col min="1030" max="1031" width="12.1640625" style="3" customWidth="1"/>
    <col min="1032" max="1032" width="13.33203125" style="3" customWidth="1"/>
    <col min="1033" max="1281" width="9.33203125" style="3"/>
    <col min="1282" max="1282" width="6.6640625" style="3" customWidth="1"/>
    <col min="1283" max="1283" width="28.5" style="3" customWidth="1"/>
    <col min="1284" max="1284" width="12.1640625" style="3" customWidth="1"/>
    <col min="1285" max="1285" width="13.33203125" style="3" customWidth="1"/>
    <col min="1286" max="1287" width="12.1640625" style="3" customWidth="1"/>
    <col min="1288" max="1288" width="13.33203125" style="3" customWidth="1"/>
    <col min="1289" max="1537" width="9.33203125" style="3"/>
    <col min="1538" max="1538" width="6.6640625" style="3" customWidth="1"/>
    <col min="1539" max="1539" width="28.5" style="3" customWidth="1"/>
    <col min="1540" max="1540" width="12.1640625" style="3" customWidth="1"/>
    <col min="1541" max="1541" width="13.33203125" style="3" customWidth="1"/>
    <col min="1542" max="1543" width="12.1640625" style="3" customWidth="1"/>
    <col min="1544" max="1544" width="13.33203125" style="3" customWidth="1"/>
    <col min="1545" max="1793" width="9.33203125" style="3"/>
    <col min="1794" max="1794" width="6.6640625" style="3" customWidth="1"/>
    <col min="1795" max="1795" width="28.5" style="3" customWidth="1"/>
    <col min="1796" max="1796" width="12.1640625" style="3" customWidth="1"/>
    <col min="1797" max="1797" width="13.33203125" style="3" customWidth="1"/>
    <col min="1798" max="1799" width="12.1640625" style="3" customWidth="1"/>
    <col min="1800" max="1800" width="13.33203125" style="3" customWidth="1"/>
    <col min="1801" max="2049" width="9.33203125" style="3"/>
    <col min="2050" max="2050" width="6.6640625" style="3" customWidth="1"/>
    <col min="2051" max="2051" width="28.5" style="3" customWidth="1"/>
    <col min="2052" max="2052" width="12.1640625" style="3" customWidth="1"/>
    <col min="2053" max="2053" width="13.33203125" style="3" customWidth="1"/>
    <col min="2054" max="2055" width="12.1640625" style="3" customWidth="1"/>
    <col min="2056" max="2056" width="13.33203125" style="3" customWidth="1"/>
    <col min="2057" max="2305" width="9.33203125" style="3"/>
    <col min="2306" max="2306" width="6.6640625" style="3" customWidth="1"/>
    <col min="2307" max="2307" width="28.5" style="3" customWidth="1"/>
    <col min="2308" max="2308" width="12.1640625" style="3" customWidth="1"/>
    <col min="2309" max="2309" width="13.33203125" style="3" customWidth="1"/>
    <col min="2310" max="2311" width="12.1640625" style="3" customWidth="1"/>
    <col min="2312" max="2312" width="13.33203125" style="3" customWidth="1"/>
    <col min="2313" max="2561" width="9.33203125" style="3"/>
    <col min="2562" max="2562" width="6.6640625" style="3" customWidth="1"/>
    <col min="2563" max="2563" width="28.5" style="3" customWidth="1"/>
    <col min="2564" max="2564" width="12.1640625" style="3" customWidth="1"/>
    <col min="2565" max="2565" width="13.33203125" style="3" customWidth="1"/>
    <col min="2566" max="2567" width="12.1640625" style="3" customWidth="1"/>
    <col min="2568" max="2568" width="13.33203125" style="3" customWidth="1"/>
    <col min="2569" max="2817" width="9.33203125" style="3"/>
    <col min="2818" max="2818" width="6.6640625" style="3" customWidth="1"/>
    <col min="2819" max="2819" width="28.5" style="3" customWidth="1"/>
    <col min="2820" max="2820" width="12.1640625" style="3" customWidth="1"/>
    <col min="2821" max="2821" width="13.33203125" style="3" customWidth="1"/>
    <col min="2822" max="2823" width="12.1640625" style="3" customWidth="1"/>
    <col min="2824" max="2824" width="13.33203125" style="3" customWidth="1"/>
    <col min="2825" max="3073" width="9.33203125" style="3"/>
    <col min="3074" max="3074" width="6.6640625" style="3" customWidth="1"/>
    <col min="3075" max="3075" width="28.5" style="3" customWidth="1"/>
    <col min="3076" max="3076" width="12.1640625" style="3" customWidth="1"/>
    <col min="3077" max="3077" width="13.33203125" style="3" customWidth="1"/>
    <col min="3078" max="3079" width="12.1640625" style="3" customWidth="1"/>
    <col min="3080" max="3080" width="13.33203125" style="3" customWidth="1"/>
    <col min="3081" max="3329" width="9.33203125" style="3"/>
    <col min="3330" max="3330" width="6.6640625" style="3" customWidth="1"/>
    <col min="3331" max="3331" width="28.5" style="3" customWidth="1"/>
    <col min="3332" max="3332" width="12.1640625" style="3" customWidth="1"/>
    <col min="3333" max="3333" width="13.33203125" style="3" customWidth="1"/>
    <col min="3334" max="3335" width="12.1640625" style="3" customWidth="1"/>
    <col min="3336" max="3336" width="13.33203125" style="3" customWidth="1"/>
    <col min="3337" max="3585" width="9.33203125" style="3"/>
    <col min="3586" max="3586" width="6.6640625" style="3" customWidth="1"/>
    <col min="3587" max="3587" width="28.5" style="3" customWidth="1"/>
    <col min="3588" max="3588" width="12.1640625" style="3" customWidth="1"/>
    <col min="3589" max="3589" width="13.33203125" style="3" customWidth="1"/>
    <col min="3590" max="3591" width="12.1640625" style="3" customWidth="1"/>
    <col min="3592" max="3592" width="13.33203125" style="3" customWidth="1"/>
    <col min="3593" max="3841" width="9.33203125" style="3"/>
    <col min="3842" max="3842" width="6.6640625" style="3" customWidth="1"/>
    <col min="3843" max="3843" width="28.5" style="3" customWidth="1"/>
    <col min="3844" max="3844" width="12.1640625" style="3" customWidth="1"/>
    <col min="3845" max="3845" width="13.33203125" style="3" customWidth="1"/>
    <col min="3846" max="3847" width="12.1640625" style="3" customWidth="1"/>
    <col min="3848" max="3848" width="13.33203125" style="3" customWidth="1"/>
    <col min="3849" max="4097" width="9.33203125" style="3"/>
    <col min="4098" max="4098" width="6.6640625" style="3" customWidth="1"/>
    <col min="4099" max="4099" width="28.5" style="3" customWidth="1"/>
    <col min="4100" max="4100" width="12.1640625" style="3" customWidth="1"/>
    <col min="4101" max="4101" width="13.33203125" style="3" customWidth="1"/>
    <col min="4102" max="4103" width="12.1640625" style="3" customWidth="1"/>
    <col min="4104" max="4104" width="13.33203125" style="3" customWidth="1"/>
    <col min="4105" max="4353" width="9.33203125" style="3"/>
    <col min="4354" max="4354" width="6.6640625" style="3" customWidth="1"/>
    <col min="4355" max="4355" width="28.5" style="3" customWidth="1"/>
    <col min="4356" max="4356" width="12.1640625" style="3" customWidth="1"/>
    <col min="4357" max="4357" width="13.33203125" style="3" customWidth="1"/>
    <col min="4358" max="4359" width="12.1640625" style="3" customWidth="1"/>
    <col min="4360" max="4360" width="13.33203125" style="3" customWidth="1"/>
    <col min="4361" max="4609" width="9.33203125" style="3"/>
    <col min="4610" max="4610" width="6.6640625" style="3" customWidth="1"/>
    <col min="4611" max="4611" width="28.5" style="3" customWidth="1"/>
    <col min="4612" max="4612" width="12.1640625" style="3" customWidth="1"/>
    <col min="4613" max="4613" width="13.33203125" style="3" customWidth="1"/>
    <col min="4614" max="4615" width="12.1640625" style="3" customWidth="1"/>
    <col min="4616" max="4616" width="13.33203125" style="3" customWidth="1"/>
    <col min="4617" max="4865" width="9.33203125" style="3"/>
    <col min="4866" max="4866" width="6.6640625" style="3" customWidth="1"/>
    <col min="4867" max="4867" width="28.5" style="3" customWidth="1"/>
    <col min="4868" max="4868" width="12.1640625" style="3" customWidth="1"/>
    <col min="4869" max="4869" width="13.33203125" style="3" customWidth="1"/>
    <col min="4870" max="4871" width="12.1640625" style="3" customWidth="1"/>
    <col min="4872" max="4872" width="13.33203125" style="3" customWidth="1"/>
    <col min="4873" max="5121" width="9.33203125" style="3"/>
    <col min="5122" max="5122" width="6.6640625" style="3" customWidth="1"/>
    <col min="5123" max="5123" width="28.5" style="3" customWidth="1"/>
    <col min="5124" max="5124" width="12.1640625" style="3" customWidth="1"/>
    <col min="5125" max="5125" width="13.33203125" style="3" customWidth="1"/>
    <col min="5126" max="5127" width="12.1640625" style="3" customWidth="1"/>
    <col min="5128" max="5128" width="13.33203125" style="3" customWidth="1"/>
    <col min="5129" max="5377" width="9.33203125" style="3"/>
    <col min="5378" max="5378" width="6.6640625" style="3" customWidth="1"/>
    <col min="5379" max="5379" width="28.5" style="3" customWidth="1"/>
    <col min="5380" max="5380" width="12.1640625" style="3" customWidth="1"/>
    <col min="5381" max="5381" width="13.33203125" style="3" customWidth="1"/>
    <col min="5382" max="5383" width="12.1640625" style="3" customWidth="1"/>
    <col min="5384" max="5384" width="13.33203125" style="3" customWidth="1"/>
    <col min="5385" max="5633" width="9.33203125" style="3"/>
    <col min="5634" max="5634" width="6.6640625" style="3" customWidth="1"/>
    <col min="5635" max="5635" width="28.5" style="3" customWidth="1"/>
    <col min="5636" max="5636" width="12.1640625" style="3" customWidth="1"/>
    <col min="5637" max="5637" width="13.33203125" style="3" customWidth="1"/>
    <col min="5638" max="5639" width="12.1640625" style="3" customWidth="1"/>
    <col min="5640" max="5640" width="13.33203125" style="3" customWidth="1"/>
    <col min="5641" max="5889" width="9.33203125" style="3"/>
    <col min="5890" max="5890" width="6.6640625" style="3" customWidth="1"/>
    <col min="5891" max="5891" width="28.5" style="3" customWidth="1"/>
    <col min="5892" max="5892" width="12.1640625" style="3" customWidth="1"/>
    <col min="5893" max="5893" width="13.33203125" style="3" customWidth="1"/>
    <col min="5894" max="5895" width="12.1640625" style="3" customWidth="1"/>
    <col min="5896" max="5896" width="13.33203125" style="3" customWidth="1"/>
    <col min="5897" max="6145" width="9.33203125" style="3"/>
    <col min="6146" max="6146" width="6.6640625" style="3" customWidth="1"/>
    <col min="6147" max="6147" width="28.5" style="3" customWidth="1"/>
    <col min="6148" max="6148" width="12.1640625" style="3" customWidth="1"/>
    <col min="6149" max="6149" width="13.33203125" style="3" customWidth="1"/>
    <col min="6150" max="6151" width="12.1640625" style="3" customWidth="1"/>
    <col min="6152" max="6152" width="13.33203125" style="3" customWidth="1"/>
    <col min="6153" max="6401" width="9.33203125" style="3"/>
    <col min="6402" max="6402" width="6.6640625" style="3" customWidth="1"/>
    <col min="6403" max="6403" width="28.5" style="3" customWidth="1"/>
    <col min="6404" max="6404" width="12.1640625" style="3" customWidth="1"/>
    <col min="6405" max="6405" width="13.33203125" style="3" customWidth="1"/>
    <col min="6406" max="6407" width="12.1640625" style="3" customWidth="1"/>
    <col min="6408" max="6408" width="13.33203125" style="3" customWidth="1"/>
    <col min="6409" max="6657" width="9.33203125" style="3"/>
    <col min="6658" max="6658" width="6.6640625" style="3" customWidth="1"/>
    <col min="6659" max="6659" width="28.5" style="3" customWidth="1"/>
    <col min="6660" max="6660" width="12.1640625" style="3" customWidth="1"/>
    <col min="6661" max="6661" width="13.33203125" style="3" customWidth="1"/>
    <col min="6662" max="6663" width="12.1640625" style="3" customWidth="1"/>
    <col min="6664" max="6664" width="13.33203125" style="3" customWidth="1"/>
    <col min="6665" max="6913" width="9.33203125" style="3"/>
    <col min="6914" max="6914" width="6.6640625" style="3" customWidth="1"/>
    <col min="6915" max="6915" width="28.5" style="3" customWidth="1"/>
    <col min="6916" max="6916" width="12.1640625" style="3" customWidth="1"/>
    <col min="6917" max="6917" width="13.33203125" style="3" customWidth="1"/>
    <col min="6918" max="6919" width="12.1640625" style="3" customWidth="1"/>
    <col min="6920" max="6920" width="13.33203125" style="3" customWidth="1"/>
    <col min="6921" max="7169" width="9.33203125" style="3"/>
    <col min="7170" max="7170" width="6.6640625" style="3" customWidth="1"/>
    <col min="7171" max="7171" width="28.5" style="3" customWidth="1"/>
    <col min="7172" max="7172" width="12.1640625" style="3" customWidth="1"/>
    <col min="7173" max="7173" width="13.33203125" style="3" customWidth="1"/>
    <col min="7174" max="7175" width="12.1640625" style="3" customWidth="1"/>
    <col min="7176" max="7176" width="13.33203125" style="3" customWidth="1"/>
    <col min="7177" max="7425" width="9.33203125" style="3"/>
    <col min="7426" max="7426" width="6.6640625" style="3" customWidth="1"/>
    <col min="7427" max="7427" width="28.5" style="3" customWidth="1"/>
    <col min="7428" max="7428" width="12.1640625" style="3" customWidth="1"/>
    <col min="7429" max="7429" width="13.33203125" style="3" customWidth="1"/>
    <col min="7430" max="7431" width="12.1640625" style="3" customWidth="1"/>
    <col min="7432" max="7432" width="13.33203125" style="3" customWidth="1"/>
    <col min="7433" max="7681" width="9.33203125" style="3"/>
    <col min="7682" max="7682" width="6.6640625" style="3" customWidth="1"/>
    <col min="7683" max="7683" width="28.5" style="3" customWidth="1"/>
    <col min="7684" max="7684" width="12.1640625" style="3" customWidth="1"/>
    <col min="7685" max="7685" width="13.33203125" style="3" customWidth="1"/>
    <col min="7686" max="7687" width="12.1640625" style="3" customWidth="1"/>
    <col min="7688" max="7688" width="13.33203125" style="3" customWidth="1"/>
    <col min="7689" max="7937" width="9.33203125" style="3"/>
    <col min="7938" max="7938" width="6.6640625" style="3" customWidth="1"/>
    <col min="7939" max="7939" width="28.5" style="3" customWidth="1"/>
    <col min="7940" max="7940" width="12.1640625" style="3" customWidth="1"/>
    <col min="7941" max="7941" width="13.33203125" style="3" customWidth="1"/>
    <col min="7942" max="7943" width="12.1640625" style="3" customWidth="1"/>
    <col min="7944" max="7944" width="13.33203125" style="3" customWidth="1"/>
    <col min="7945" max="8193" width="9.33203125" style="3"/>
    <col min="8194" max="8194" width="6.6640625" style="3" customWidth="1"/>
    <col min="8195" max="8195" width="28.5" style="3" customWidth="1"/>
    <col min="8196" max="8196" width="12.1640625" style="3" customWidth="1"/>
    <col min="8197" max="8197" width="13.33203125" style="3" customWidth="1"/>
    <col min="8198" max="8199" width="12.1640625" style="3" customWidth="1"/>
    <col min="8200" max="8200" width="13.33203125" style="3" customWidth="1"/>
    <col min="8201" max="8449" width="9.33203125" style="3"/>
    <col min="8450" max="8450" width="6.6640625" style="3" customWidth="1"/>
    <col min="8451" max="8451" width="28.5" style="3" customWidth="1"/>
    <col min="8452" max="8452" width="12.1640625" style="3" customWidth="1"/>
    <col min="8453" max="8453" width="13.33203125" style="3" customWidth="1"/>
    <col min="8454" max="8455" width="12.1640625" style="3" customWidth="1"/>
    <col min="8456" max="8456" width="13.33203125" style="3" customWidth="1"/>
    <col min="8457" max="8705" width="9.33203125" style="3"/>
    <col min="8706" max="8706" width="6.6640625" style="3" customWidth="1"/>
    <col min="8707" max="8707" width="28.5" style="3" customWidth="1"/>
    <col min="8708" max="8708" width="12.1640625" style="3" customWidth="1"/>
    <col min="8709" max="8709" width="13.33203125" style="3" customWidth="1"/>
    <col min="8710" max="8711" width="12.1640625" style="3" customWidth="1"/>
    <col min="8712" max="8712" width="13.33203125" style="3" customWidth="1"/>
    <col min="8713" max="8961" width="9.33203125" style="3"/>
    <col min="8962" max="8962" width="6.6640625" style="3" customWidth="1"/>
    <col min="8963" max="8963" width="28.5" style="3" customWidth="1"/>
    <col min="8964" max="8964" width="12.1640625" style="3" customWidth="1"/>
    <col min="8965" max="8965" width="13.33203125" style="3" customWidth="1"/>
    <col min="8966" max="8967" width="12.1640625" style="3" customWidth="1"/>
    <col min="8968" max="8968" width="13.33203125" style="3" customWidth="1"/>
    <col min="8969" max="9217" width="9.33203125" style="3"/>
    <col min="9218" max="9218" width="6.6640625" style="3" customWidth="1"/>
    <col min="9219" max="9219" width="28.5" style="3" customWidth="1"/>
    <col min="9220" max="9220" width="12.1640625" style="3" customWidth="1"/>
    <col min="9221" max="9221" width="13.33203125" style="3" customWidth="1"/>
    <col min="9222" max="9223" width="12.1640625" style="3" customWidth="1"/>
    <col min="9224" max="9224" width="13.33203125" style="3" customWidth="1"/>
    <col min="9225" max="9473" width="9.33203125" style="3"/>
    <col min="9474" max="9474" width="6.6640625" style="3" customWidth="1"/>
    <col min="9475" max="9475" width="28.5" style="3" customWidth="1"/>
    <col min="9476" max="9476" width="12.1640625" style="3" customWidth="1"/>
    <col min="9477" max="9477" width="13.33203125" style="3" customWidth="1"/>
    <col min="9478" max="9479" width="12.1640625" style="3" customWidth="1"/>
    <col min="9480" max="9480" width="13.33203125" style="3" customWidth="1"/>
    <col min="9481" max="9729" width="9.33203125" style="3"/>
    <col min="9730" max="9730" width="6.6640625" style="3" customWidth="1"/>
    <col min="9731" max="9731" width="28.5" style="3" customWidth="1"/>
    <col min="9732" max="9732" width="12.1640625" style="3" customWidth="1"/>
    <col min="9733" max="9733" width="13.33203125" style="3" customWidth="1"/>
    <col min="9734" max="9735" width="12.1640625" style="3" customWidth="1"/>
    <col min="9736" max="9736" width="13.33203125" style="3" customWidth="1"/>
    <col min="9737" max="9985" width="9.33203125" style="3"/>
    <col min="9986" max="9986" width="6.6640625" style="3" customWidth="1"/>
    <col min="9987" max="9987" width="28.5" style="3" customWidth="1"/>
    <col min="9988" max="9988" width="12.1640625" style="3" customWidth="1"/>
    <col min="9989" max="9989" width="13.33203125" style="3" customWidth="1"/>
    <col min="9990" max="9991" width="12.1640625" style="3" customWidth="1"/>
    <col min="9992" max="9992" width="13.33203125" style="3" customWidth="1"/>
    <col min="9993" max="10241" width="9.33203125" style="3"/>
    <col min="10242" max="10242" width="6.6640625" style="3" customWidth="1"/>
    <col min="10243" max="10243" width="28.5" style="3" customWidth="1"/>
    <col min="10244" max="10244" width="12.1640625" style="3" customWidth="1"/>
    <col min="10245" max="10245" width="13.33203125" style="3" customWidth="1"/>
    <col min="10246" max="10247" width="12.1640625" style="3" customWidth="1"/>
    <col min="10248" max="10248" width="13.33203125" style="3" customWidth="1"/>
    <col min="10249" max="10497" width="9.33203125" style="3"/>
    <col min="10498" max="10498" width="6.6640625" style="3" customWidth="1"/>
    <col min="10499" max="10499" width="28.5" style="3" customWidth="1"/>
    <col min="10500" max="10500" width="12.1640625" style="3" customWidth="1"/>
    <col min="10501" max="10501" width="13.33203125" style="3" customWidth="1"/>
    <col min="10502" max="10503" width="12.1640625" style="3" customWidth="1"/>
    <col min="10504" max="10504" width="13.33203125" style="3" customWidth="1"/>
    <col min="10505" max="10753" width="9.33203125" style="3"/>
    <col min="10754" max="10754" width="6.6640625" style="3" customWidth="1"/>
    <col min="10755" max="10755" width="28.5" style="3" customWidth="1"/>
    <col min="10756" max="10756" width="12.1640625" style="3" customWidth="1"/>
    <col min="10757" max="10757" width="13.33203125" style="3" customWidth="1"/>
    <col min="10758" max="10759" width="12.1640625" style="3" customWidth="1"/>
    <col min="10760" max="10760" width="13.33203125" style="3" customWidth="1"/>
    <col min="10761" max="11009" width="9.33203125" style="3"/>
    <col min="11010" max="11010" width="6.6640625" style="3" customWidth="1"/>
    <col min="11011" max="11011" width="28.5" style="3" customWidth="1"/>
    <col min="11012" max="11012" width="12.1640625" style="3" customWidth="1"/>
    <col min="11013" max="11013" width="13.33203125" style="3" customWidth="1"/>
    <col min="11014" max="11015" width="12.1640625" style="3" customWidth="1"/>
    <col min="11016" max="11016" width="13.33203125" style="3" customWidth="1"/>
    <col min="11017" max="11265" width="9.33203125" style="3"/>
    <col min="11266" max="11266" width="6.6640625" style="3" customWidth="1"/>
    <col min="11267" max="11267" width="28.5" style="3" customWidth="1"/>
    <col min="11268" max="11268" width="12.1640625" style="3" customWidth="1"/>
    <col min="11269" max="11269" width="13.33203125" style="3" customWidth="1"/>
    <col min="11270" max="11271" width="12.1640625" style="3" customWidth="1"/>
    <col min="11272" max="11272" width="13.33203125" style="3" customWidth="1"/>
    <col min="11273" max="11521" width="9.33203125" style="3"/>
    <col min="11522" max="11522" width="6.6640625" style="3" customWidth="1"/>
    <col min="11523" max="11523" width="28.5" style="3" customWidth="1"/>
    <col min="11524" max="11524" width="12.1640625" style="3" customWidth="1"/>
    <col min="11525" max="11525" width="13.33203125" style="3" customWidth="1"/>
    <col min="11526" max="11527" width="12.1640625" style="3" customWidth="1"/>
    <col min="11528" max="11528" width="13.33203125" style="3" customWidth="1"/>
    <col min="11529" max="11777" width="9.33203125" style="3"/>
    <col min="11778" max="11778" width="6.6640625" style="3" customWidth="1"/>
    <col min="11779" max="11779" width="28.5" style="3" customWidth="1"/>
    <col min="11780" max="11780" width="12.1640625" style="3" customWidth="1"/>
    <col min="11781" max="11781" width="13.33203125" style="3" customWidth="1"/>
    <col min="11782" max="11783" width="12.1640625" style="3" customWidth="1"/>
    <col min="11784" max="11784" width="13.33203125" style="3" customWidth="1"/>
    <col min="11785" max="12033" width="9.33203125" style="3"/>
    <col min="12034" max="12034" width="6.6640625" style="3" customWidth="1"/>
    <col min="12035" max="12035" width="28.5" style="3" customWidth="1"/>
    <col min="12036" max="12036" width="12.1640625" style="3" customWidth="1"/>
    <col min="12037" max="12037" width="13.33203125" style="3" customWidth="1"/>
    <col min="12038" max="12039" width="12.1640625" style="3" customWidth="1"/>
    <col min="12040" max="12040" width="13.33203125" style="3" customWidth="1"/>
    <col min="12041" max="12289" width="9.33203125" style="3"/>
    <col min="12290" max="12290" width="6.6640625" style="3" customWidth="1"/>
    <col min="12291" max="12291" width="28.5" style="3" customWidth="1"/>
    <col min="12292" max="12292" width="12.1640625" style="3" customWidth="1"/>
    <col min="12293" max="12293" width="13.33203125" style="3" customWidth="1"/>
    <col min="12294" max="12295" width="12.1640625" style="3" customWidth="1"/>
    <col min="12296" max="12296" width="13.33203125" style="3" customWidth="1"/>
    <col min="12297" max="12545" width="9.33203125" style="3"/>
    <col min="12546" max="12546" width="6.6640625" style="3" customWidth="1"/>
    <col min="12547" max="12547" width="28.5" style="3" customWidth="1"/>
    <col min="12548" max="12548" width="12.1640625" style="3" customWidth="1"/>
    <col min="12549" max="12549" width="13.33203125" style="3" customWidth="1"/>
    <col min="12550" max="12551" width="12.1640625" style="3" customWidth="1"/>
    <col min="12552" max="12552" width="13.33203125" style="3" customWidth="1"/>
    <col min="12553" max="12801" width="9.33203125" style="3"/>
    <col min="12802" max="12802" width="6.6640625" style="3" customWidth="1"/>
    <col min="12803" max="12803" width="28.5" style="3" customWidth="1"/>
    <col min="12804" max="12804" width="12.1640625" style="3" customWidth="1"/>
    <col min="12805" max="12805" width="13.33203125" style="3" customWidth="1"/>
    <col min="12806" max="12807" width="12.1640625" style="3" customWidth="1"/>
    <col min="12808" max="12808" width="13.33203125" style="3" customWidth="1"/>
    <col min="12809" max="13057" width="9.33203125" style="3"/>
    <col min="13058" max="13058" width="6.6640625" style="3" customWidth="1"/>
    <col min="13059" max="13059" width="28.5" style="3" customWidth="1"/>
    <col min="13060" max="13060" width="12.1640625" style="3" customWidth="1"/>
    <col min="13061" max="13061" width="13.33203125" style="3" customWidth="1"/>
    <col min="13062" max="13063" width="12.1640625" style="3" customWidth="1"/>
    <col min="13064" max="13064" width="13.33203125" style="3" customWidth="1"/>
    <col min="13065" max="13313" width="9.33203125" style="3"/>
    <col min="13314" max="13314" width="6.6640625" style="3" customWidth="1"/>
    <col min="13315" max="13315" width="28.5" style="3" customWidth="1"/>
    <col min="13316" max="13316" width="12.1640625" style="3" customWidth="1"/>
    <col min="13317" max="13317" width="13.33203125" style="3" customWidth="1"/>
    <col min="13318" max="13319" width="12.1640625" style="3" customWidth="1"/>
    <col min="13320" max="13320" width="13.33203125" style="3" customWidth="1"/>
    <col min="13321" max="13569" width="9.33203125" style="3"/>
    <col min="13570" max="13570" width="6.6640625" style="3" customWidth="1"/>
    <col min="13571" max="13571" width="28.5" style="3" customWidth="1"/>
    <col min="13572" max="13572" width="12.1640625" style="3" customWidth="1"/>
    <col min="13573" max="13573" width="13.33203125" style="3" customWidth="1"/>
    <col min="13574" max="13575" width="12.1640625" style="3" customWidth="1"/>
    <col min="13576" max="13576" width="13.33203125" style="3" customWidth="1"/>
    <col min="13577" max="13825" width="9.33203125" style="3"/>
    <col min="13826" max="13826" width="6.6640625" style="3" customWidth="1"/>
    <col min="13827" max="13827" width="28.5" style="3" customWidth="1"/>
    <col min="13828" max="13828" width="12.1640625" style="3" customWidth="1"/>
    <col min="13829" max="13829" width="13.33203125" style="3" customWidth="1"/>
    <col min="13830" max="13831" width="12.1640625" style="3" customWidth="1"/>
    <col min="13832" max="13832" width="13.33203125" style="3" customWidth="1"/>
    <col min="13833" max="14081" width="9.33203125" style="3"/>
    <col min="14082" max="14082" width="6.6640625" style="3" customWidth="1"/>
    <col min="14083" max="14083" width="28.5" style="3" customWidth="1"/>
    <col min="14084" max="14084" width="12.1640625" style="3" customWidth="1"/>
    <col min="14085" max="14085" width="13.33203125" style="3" customWidth="1"/>
    <col min="14086" max="14087" width="12.1640625" style="3" customWidth="1"/>
    <col min="14088" max="14088" width="13.33203125" style="3" customWidth="1"/>
    <col min="14089" max="14337" width="9.33203125" style="3"/>
    <col min="14338" max="14338" width="6.6640625" style="3" customWidth="1"/>
    <col min="14339" max="14339" width="28.5" style="3" customWidth="1"/>
    <col min="14340" max="14340" width="12.1640625" style="3" customWidth="1"/>
    <col min="14341" max="14341" width="13.33203125" style="3" customWidth="1"/>
    <col min="14342" max="14343" width="12.1640625" style="3" customWidth="1"/>
    <col min="14344" max="14344" width="13.33203125" style="3" customWidth="1"/>
    <col min="14345" max="14593" width="9.33203125" style="3"/>
    <col min="14594" max="14594" width="6.6640625" style="3" customWidth="1"/>
    <col min="14595" max="14595" width="28.5" style="3" customWidth="1"/>
    <col min="14596" max="14596" width="12.1640625" style="3" customWidth="1"/>
    <col min="14597" max="14597" width="13.33203125" style="3" customWidth="1"/>
    <col min="14598" max="14599" width="12.1640625" style="3" customWidth="1"/>
    <col min="14600" max="14600" width="13.33203125" style="3" customWidth="1"/>
    <col min="14601" max="14849" width="9.33203125" style="3"/>
    <col min="14850" max="14850" width="6.6640625" style="3" customWidth="1"/>
    <col min="14851" max="14851" width="28.5" style="3" customWidth="1"/>
    <col min="14852" max="14852" width="12.1640625" style="3" customWidth="1"/>
    <col min="14853" max="14853" width="13.33203125" style="3" customWidth="1"/>
    <col min="14854" max="14855" width="12.1640625" style="3" customWidth="1"/>
    <col min="14856" max="14856" width="13.33203125" style="3" customWidth="1"/>
    <col min="14857" max="15105" width="9.33203125" style="3"/>
    <col min="15106" max="15106" width="6.6640625" style="3" customWidth="1"/>
    <col min="15107" max="15107" width="28.5" style="3" customWidth="1"/>
    <col min="15108" max="15108" width="12.1640625" style="3" customWidth="1"/>
    <col min="15109" max="15109" width="13.33203125" style="3" customWidth="1"/>
    <col min="15110" max="15111" width="12.1640625" style="3" customWidth="1"/>
    <col min="15112" max="15112" width="13.33203125" style="3" customWidth="1"/>
    <col min="15113" max="15361" width="9.33203125" style="3"/>
    <col min="15362" max="15362" width="6.6640625" style="3" customWidth="1"/>
    <col min="15363" max="15363" width="28.5" style="3" customWidth="1"/>
    <col min="15364" max="15364" width="12.1640625" style="3" customWidth="1"/>
    <col min="15365" max="15365" width="13.33203125" style="3" customWidth="1"/>
    <col min="15366" max="15367" width="12.1640625" style="3" customWidth="1"/>
    <col min="15368" max="15368" width="13.33203125" style="3" customWidth="1"/>
    <col min="15369" max="15617" width="9.33203125" style="3"/>
    <col min="15618" max="15618" width="6.6640625" style="3" customWidth="1"/>
    <col min="15619" max="15619" width="28.5" style="3" customWidth="1"/>
    <col min="15620" max="15620" width="12.1640625" style="3" customWidth="1"/>
    <col min="15621" max="15621" width="13.33203125" style="3" customWidth="1"/>
    <col min="15622" max="15623" width="12.1640625" style="3" customWidth="1"/>
    <col min="15624" max="15624" width="13.33203125" style="3" customWidth="1"/>
    <col min="15625" max="15873" width="9.33203125" style="3"/>
    <col min="15874" max="15874" width="6.6640625" style="3" customWidth="1"/>
    <col min="15875" max="15875" width="28.5" style="3" customWidth="1"/>
    <col min="15876" max="15876" width="12.1640625" style="3" customWidth="1"/>
    <col min="15877" max="15877" width="13.33203125" style="3" customWidth="1"/>
    <col min="15878" max="15879" width="12.1640625" style="3" customWidth="1"/>
    <col min="15880" max="15880" width="13.33203125" style="3" customWidth="1"/>
    <col min="15881" max="16129" width="9.33203125" style="3"/>
    <col min="16130" max="16130" width="6.6640625" style="3" customWidth="1"/>
    <col min="16131" max="16131" width="28.5" style="3" customWidth="1"/>
    <col min="16132" max="16132" width="12.1640625" style="3" customWidth="1"/>
    <col min="16133" max="16133" width="13.33203125" style="3" customWidth="1"/>
    <col min="16134" max="16135" width="12.1640625" style="3" customWidth="1"/>
    <col min="16136" max="16136" width="13.33203125" style="3" customWidth="1"/>
    <col min="16137" max="16384" width="9.33203125" style="3"/>
  </cols>
  <sheetData>
    <row r="2" spans="1:8" ht="20.100000000000001" customHeight="1" x14ac:dyDescent="0.2">
      <c r="A2" s="1"/>
      <c r="B2" s="2" t="s">
        <v>0</v>
      </c>
    </row>
    <row r="3" spans="1:8" ht="20.100000000000001" customHeight="1" x14ac:dyDescent="0.2">
      <c r="A3" s="1"/>
      <c r="B3" s="2"/>
    </row>
    <row r="4" spans="1:8" x14ac:dyDescent="0.2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</row>
    <row r="5" spans="1:8" x14ac:dyDescent="0.2">
      <c r="B5" s="6" t="s">
        <v>8</v>
      </c>
      <c r="C5" s="7">
        <v>25</v>
      </c>
      <c r="D5" s="7">
        <v>41</v>
      </c>
      <c r="E5" s="7">
        <v>5</v>
      </c>
      <c r="F5" s="7">
        <v>30</v>
      </c>
      <c r="G5" s="7">
        <v>8</v>
      </c>
      <c r="H5" s="7">
        <f>C5+D5+E5+F5+G5</f>
        <v>109</v>
      </c>
    </row>
    <row r="6" spans="1:8" x14ac:dyDescent="0.2">
      <c r="B6" s="6"/>
      <c r="C6" s="7"/>
      <c r="D6" s="7"/>
      <c r="E6" s="7"/>
      <c r="F6" s="7"/>
      <c r="G6" s="7"/>
      <c r="H6" s="8"/>
    </row>
    <row r="7" spans="1:8" x14ac:dyDescent="0.2">
      <c r="B7" s="6" t="s">
        <v>9</v>
      </c>
      <c r="C7" s="7">
        <f>C5*31</f>
        <v>775</v>
      </c>
      <c r="D7" s="7">
        <f t="shared" ref="D7:G7" si="0">D5*31</f>
        <v>1271</v>
      </c>
      <c r="E7" s="7">
        <f t="shared" si="0"/>
        <v>155</v>
      </c>
      <c r="F7" s="7">
        <f t="shared" si="0"/>
        <v>930</v>
      </c>
      <c r="G7" s="7">
        <f t="shared" si="0"/>
        <v>248</v>
      </c>
      <c r="H7" s="7">
        <f>C7+D7+E7+F7+G7</f>
        <v>3379</v>
      </c>
    </row>
    <row r="8" spans="1:8" x14ac:dyDescent="0.2">
      <c r="B8" s="6" t="s">
        <v>10</v>
      </c>
      <c r="C8" s="9">
        <v>2</v>
      </c>
      <c r="D8" s="9">
        <v>2</v>
      </c>
      <c r="E8" s="9">
        <v>0</v>
      </c>
      <c r="F8" s="9">
        <v>0</v>
      </c>
      <c r="G8" s="9">
        <v>0</v>
      </c>
      <c r="H8" s="7">
        <f>F8+E8+D8+C8</f>
        <v>4</v>
      </c>
    </row>
    <row r="9" spans="1:8" x14ac:dyDescent="0.2">
      <c r="B9" s="6" t="s">
        <v>11</v>
      </c>
      <c r="C9" s="10">
        <v>631</v>
      </c>
      <c r="D9" s="10">
        <v>1005</v>
      </c>
      <c r="E9" s="10">
        <v>77</v>
      </c>
      <c r="F9" s="10">
        <v>809</v>
      </c>
      <c r="G9" s="10">
        <v>107</v>
      </c>
      <c r="H9" s="7">
        <f>C9+D9+E9+F9+G9</f>
        <v>2629</v>
      </c>
    </row>
    <row r="10" spans="1:8" x14ac:dyDescent="0.2">
      <c r="B10" s="6" t="s">
        <v>12</v>
      </c>
      <c r="C10" s="9">
        <f>C7-C8-C9</f>
        <v>142</v>
      </c>
      <c r="D10" s="9">
        <f t="shared" ref="D10:H10" si="1">D7-D8-D9</f>
        <v>264</v>
      </c>
      <c r="E10" s="9">
        <f t="shared" si="1"/>
        <v>78</v>
      </c>
      <c r="F10" s="9">
        <f t="shared" si="1"/>
        <v>121</v>
      </c>
      <c r="G10" s="9">
        <f t="shared" si="1"/>
        <v>141</v>
      </c>
      <c r="H10" s="9">
        <f t="shared" si="1"/>
        <v>746</v>
      </c>
    </row>
    <row r="11" spans="1:8" x14ac:dyDescent="0.2">
      <c r="B11" s="6" t="s">
        <v>13</v>
      </c>
      <c r="C11" s="11">
        <f t="shared" ref="C11:H11" si="2">C10/C7*100</f>
        <v>18.322580645161292</v>
      </c>
      <c r="D11" s="11">
        <f t="shared" si="2"/>
        <v>20.771046420141619</v>
      </c>
      <c r="E11" s="11">
        <f t="shared" si="2"/>
        <v>50.322580645161288</v>
      </c>
      <c r="F11" s="11">
        <f t="shared" si="2"/>
        <v>13.010752688172042</v>
      </c>
      <c r="G11" s="11">
        <f t="shared" si="2"/>
        <v>56.854838709677423</v>
      </c>
      <c r="H11" s="11">
        <f t="shared" si="2"/>
        <v>22.077537733057117</v>
      </c>
    </row>
    <row r="12" spans="1:8" x14ac:dyDescent="0.2">
      <c r="B12" s="4" t="s">
        <v>14</v>
      </c>
      <c r="C12" s="12">
        <f>C10*4700</f>
        <v>667400</v>
      </c>
      <c r="D12" s="12">
        <f>D10*4000</f>
        <v>1056000</v>
      </c>
      <c r="E12" s="12">
        <f>E10*6100</f>
        <v>475800</v>
      </c>
      <c r="F12" s="12">
        <f>F10*3500</f>
        <v>423500</v>
      </c>
      <c r="G12" s="12">
        <f>G10*7000</f>
        <v>987000</v>
      </c>
      <c r="H12" s="12">
        <f>SUM(C12:G12)</f>
        <v>3609700</v>
      </c>
    </row>
    <row r="13" spans="1:8" x14ac:dyDescent="0.2">
      <c r="B13" s="6" t="s">
        <v>8</v>
      </c>
      <c r="C13" s="7">
        <v>25</v>
      </c>
      <c r="D13" s="7">
        <v>67</v>
      </c>
      <c r="E13" s="7">
        <v>5</v>
      </c>
      <c r="F13" s="7">
        <v>4</v>
      </c>
      <c r="G13" s="7">
        <v>8</v>
      </c>
      <c r="H13" s="7">
        <f>C13+D13+E13+F13+G13</f>
        <v>109</v>
      </c>
    </row>
    <row r="14" spans="1:8" x14ac:dyDescent="0.2">
      <c r="B14" s="6"/>
      <c r="C14" s="7"/>
      <c r="D14" s="7"/>
      <c r="E14" s="7"/>
      <c r="F14" s="7"/>
      <c r="G14" s="7"/>
      <c r="H14" s="7"/>
    </row>
    <row r="15" spans="1:8" x14ac:dyDescent="0.2">
      <c r="B15" s="6" t="s">
        <v>15</v>
      </c>
      <c r="C15" s="7">
        <f>C5*30</f>
        <v>750</v>
      </c>
      <c r="D15" s="7">
        <f>D13*30</f>
        <v>2010</v>
      </c>
      <c r="E15" s="7">
        <f t="shared" ref="E15:G15" si="3">E13*30</f>
        <v>150</v>
      </c>
      <c r="F15" s="7">
        <f t="shared" si="3"/>
        <v>120</v>
      </c>
      <c r="G15" s="7">
        <f t="shared" si="3"/>
        <v>240</v>
      </c>
      <c r="H15" s="7">
        <f>C15+D15+E15+F15+G15</f>
        <v>3270</v>
      </c>
    </row>
    <row r="16" spans="1:8" x14ac:dyDescent="0.2">
      <c r="B16" s="6" t="s">
        <v>10</v>
      </c>
      <c r="C16" s="9">
        <v>2</v>
      </c>
      <c r="D16" s="9">
        <v>0</v>
      </c>
      <c r="E16" s="9">
        <v>0</v>
      </c>
      <c r="F16" s="9">
        <v>0</v>
      </c>
      <c r="G16" s="9">
        <v>0</v>
      </c>
      <c r="H16" s="7">
        <f>F16+E16+D16+C16</f>
        <v>2</v>
      </c>
    </row>
    <row r="17" spans="2:8" x14ac:dyDescent="0.2">
      <c r="B17" s="6" t="s">
        <v>16</v>
      </c>
      <c r="C17" s="10">
        <v>545</v>
      </c>
      <c r="D17" s="10">
        <v>1644</v>
      </c>
      <c r="E17" s="10">
        <v>59</v>
      </c>
      <c r="F17" s="10">
        <v>112</v>
      </c>
      <c r="G17" s="10">
        <v>125</v>
      </c>
      <c r="H17" s="7">
        <f>C17+D17+E17+F17+G17</f>
        <v>2485</v>
      </c>
    </row>
    <row r="18" spans="2:8" x14ac:dyDescent="0.2">
      <c r="B18" s="6" t="s">
        <v>12</v>
      </c>
      <c r="C18" s="9">
        <f>C15-C16-C17</f>
        <v>203</v>
      </c>
      <c r="D18" s="9">
        <f t="shared" ref="D18:H18" si="4">D15-D16-D17</f>
        <v>366</v>
      </c>
      <c r="E18" s="9">
        <f t="shared" si="4"/>
        <v>91</v>
      </c>
      <c r="F18" s="9">
        <f t="shared" si="4"/>
        <v>8</v>
      </c>
      <c r="G18" s="9">
        <f t="shared" si="4"/>
        <v>115</v>
      </c>
      <c r="H18" s="9">
        <f t="shared" si="4"/>
        <v>783</v>
      </c>
    </row>
    <row r="19" spans="2:8" x14ac:dyDescent="0.2">
      <c r="B19" s="6" t="s">
        <v>13</v>
      </c>
      <c r="C19" s="11">
        <f t="shared" ref="C19:H19" si="5">C18/C15*100</f>
        <v>27.066666666666666</v>
      </c>
      <c r="D19" s="11">
        <f t="shared" si="5"/>
        <v>18.208955223880597</v>
      </c>
      <c r="E19" s="11">
        <f t="shared" si="5"/>
        <v>60.666666666666671</v>
      </c>
      <c r="F19" s="11">
        <f t="shared" si="5"/>
        <v>6.666666666666667</v>
      </c>
      <c r="G19" s="11">
        <f t="shared" si="5"/>
        <v>47.916666666666671</v>
      </c>
      <c r="H19" s="11">
        <f t="shared" si="5"/>
        <v>23.944954128440369</v>
      </c>
    </row>
    <row r="20" spans="2:8" s="13" customFormat="1" x14ac:dyDescent="0.2">
      <c r="B20" s="4" t="s">
        <v>14</v>
      </c>
      <c r="C20" s="12">
        <f>C18*4700</f>
        <v>954100</v>
      </c>
      <c r="D20" s="12">
        <f>D18*4000</f>
        <v>1464000</v>
      </c>
      <c r="E20" s="12">
        <f>E18*6100</f>
        <v>555100</v>
      </c>
      <c r="F20" s="12">
        <f>F18*3500</f>
        <v>28000</v>
      </c>
      <c r="G20" s="12">
        <f>G18*7000</f>
        <v>805000</v>
      </c>
      <c r="H20" s="12">
        <f>SUM(C20:G20)</f>
        <v>3806200</v>
      </c>
    </row>
    <row r="21" spans="2:8" x14ac:dyDescent="0.2">
      <c r="B21" s="6" t="s">
        <v>8</v>
      </c>
      <c r="C21" s="7">
        <v>25</v>
      </c>
      <c r="D21" s="7">
        <v>71</v>
      </c>
      <c r="E21" s="7">
        <v>5</v>
      </c>
      <c r="F21" s="7">
        <v>0</v>
      </c>
      <c r="G21" s="7">
        <v>8</v>
      </c>
      <c r="H21" s="7">
        <f>C21+D21+E21+F21+G21</f>
        <v>109</v>
      </c>
    </row>
    <row r="22" spans="2:8" x14ac:dyDescent="0.2">
      <c r="B22" s="6"/>
      <c r="C22" s="7"/>
      <c r="D22" s="7"/>
      <c r="E22" s="7"/>
      <c r="F22" s="7"/>
      <c r="G22" s="7"/>
      <c r="H22" s="7"/>
    </row>
    <row r="23" spans="2:8" x14ac:dyDescent="0.2">
      <c r="B23" s="6" t="s">
        <v>17</v>
      </c>
      <c r="C23" s="7">
        <f>C21*31</f>
        <v>775</v>
      </c>
      <c r="D23" s="7">
        <f t="shared" ref="D23:G23" si="6">D21*31</f>
        <v>2201</v>
      </c>
      <c r="E23" s="7">
        <f t="shared" si="6"/>
        <v>155</v>
      </c>
      <c r="F23" s="7">
        <f t="shared" si="6"/>
        <v>0</v>
      </c>
      <c r="G23" s="7">
        <f t="shared" si="6"/>
        <v>248</v>
      </c>
      <c r="H23" s="7">
        <f>C23+D23+E23+F23+G23</f>
        <v>3379</v>
      </c>
    </row>
    <row r="24" spans="2:8" x14ac:dyDescent="0.2">
      <c r="B24" s="6" t="s">
        <v>10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7">
        <f>F24+E24+D24+C24</f>
        <v>0</v>
      </c>
    </row>
    <row r="25" spans="2:8" x14ac:dyDescent="0.2">
      <c r="B25" s="6" t="s">
        <v>18</v>
      </c>
      <c r="C25" s="10">
        <v>671</v>
      </c>
      <c r="D25" s="10">
        <v>2005</v>
      </c>
      <c r="E25" s="10">
        <v>113</v>
      </c>
      <c r="F25" s="10">
        <v>0</v>
      </c>
      <c r="G25" s="10">
        <v>165</v>
      </c>
      <c r="H25" s="7">
        <f>C25+D25+E25+F25+G25</f>
        <v>2954</v>
      </c>
    </row>
    <row r="26" spans="2:8" x14ac:dyDescent="0.2">
      <c r="B26" s="6" t="s">
        <v>12</v>
      </c>
      <c r="C26" s="9">
        <f>C23-C24-C25</f>
        <v>104</v>
      </c>
      <c r="D26" s="9">
        <f t="shared" ref="D26:H26" si="7">D23-D24-D25</f>
        <v>196</v>
      </c>
      <c r="E26" s="9">
        <f t="shared" si="7"/>
        <v>42</v>
      </c>
      <c r="F26" s="9">
        <f t="shared" si="7"/>
        <v>0</v>
      </c>
      <c r="G26" s="9">
        <f t="shared" si="7"/>
        <v>83</v>
      </c>
      <c r="H26" s="9">
        <f t="shared" si="7"/>
        <v>425</v>
      </c>
    </row>
    <row r="27" spans="2:8" x14ac:dyDescent="0.2">
      <c r="B27" s="6" t="s">
        <v>13</v>
      </c>
      <c r="C27" s="11">
        <f t="shared" ref="C27:H27" si="8">C26/C23*100</f>
        <v>13.419354838709676</v>
      </c>
      <c r="D27" s="11">
        <f t="shared" si="8"/>
        <v>8.9050431621990001</v>
      </c>
      <c r="E27" s="11">
        <f t="shared" si="8"/>
        <v>27.096774193548391</v>
      </c>
      <c r="F27" s="11" t="e">
        <f t="shared" si="8"/>
        <v>#DIV/0!</v>
      </c>
      <c r="G27" s="11">
        <f t="shared" si="8"/>
        <v>33.467741935483872</v>
      </c>
      <c r="H27" s="11">
        <f t="shared" si="8"/>
        <v>12.577685705830127</v>
      </c>
    </row>
    <row r="28" spans="2:8" x14ac:dyDescent="0.2">
      <c r="B28" s="4" t="s">
        <v>14</v>
      </c>
      <c r="C28" s="12">
        <f>C26*4700</f>
        <v>488800</v>
      </c>
      <c r="D28" s="12">
        <f>D26*4000</f>
        <v>784000</v>
      </c>
      <c r="E28" s="12">
        <f>E26*6100</f>
        <v>256200</v>
      </c>
      <c r="F28" s="12">
        <f>F26*3500</f>
        <v>0</v>
      </c>
      <c r="G28" s="12">
        <f>G26*7000</f>
        <v>581000</v>
      </c>
      <c r="H28" s="12">
        <f>SUM(C28:G28)</f>
        <v>2110000</v>
      </c>
    </row>
    <row r="29" spans="2:8" x14ac:dyDescent="0.2">
      <c r="B29" s="14"/>
      <c r="C29" s="15"/>
      <c r="D29" s="15"/>
      <c r="E29" s="15"/>
      <c r="F29" s="15"/>
      <c r="G29" s="15"/>
      <c r="H29" s="15"/>
    </row>
    <row r="30" spans="2:8" x14ac:dyDescent="0.2">
      <c r="B30" s="4" t="s">
        <v>14</v>
      </c>
      <c r="C30" s="12">
        <f t="shared" ref="C30:H30" si="9">C28+C20+C12</f>
        <v>2110300</v>
      </c>
      <c r="D30" s="12">
        <f t="shared" si="9"/>
        <v>3304000</v>
      </c>
      <c r="E30" s="12">
        <f t="shared" si="9"/>
        <v>1287100</v>
      </c>
      <c r="F30" s="12">
        <f t="shared" si="9"/>
        <v>451500</v>
      </c>
      <c r="G30" s="12">
        <f t="shared" si="9"/>
        <v>2373000</v>
      </c>
      <c r="H30" s="12">
        <f t="shared" si="9"/>
        <v>9525900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2019-02-07T05:21:37Z</dcterms:created>
  <dcterms:modified xsi:type="dcterms:W3CDTF">2019-02-07T05:21:52Z</dcterms:modified>
</cp:coreProperties>
</file>