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arthik-VA\Desktop\OTA Annexures\"/>
    </mc:Choice>
  </mc:AlternateContent>
  <bookViews>
    <workbookView xWindow="0" yWindow="0" windowWidth="20490" windowHeight="7650" tabRatio="932" activeTab="5"/>
  </bookViews>
  <sheets>
    <sheet name="Checklist" sheetId="5" r:id="rId1"/>
    <sheet name="ANN-1" sheetId="28" r:id="rId2"/>
    <sheet name="ANN-2" sheetId="9" r:id="rId3"/>
    <sheet name="ANN-3" sheetId="10" r:id="rId4"/>
    <sheet name="ANN-4" sheetId="42" r:id="rId5"/>
    <sheet name="ANN-5" sheetId="13" r:id="rId6"/>
    <sheet name="ANN-6" sheetId="25" r:id="rId7"/>
    <sheet name="ANN-7" sheetId="18" r:id="rId8"/>
    <sheet name="ANN-8" sheetId="27" r:id="rId9"/>
    <sheet name="ANN-9" sheetId="26" r:id="rId10"/>
    <sheet name="ANN-10" sheetId="37" r:id="rId11"/>
    <sheet name="A" sheetId="40" r:id="rId12"/>
    <sheet name="B" sheetId="32" r:id="rId13"/>
    <sheet name="C" sheetId="33" r:id="rId14"/>
    <sheet name="D" sheetId="34" r:id="rId15"/>
    <sheet name="E" sheetId="35" r:id="rId16"/>
    <sheet name="F" sheetId="38" r:id="rId17"/>
    <sheet name="G" sheetId="39" r:id="rId18"/>
  </sheets>
  <externalReferences>
    <externalReference r:id="rId19"/>
  </externalReferences>
  <definedNames>
    <definedName name="________xlnm._FilterDatabase_8" localSheetId="10">'[1]Annexure-3'!#REF!</definedName>
    <definedName name="________xlnm._FilterDatabase_8" localSheetId="4">'[1]Annexure-3'!#REF!</definedName>
    <definedName name="________xlnm._FilterDatabase_8" localSheetId="16">'[1]Annexure-3'!#REF!</definedName>
    <definedName name="________xlnm._FilterDatabase_8">'[1]Annexure-3'!#REF!</definedName>
    <definedName name="____xlnm._FilterDatabase_1" localSheetId="10">#REF!</definedName>
    <definedName name="____xlnm._FilterDatabase_1" localSheetId="4">#REF!</definedName>
    <definedName name="____xlnm._FilterDatabase_1" localSheetId="16">#REF!</definedName>
    <definedName name="____xlnm._FilterDatabase_1">#REF!</definedName>
    <definedName name="____xlnm._FilterDatabase_1_1" localSheetId="10">#REF!</definedName>
    <definedName name="____xlnm._FilterDatabase_1_1" localSheetId="4">#REF!</definedName>
    <definedName name="____xlnm._FilterDatabase_1_1" localSheetId="16">#REF!</definedName>
    <definedName name="____xlnm._FilterDatabase_1_1">#REF!</definedName>
    <definedName name="____xlnm._FilterDatabase_13" localSheetId="10">#REF!</definedName>
    <definedName name="____xlnm._FilterDatabase_13" localSheetId="4">#REF!</definedName>
    <definedName name="____xlnm._FilterDatabase_13" localSheetId="16">#REF!</definedName>
    <definedName name="____xlnm._FilterDatabase_13">#REF!</definedName>
    <definedName name="____xlnm._FilterDatabase_14" localSheetId="10">#REF!</definedName>
    <definedName name="____xlnm._FilterDatabase_14" localSheetId="4">#REF!</definedName>
    <definedName name="____xlnm._FilterDatabase_14" localSheetId="16">#REF!</definedName>
    <definedName name="____xlnm._FilterDatabase_14">#REF!</definedName>
    <definedName name="____xlnm._FilterDatabase_15" localSheetId="10">#REF!</definedName>
    <definedName name="____xlnm._FilterDatabase_15" localSheetId="4">#REF!</definedName>
    <definedName name="____xlnm._FilterDatabase_15" localSheetId="16">#REF!</definedName>
    <definedName name="____xlnm._FilterDatabase_15">#REF!</definedName>
    <definedName name="____xlnm._FilterDatabase_2" localSheetId="10">#REF!</definedName>
    <definedName name="____xlnm._FilterDatabase_2" localSheetId="4">#REF!</definedName>
    <definedName name="____xlnm._FilterDatabase_2" localSheetId="16">#REF!</definedName>
    <definedName name="____xlnm._FilterDatabase_2">#REF!</definedName>
    <definedName name="____xlnm._FilterDatabase_3" localSheetId="10">#REF!</definedName>
    <definedName name="____xlnm._FilterDatabase_3" localSheetId="4">#REF!</definedName>
    <definedName name="____xlnm._FilterDatabase_3" localSheetId="16">#REF!</definedName>
    <definedName name="____xlnm._FilterDatabase_3">#REF!</definedName>
    <definedName name="____xlnm._FilterDatabase_4" localSheetId="10">#REF!</definedName>
    <definedName name="____xlnm._FilterDatabase_4" localSheetId="4">#REF!</definedName>
    <definedName name="____xlnm._FilterDatabase_4" localSheetId="16">#REF!</definedName>
    <definedName name="____xlnm._FilterDatabase_4">#REF!</definedName>
    <definedName name="____xlnm._FilterDatabase_5" localSheetId="10">#REF!</definedName>
    <definedName name="____xlnm._FilterDatabase_5" localSheetId="4">#REF!</definedName>
    <definedName name="____xlnm._FilterDatabase_5" localSheetId="16">#REF!</definedName>
    <definedName name="____xlnm._FilterDatabase_5">#REF!</definedName>
    <definedName name="____xlnm._FilterDatabase_6" localSheetId="10">#REF!</definedName>
    <definedName name="____xlnm._FilterDatabase_6" localSheetId="4">#REF!</definedName>
    <definedName name="____xlnm._FilterDatabase_6" localSheetId="16">#REF!</definedName>
    <definedName name="____xlnm._FilterDatabase_6">#REF!</definedName>
    <definedName name="____xlnm._FilterDatabase_8" localSheetId="10">'[1]Annexure-3'!#REF!</definedName>
    <definedName name="____xlnm._FilterDatabase_8" localSheetId="4">'[1]Annexure-3'!#REF!</definedName>
    <definedName name="____xlnm._FilterDatabase_8" localSheetId="16">'[1]Annexure-3'!#REF!</definedName>
    <definedName name="____xlnm._FilterDatabase_8">'[1]Annexure-3'!#REF!</definedName>
    <definedName name="___xlnm._FilterDatabase_1" localSheetId="10">#REF!</definedName>
    <definedName name="___xlnm._FilterDatabase_1" localSheetId="4">#REF!</definedName>
    <definedName name="___xlnm._FilterDatabase_1" localSheetId="16">#REF!</definedName>
    <definedName name="___xlnm._FilterDatabase_1">#REF!</definedName>
    <definedName name="___xlnm._FilterDatabase_1_1" localSheetId="10">#REF!</definedName>
    <definedName name="___xlnm._FilterDatabase_1_1" localSheetId="4">#REF!</definedName>
    <definedName name="___xlnm._FilterDatabase_1_1" localSheetId="16">#REF!</definedName>
    <definedName name="___xlnm._FilterDatabase_1_1">#REF!</definedName>
    <definedName name="___xlnm._FilterDatabase_13" localSheetId="10">#REF!</definedName>
    <definedName name="___xlnm._FilterDatabase_13" localSheetId="4">#REF!</definedName>
    <definedName name="___xlnm._FilterDatabase_13" localSheetId="16">#REF!</definedName>
    <definedName name="___xlnm._FilterDatabase_13">#REF!</definedName>
    <definedName name="___xlnm._FilterDatabase_14" localSheetId="10">#REF!</definedName>
    <definedName name="___xlnm._FilterDatabase_14" localSheetId="4">#REF!</definedName>
    <definedName name="___xlnm._FilterDatabase_14" localSheetId="16">#REF!</definedName>
    <definedName name="___xlnm._FilterDatabase_14">#REF!</definedName>
    <definedName name="___xlnm._FilterDatabase_15" localSheetId="10">#REF!</definedName>
    <definedName name="___xlnm._FilterDatabase_15" localSheetId="4">#REF!</definedName>
    <definedName name="___xlnm._FilterDatabase_15" localSheetId="16">#REF!</definedName>
    <definedName name="___xlnm._FilterDatabase_15">#REF!</definedName>
    <definedName name="___xlnm._FilterDatabase_2" localSheetId="10">#REF!</definedName>
    <definedName name="___xlnm._FilterDatabase_2" localSheetId="4">#REF!</definedName>
    <definedName name="___xlnm._FilterDatabase_2" localSheetId="16">#REF!</definedName>
    <definedName name="___xlnm._FilterDatabase_2">#REF!</definedName>
    <definedName name="___xlnm._FilterDatabase_3" localSheetId="10">#REF!</definedName>
    <definedName name="___xlnm._FilterDatabase_3" localSheetId="4">#REF!</definedName>
    <definedName name="___xlnm._FilterDatabase_3" localSheetId="16">#REF!</definedName>
    <definedName name="___xlnm._FilterDatabase_3">#REF!</definedName>
    <definedName name="___xlnm._FilterDatabase_4" localSheetId="10">#REF!</definedName>
    <definedName name="___xlnm._FilterDatabase_4" localSheetId="4">#REF!</definedName>
    <definedName name="___xlnm._FilterDatabase_4" localSheetId="16">#REF!</definedName>
    <definedName name="___xlnm._FilterDatabase_4">#REF!</definedName>
    <definedName name="___xlnm._FilterDatabase_5" localSheetId="10">#REF!</definedName>
    <definedName name="___xlnm._FilterDatabase_5" localSheetId="4">#REF!</definedName>
    <definedName name="___xlnm._FilterDatabase_5" localSheetId="16">#REF!</definedName>
    <definedName name="___xlnm._FilterDatabase_5">#REF!</definedName>
    <definedName name="___xlnm._FilterDatabase_6" localSheetId="10">#REF!</definedName>
    <definedName name="___xlnm._FilterDatabase_6" localSheetId="4">#REF!</definedName>
    <definedName name="___xlnm._FilterDatabase_6" localSheetId="16">#REF!</definedName>
    <definedName name="___xlnm._FilterDatabase_6">#REF!</definedName>
    <definedName name="___xlnm._FilterDatabase_8" localSheetId="10">'[1]Annexure-3'!#REF!</definedName>
    <definedName name="___xlnm._FilterDatabase_8" localSheetId="4">'[1]Annexure-3'!#REF!</definedName>
    <definedName name="___xlnm._FilterDatabase_8" localSheetId="16">'[1]Annexure-3'!#REF!</definedName>
    <definedName name="___xlnm._FilterDatabase_8">'[1]Annexure-3'!#REF!</definedName>
    <definedName name="__xlnm._FilterDatabase" localSheetId="10">'ANN-10'!#REF!</definedName>
    <definedName name="__xlnm._FilterDatabase_1" localSheetId="10">#REF!</definedName>
    <definedName name="__xlnm._FilterDatabase_1" localSheetId="4">#REF!</definedName>
    <definedName name="__xlnm._FilterDatabase_1" localSheetId="16">#REF!</definedName>
    <definedName name="__xlnm._FilterDatabase_1">#REF!</definedName>
    <definedName name="__xlnm._FilterDatabase_1_1" localSheetId="10">#REF!</definedName>
    <definedName name="__xlnm._FilterDatabase_1_1" localSheetId="4">#REF!</definedName>
    <definedName name="__xlnm._FilterDatabase_1_1" localSheetId="16">#REF!</definedName>
    <definedName name="__xlnm._FilterDatabase_1_1">#REF!</definedName>
    <definedName name="__xlnm._FilterDatabase_11" localSheetId="10">#REF!</definedName>
    <definedName name="__xlnm._FilterDatabase_11" localSheetId="4">#REF!</definedName>
    <definedName name="__xlnm._FilterDatabase_11" localSheetId="16">#REF!</definedName>
    <definedName name="__xlnm._FilterDatabase_11">#REF!</definedName>
    <definedName name="__xlnm._FilterDatabase_13" localSheetId="10">#REF!</definedName>
    <definedName name="__xlnm._FilterDatabase_13" localSheetId="4">#REF!</definedName>
    <definedName name="__xlnm._FilterDatabase_13" localSheetId="16">#REF!</definedName>
    <definedName name="__xlnm._FilterDatabase_13">#REF!</definedName>
    <definedName name="__xlnm._FilterDatabase_14" localSheetId="10">#REF!</definedName>
    <definedName name="__xlnm._FilterDatabase_14" localSheetId="4">#REF!</definedName>
    <definedName name="__xlnm._FilterDatabase_14" localSheetId="16">#REF!</definedName>
    <definedName name="__xlnm._FilterDatabase_14">#REF!</definedName>
    <definedName name="__xlnm._FilterDatabase_15" localSheetId="10">#REF!</definedName>
    <definedName name="__xlnm._FilterDatabase_15" localSheetId="4">#REF!</definedName>
    <definedName name="__xlnm._FilterDatabase_15" localSheetId="16">#REF!</definedName>
    <definedName name="__xlnm._FilterDatabase_15">#REF!</definedName>
    <definedName name="__xlnm._FilterDatabase_2" localSheetId="10">#REF!</definedName>
    <definedName name="__xlnm._FilterDatabase_2" localSheetId="4">#REF!</definedName>
    <definedName name="__xlnm._FilterDatabase_2" localSheetId="16">#REF!</definedName>
    <definedName name="__xlnm._FilterDatabase_2">#REF!</definedName>
    <definedName name="__xlnm._FilterDatabase_3" localSheetId="10">#REF!</definedName>
    <definedName name="__xlnm._FilterDatabase_3" localSheetId="4">#REF!</definedName>
    <definedName name="__xlnm._FilterDatabase_3" localSheetId="16">#REF!</definedName>
    <definedName name="__xlnm._FilterDatabase_3">#REF!</definedName>
    <definedName name="__xlnm._FilterDatabase_4" localSheetId="10">#REF!</definedName>
    <definedName name="__xlnm._FilterDatabase_4" localSheetId="4">#REF!</definedName>
    <definedName name="__xlnm._FilterDatabase_4" localSheetId="16">#REF!</definedName>
    <definedName name="__xlnm._FilterDatabase_4">#REF!</definedName>
    <definedName name="__xlnm._FilterDatabase_5" localSheetId="10">#REF!</definedName>
    <definedName name="__xlnm._FilterDatabase_5" localSheetId="4">#REF!</definedName>
    <definedName name="__xlnm._FilterDatabase_5" localSheetId="16">#REF!</definedName>
    <definedName name="__xlnm._FilterDatabase_5">#REF!</definedName>
    <definedName name="__xlnm._FilterDatabase_6" localSheetId="10">#REF!</definedName>
    <definedName name="__xlnm._FilterDatabase_6" localSheetId="4">#REF!</definedName>
    <definedName name="__xlnm._FilterDatabase_6" localSheetId="16">#REF!</definedName>
    <definedName name="__xlnm._FilterDatabase_6">#REF!</definedName>
    <definedName name="__xlnm._FilterDatabase_8" localSheetId="10">'[1]Annexure-3'!#REF!</definedName>
    <definedName name="__xlnm._FilterDatabase_9" localSheetId="10">'ANN-10'!#REF!</definedName>
    <definedName name="_xlnm._FilterDatabase" localSheetId="2" hidden="1">'ANN-2'!$B$7:$K$101</definedName>
    <definedName name="_xlnm._FilterDatabase" localSheetId="3" hidden="1">'ANN-3'!$B$7:$J$8</definedName>
    <definedName name="_xlnm._FilterDatabase" localSheetId="4" hidden="1">'ANN-4'!$B$5:$R$26</definedName>
    <definedName name="_xlnm._FilterDatabase" localSheetId="5" hidden="1">'ANN-5'!$B$7:$M$244</definedName>
    <definedName name="_xlnm._FilterDatabase" localSheetId="7" hidden="1">'ANN-7'!$B$7:$P$56</definedName>
    <definedName name="_xlnm._FilterDatabase" localSheetId="8" hidden="1">'ANN-8'!$B$11:$H$21</definedName>
    <definedName name="_xlnm._FilterDatabase" localSheetId="9" hidden="1">'ANN-9'!$B$76:$M$787</definedName>
    <definedName name="_xlnm._FilterDatabase" localSheetId="0" hidden="1">Checklist!$B$7:$H$41</definedName>
    <definedName name="_xlnm._FilterDatabase" localSheetId="14" hidden="1">D!$B$7:$H$31</definedName>
    <definedName name="_xlnm._FilterDatabase" localSheetId="15" hidden="1">E!$C$8:$L$22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8" i="37" l="1"/>
  <c r="H20" i="37"/>
  <c r="H12" i="37"/>
  <c r="G28" i="37"/>
  <c r="F28" i="37"/>
  <c r="E28" i="37"/>
  <c r="D28" i="37"/>
  <c r="C28" i="37"/>
  <c r="G20" i="37"/>
  <c r="F20" i="37"/>
  <c r="E20" i="37"/>
  <c r="D20" i="37"/>
  <c r="C20" i="37"/>
  <c r="G12" i="37"/>
  <c r="F12" i="37"/>
  <c r="E12" i="37"/>
  <c r="D12" i="37"/>
  <c r="C12" i="37"/>
  <c r="K22" i="10" l="1"/>
  <c r="E10" i="28"/>
  <c r="E16" i="39" l="1"/>
  <c r="F74" i="27" l="1"/>
  <c r="D74" i="27"/>
  <c r="H73" i="27" s="1"/>
  <c r="C74" i="27"/>
  <c r="E73" i="27"/>
  <c r="H72" i="27"/>
  <c r="E72" i="27"/>
  <c r="H71" i="27"/>
  <c r="E71" i="27"/>
  <c r="H70" i="27"/>
  <c r="E70" i="27"/>
  <c r="H69" i="27"/>
  <c r="E69" i="27"/>
  <c r="H68" i="27"/>
  <c r="E68" i="27"/>
  <c r="H67" i="27"/>
  <c r="E67" i="27"/>
  <c r="H66" i="27"/>
  <c r="E66" i="27"/>
  <c r="H65" i="27"/>
  <c r="G65" i="27"/>
  <c r="E65" i="27"/>
  <c r="H64" i="27"/>
  <c r="G64" i="27"/>
  <c r="E64" i="27"/>
  <c r="H63" i="27"/>
  <c r="G63" i="27"/>
  <c r="E63" i="27"/>
  <c r="H62" i="27"/>
  <c r="G62" i="27"/>
  <c r="E62" i="27"/>
  <c r="H61" i="27"/>
  <c r="G61" i="27"/>
  <c r="E61" i="27"/>
  <c r="H60" i="27"/>
  <c r="G60" i="27"/>
  <c r="E60" i="27"/>
  <c r="H59" i="27"/>
  <c r="G59" i="27"/>
  <c r="E59" i="27"/>
  <c r="H58" i="27"/>
  <c r="G58" i="27"/>
  <c r="E58" i="27"/>
  <c r="H57" i="27"/>
  <c r="G57" i="27"/>
  <c r="E57" i="27"/>
  <c r="H56" i="27"/>
  <c r="G56" i="27"/>
  <c r="E56" i="27"/>
  <c r="H55" i="27"/>
  <c r="G55" i="27"/>
  <c r="E55" i="27"/>
  <c r="H54" i="27"/>
  <c r="G54" i="27"/>
  <c r="E54" i="27"/>
  <c r="H53" i="27"/>
  <c r="G53" i="27"/>
  <c r="E53" i="27"/>
  <c r="H52" i="27"/>
  <c r="G52" i="27"/>
  <c r="E52" i="27"/>
  <c r="E74" i="27" s="1"/>
  <c r="H51" i="27"/>
  <c r="G51" i="27"/>
  <c r="E51" i="27"/>
  <c r="H50" i="27"/>
  <c r="G50" i="27"/>
  <c r="E50" i="27"/>
  <c r="H49" i="27"/>
  <c r="G49" i="27"/>
  <c r="G74" i="27" s="1"/>
  <c r="E49" i="27"/>
  <c r="G46" i="27"/>
  <c r="D46" i="27"/>
  <c r="L43" i="27"/>
  <c r="K43" i="27"/>
  <c r="J43" i="27"/>
  <c r="I43" i="27"/>
  <c r="H43" i="27"/>
  <c r="G43" i="27"/>
  <c r="F43" i="27"/>
  <c r="E43" i="27"/>
  <c r="D43" i="27"/>
  <c r="C43" i="27"/>
  <c r="M42" i="27"/>
  <c r="M41" i="27"/>
  <c r="M43" i="27" s="1"/>
  <c r="L37" i="27"/>
  <c r="L38" i="27" s="1"/>
  <c r="K37" i="27"/>
  <c r="K38" i="27" s="1"/>
  <c r="J37" i="27"/>
  <c r="J38" i="27" s="1"/>
  <c r="I37" i="27"/>
  <c r="H37" i="27"/>
  <c r="H38" i="27" s="1"/>
  <c r="G37" i="27"/>
  <c r="G38" i="27" s="1"/>
  <c r="F37" i="27"/>
  <c r="F38" i="27" s="1"/>
  <c r="E37" i="27"/>
  <c r="D37" i="27"/>
  <c r="D38" i="27" s="1"/>
  <c r="C37" i="27"/>
  <c r="C38" i="27" s="1"/>
  <c r="M36" i="27"/>
  <c r="M35" i="27"/>
  <c r="M34" i="27"/>
  <c r="M33" i="27"/>
  <c r="M32" i="27"/>
  <c r="M31" i="27"/>
  <c r="M30" i="27"/>
  <c r="M29" i="27"/>
  <c r="M28" i="27"/>
  <c r="M27" i="27"/>
  <c r="M26" i="27"/>
  <c r="M25" i="27"/>
  <c r="M37" i="27" s="1"/>
  <c r="L21" i="27"/>
  <c r="M17" i="27" s="1"/>
  <c r="K21" i="27"/>
  <c r="K22" i="27" s="1"/>
  <c r="J21" i="27"/>
  <c r="I21" i="27"/>
  <c r="I22" i="27" s="1"/>
  <c r="H21" i="27"/>
  <c r="H22" i="27" s="1"/>
  <c r="G21" i="27"/>
  <c r="G22" i="27" s="1"/>
  <c r="F21" i="27"/>
  <c r="E21" i="27"/>
  <c r="E22" i="27" s="1"/>
  <c r="D21" i="27"/>
  <c r="D22" i="27" s="1"/>
  <c r="C21" i="27"/>
  <c r="C22" i="27" s="1"/>
  <c r="M18" i="27"/>
  <c r="M14" i="27"/>
  <c r="M10" i="27"/>
  <c r="H74" i="27" l="1"/>
  <c r="M11" i="27"/>
  <c r="M15" i="27"/>
  <c r="M19" i="27"/>
  <c r="F22" i="27"/>
  <c r="I38" i="27"/>
  <c r="M16" i="27"/>
  <c r="M20" i="27"/>
  <c r="L22" i="27"/>
  <c r="J22" i="27"/>
  <c r="E38" i="27"/>
  <c r="M12" i="27"/>
  <c r="M9" i="27"/>
  <c r="M13" i="27"/>
  <c r="F25" i="26"/>
  <c r="D25" i="26"/>
  <c r="H20" i="26" s="1"/>
  <c r="C25" i="26"/>
  <c r="G14" i="26"/>
  <c r="E14" i="26"/>
  <c r="G15" i="26"/>
  <c r="E15" i="26"/>
  <c r="G13" i="26"/>
  <c r="E13" i="26"/>
  <c r="G20" i="26"/>
  <c r="E20" i="26"/>
  <c r="G18" i="26"/>
  <c r="E18" i="26"/>
  <c r="H19" i="26"/>
  <c r="G19" i="26"/>
  <c r="E19" i="26"/>
  <c r="G22" i="26"/>
  <c r="E22" i="26"/>
  <c r="E24" i="26"/>
  <c r="G21" i="26"/>
  <c r="E21" i="26"/>
  <c r="G17" i="26"/>
  <c r="E17" i="26"/>
  <c r="G12" i="26"/>
  <c r="E12" i="26"/>
  <c r="E23" i="26"/>
  <c r="G16" i="26"/>
  <c r="E16" i="26"/>
  <c r="G9" i="26"/>
  <c r="D9" i="26"/>
  <c r="H22" i="26" l="1"/>
  <c r="H13" i="26"/>
  <c r="G25" i="26"/>
  <c r="H17" i="26"/>
  <c r="H14" i="26"/>
  <c r="H23" i="26"/>
  <c r="H21" i="26"/>
  <c r="H16" i="26"/>
  <c r="H18" i="26"/>
  <c r="H15" i="26"/>
  <c r="H12" i="26"/>
  <c r="H24" i="26"/>
  <c r="E25" i="26"/>
  <c r="H25" i="26" l="1"/>
  <c r="I15" i="38"/>
  <c r="H25" i="37" l="1"/>
  <c r="H24" i="37"/>
  <c r="G23" i="37"/>
  <c r="F23" i="37"/>
  <c r="F26" i="37" s="1"/>
  <c r="E23" i="37"/>
  <c r="D23" i="37"/>
  <c r="D26" i="37" s="1"/>
  <c r="C23" i="37"/>
  <c r="H21" i="37"/>
  <c r="H17" i="37"/>
  <c r="H16" i="37"/>
  <c r="G15" i="37"/>
  <c r="F15" i="37"/>
  <c r="F18" i="37" s="1"/>
  <c r="E15" i="37"/>
  <c r="D15" i="37"/>
  <c r="D18" i="37" s="1"/>
  <c r="C15" i="37"/>
  <c r="H13" i="37"/>
  <c r="H9" i="37"/>
  <c r="H8" i="37"/>
  <c r="G7" i="37"/>
  <c r="F7" i="37"/>
  <c r="F10" i="37" s="1"/>
  <c r="E7" i="37"/>
  <c r="D7" i="37"/>
  <c r="D10" i="37" s="1"/>
  <c r="C7" i="37"/>
  <c r="H5" i="37"/>
  <c r="C26" i="37" l="1"/>
  <c r="C27" i="37" s="1"/>
  <c r="G26" i="37"/>
  <c r="G27" i="37" s="1"/>
  <c r="E26" i="37"/>
  <c r="E18" i="37"/>
  <c r="C18" i="37"/>
  <c r="C19" i="37" s="1"/>
  <c r="G18" i="37"/>
  <c r="G19" i="37" s="1"/>
  <c r="C10" i="37"/>
  <c r="C11" i="37" s="1"/>
  <c r="G10" i="37"/>
  <c r="G11" i="37" s="1"/>
  <c r="E10" i="37"/>
  <c r="F11" i="37"/>
  <c r="F19" i="37"/>
  <c r="F27" i="37"/>
  <c r="D11" i="37"/>
  <c r="D19" i="37"/>
  <c r="D27" i="37"/>
  <c r="H7" i="37"/>
  <c r="E11" i="37"/>
  <c r="H15" i="37"/>
  <c r="H23" i="37"/>
  <c r="E27" i="37"/>
  <c r="G11" i="33"/>
  <c r="E19" i="37" l="1"/>
  <c r="E30" i="37"/>
  <c r="H26" i="37"/>
  <c r="H27" i="37" s="1"/>
  <c r="H18" i="37"/>
  <c r="H19" i="37" s="1"/>
  <c r="H10" i="37"/>
  <c r="H11" i="37" s="1"/>
  <c r="G30" i="37"/>
  <c r="D30" i="37"/>
  <c r="F30" i="37"/>
  <c r="F8" i="34"/>
  <c r="H8" i="34"/>
  <c r="F9" i="34"/>
  <c r="H9" i="34" s="1"/>
  <c r="F10" i="34"/>
  <c r="H10" i="34"/>
  <c r="F11" i="34"/>
  <c r="H11" i="34" s="1"/>
  <c r="F12" i="34"/>
  <c r="H12" i="34"/>
  <c r="F13" i="34"/>
  <c r="H13" i="34" s="1"/>
  <c r="F14" i="34"/>
  <c r="H14" i="34"/>
  <c r="F15" i="34"/>
  <c r="H15" i="34" s="1"/>
  <c r="F16" i="34"/>
  <c r="H16" i="34"/>
  <c r="F17" i="34"/>
  <c r="H17" i="34" s="1"/>
  <c r="F18" i="34"/>
  <c r="H18" i="34"/>
  <c r="F19" i="34"/>
  <c r="H19" i="34" s="1"/>
  <c r="F20" i="34"/>
  <c r="H20" i="34"/>
  <c r="F21" i="34"/>
  <c r="H21" i="34" s="1"/>
  <c r="F22" i="34"/>
  <c r="H22" i="34"/>
  <c r="F23" i="34"/>
  <c r="H23" i="34" s="1"/>
  <c r="F24" i="34"/>
  <c r="H24" i="34"/>
  <c r="F25" i="34"/>
  <c r="H25" i="34" s="1"/>
  <c r="F26" i="34"/>
  <c r="H26" i="34"/>
  <c r="F27" i="34"/>
  <c r="H27" i="34" s="1"/>
  <c r="F28" i="34"/>
  <c r="H28" i="34"/>
  <c r="F29" i="34"/>
  <c r="H29" i="34" s="1"/>
  <c r="F30" i="34"/>
  <c r="H30" i="34"/>
  <c r="F31" i="34"/>
  <c r="H31" i="34" s="1"/>
  <c r="G8" i="33"/>
  <c r="I8" i="33"/>
  <c r="G9" i="33"/>
  <c r="I9" i="33" s="1"/>
  <c r="G10" i="33"/>
  <c r="I10" i="33"/>
  <c r="I11" i="33"/>
  <c r="G12" i="33"/>
  <c r="I12" i="33"/>
  <c r="G13" i="33"/>
  <c r="I13" i="33" s="1"/>
  <c r="G14" i="33"/>
  <c r="I14" i="33"/>
  <c r="G15" i="33"/>
  <c r="I15" i="33" s="1"/>
  <c r="G16" i="33"/>
  <c r="I16" i="33"/>
  <c r="G17" i="33"/>
  <c r="I17" i="33" s="1"/>
  <c r="G18" i="33"/>
  <c r="I18" i="33"/>
  <c r="G8" i="32"/>
  <c r="G9" i="32"/>
  <c r="I19" i="33" l="1"/>
  <c r="H32" i="34"/>
  <c r="C30" i="37"/>
  <c r="H30" i="37"/>
  <c r="E20" i="5" l="1"/>
</calcChain>
</file>

<file path=xl/comments1.xml><?xml version="1.0" encoding="utf-8"?>
<comments xmlns="http://schemas.openxmlformats.org/spreadsheetml/2006/main">
  <authors>
    <author>Ashok</author>
  </authors>
  <commentList>
    <comment ref="E8" authorId="0" shapeId="0">
      <text>
        <r>
          <rPr>
            <b/>
            <sz val="9"/>
            <color indexed="81"/>
            <rFont val="Tahoma"/>
            <family val="2"/>
          </rPr>
          <t>Ashok:</t>
        </r>
        <r>
          <rPr>
            <sz val="9"/>
            <color indexed="81"/>
            <rFont val="Tahoma"/>
            <family val="2"/>
          </rPr>
          <t xml:space="preserve">
????????????????
Reply : Observation changed.</t>
        </r>
      </text>
    </comment>
    <comment ref="E9" authorId="0" shapeId="0">
      <text>
        <r>
          <rPr>
            <b/>
            <sz val="9"/>
            <color indexed="81"/>
            <rFont val="Tahoma"/>
            <family val="2"/>
          </rPr>
          <t>Ashok:</t>
        </r>
        <r>
          <rPr>
            <sz val="9"/>
            <color indexed="81"/>
            <rFont val="Tahoma"/>
            <family val="2"/>
          </rPr>
          <t xml:space="preserve">
????????????????
Reply : Observation changed.</t>
        </r>
      </text>
    </comment>
    <comment ref="E11" authorId="0" shapeId="0">
      <text>
        <r>
          <rPr>
            <b/>
            <sz val="9"/>
            <color indexed="81"/>
            <rFont val="Tahoma"/>
            <family val="2"/>
          </rPr>
          <t>Ashok:</t>
        </r>
        <r>
          <rPr>
            <sz val="9"/>
            <color indexed="81"/>
            <rFont val="Tahoma"/>
            <family val="2"/>
          </rPr>
          <t xml:space="preserve">
????????????????
Reply : Observation changed.</t>
        </r>
      </text>
    </comment>
    <comment ref="F17" authorId="0" shapeId="0">
      <text>
        <r>
          <rPr>
            <b/>
            <sz val="9"/>
            <color indexed="81"/>
            <rFont val="Tahoma"/>
            <family val="2"/>
          </rPr>
          <t>Ashok:</t>
        </r>
        <r>
          <rPr>
            <sz val="9"/>
            <color indexed="81"/>
            <rFont val="Tahoma"/>
            <family val="2"/>
          </rPr>
          <t xml:space="preserve">
Mention the commission amount here.
Reply: Mentioned.
</t>
        </r>
      </text>
    </comment>
    <comment ref="F20" authorId="0" shapeId="0">
      <text>
        <r>
          <rPr>
            <b/>
            <sz val="9"/>
            <color indexed="81"/>
            <rFont val="Tahoma"/>
            <family val="2"/>
          </rPr>
          <t>Ashok:</t>
        </r>
        <r>
          <rPr>
            <sz val="9"/>
            <color indexed="81"/>
            <rFont val="Tahoma"/>
            <family val="2"/>
          </rPr>
          <t xml:space="preserve">
Highlight the 5 instances in the annexure.
Reply : Highlighted.</t>
        </r>
      </text>
    </comment>
    <comment ref="F22" authorId="0" shapeId="0">
      <text>
        <r>
          <rPr>
            <b/>
            <sz val="9"/>
            <color indexed="81"/>
            <rFont val="Tahoma"/>
            <family val="2"/>
          </rPr>
          <t>Ashok:</t>
        </r>
        <r>
          <rPr>
            <sz val="9"/>
            <color indexed="81"/>
            <rFont val="Tahoma"/>
            <family val="2"/>
          </rPr>
          <t xml:space="preserve">
Mention the discounted value here.
Reply : Included.</t>
        </r>
      </text>
    </comment>
    <comment ref="F24" authorId="0" shapeId="0">
      <text>
        <r>
          <rPr>
            <b/>
            <sz val="9"/>
            <color indexed="81"/>
            <rFont val="Tahoma"/>
            <family val="2"/>
          </rPr>
          <t>Ashok:</t>
        </r>
        <r>
          <rPr>
            <sz val="9"/>
            <color indexed="81"/>
            <rFont val="Tahoma"/>
            <family val="2"/>
          </rPr>
          <t xml:space="preserve">
What are all the items?
Remove water bottle, tea/coffee,  milk items in the annexure.
Reply: Redrafted.
</t>
        </r>
      </text>
    </comment>
    <comment ref="F31" authorId="0" shapeId="0">
      <text>
        <r>
          <rPr>
            <b/>
            <sz val="9"/>
            <color indexed="81"/>
            <rFont val="Tahoma"/>
            <family val="2"/>
          </rPr>
          <t>Ashok:</t>
        </r>
        <r>
          <rPr>
            <sz val="9"/>
            <color indexed="81"/>
            <rFont val="Tahoma"/>
            <family val="2"/>
          </rPr>
          <t xml:space="preserve">
Segregate this as a, b,c, method..
Reply : Redrafted.</t>
        </r>
      </text>
    </comment>
    <comment ref="F33" authorId="0" shapeId="0">
      <text>
        <r>
          <rPr>
            <b/>
            <sz val="9"/>
            <color indexed="81"/>
            <rFont val="Tahoma"/>
            <family val="2"/>
          </rPr>
          <t>Ashok:</t>
        </r>
        <r>
          <rPr>
            <sz val="9"/>
            <color indexed="81"/>
            <rFont val="Tahoma"/>
            <family val="2"/>
          </rPr>
          <t xml:space="preserve">
make it in a, b,c method.
Reply : Redrafted.</t>
        </r>
      </text>
    </comment>
  </commentList>
</comments>
</file>

<file path=xl/sharedStrings.xml><?xml version="1.0" encoding="utf-8"?>
<sst xmlns="http://schemas.openxmlformats.org/spreadsheetml/2006/main" count="10819" uniqueCount="1781">
  <si>
    <t>Data Analytics - Revenue - Bills voided post settlement - All POS</t>
  </si>
  <si>
    <t>Whether any bills are made void post settlement and time gap between the same?</t>
  </si>
  <si>
    <t>Are there any bills made void and later settled in cash / card?</t>
  </si>
  <si>
    <t>Whether any discounts are passed after settlement is done?</t>
  </si>
  <si>
    <t>If so, time gap between the same and whether approvals are available?</t>
  </si>
  <si>
    <t>Res.</t>
  </si>
  <si>
    <t>Bill Date</t>
  </si>
  <si>
    <t>Bill#</t>
  </si>
  <si>
    <t>User</t>
  </si>
  <si>
    <t>Lst.Date</t>
  </si>
  <si>
    <t>Last Time</t>
  </si>
  <si>
    <t>Old</t>
  </si>
  <si>
    <t>New</t>
  </si>
  <si>
    <t>RSC</t>
  </si>
  <si>
    <t xml:space="preserve">DISCOUNT NOT GIVEN   </t>
  </si>
  <si>
    <t>Reason for void</t>
  </si>
  <si>
    <t>Reason</t>
  </si>
  <si>
    <t>Bills closed with in 5 mins of punching KOT ?</t>
  </si>
  <si>
    <t>Outlet</t>
  </si>
  <si>
    <t>Date</t>
  </si>
  <si>
    <t>Table</t>
  </si>
  <si>
    <t>Pax</t>
  </si>
  <si>
    <t>Ser.</t>
  </si>
  <si>
    <t>SETTLE</t>
  </si>
  <si>
    <t>NETT AMT</t>
  </si>
  <si>
    <t>Mode</t>
  </si>
  <si>
    <t>MEKONG</t>
  </si>
  <si>
    <t>CASH</t>
  </si>
  <si>
    <t>15/10/18</t>
  </si>
  <si>
    <t>18/10/18</t>
  </si>
  <si>
    <t>16/10/18</t>
  </si>
  <si>
    <t>23/10/18</t>
  </si>
  <si>
    <t>24/10/18</t>
  </si>
  <si>
    <t>26/10/18</t>
  </si>
  <si>
    <t>29/10/18</t>
  </si>
  <si>
    <t>31/10/18</t>
  </si>
  <si>
    <t>CC</t>
  </si>
  <si>
    <t>18/11/18</t>
  </si>
  <si>
    <t>23/11/18</t>
  </si>
  <si>
    <t>16/12/18</t>
  </si>
  <si>
    <t>17/12/18</t>
  </si>
  <si>
    <t>22/12/18</t>
  </si>
  <si>
    <t xml:space="preserve">Whether any delay was observed in settling the bills from punching the KOT ? Instances above Hrs to be reported. </t>
  </si>
  <si>
    <t>ROOM SERVICE</t>
  </si>
  <si>
    <t>Amount</t>
  </si>
  <si>
    <t>Whether any abnormal delay was observed in reprinting the bills ?  Further any bills reprinted for more than 2 times ?</t>
  </si>
  <si>
    <t>Whether any bills were first settled in cash mode and later in CC mode ? And any frequent usage of same card ?</t>
  </si>
  <si>
    <t>KOT #</t>
  </si>
  <si>
    <t>Bill #</t>
  </si>
  <si>
    <t>Stw</t>
  </si>
  <si>
    <t>Table #</t>
  </si>
  <si>
    <t>Item</t>
  </si>
  <si>
    <t>Covers</t>
  </si>
  <si>
    <t>20:31</t>
  </si>
  <si>
    <t>WRONGLY FEEDED</t>
  </si>
  <si>
    <t>20:49</t>
  </si>
  <si>
    <t>14:53</t>
  </si>
  <si>
    <t>21:51</t>
  </si>
  <si>
    <t>21:24</t>
  </si>
  <si>
    <t>20:17</t>
  </si>
  <si>
    <t>13:55</t>
  </si>
  <si>
    <t>21:35</t>
  </si>
  <si>
    <t>14:23</t>
  </si>
  <si>
    <t>22:21</t>
  </si>
  <si>
    <t>21:20</t>
  </si>
  <si>
    <t>21:32</t>
  </si>
  <si>
    <t>20:20</t>
  </si>
  <si>
    <t>21:50</t>
  </si>
  <si>
    <t>21:12</t>
  </si>
  <si>
    <t>21:23</t>
  </si>
  <si>
    <t>New Time</t>
  </si>
  <si>
    <t>Old Time</t>
  </si>
  <si>
    <t>New Quantity</t>
  </si>
  <si>
    <t>Old Qty</t>
  </si>
  <si>
    <t>Variance</t>
  </si>
  <si>
    <t>21:40</t>
  </si>
  <si>
    <t>Whether KOTs were deleted by personnel mentioned as per the SOP ?</t>
  </si>
  <si>
    <t>Grand Total</t>
  </si>
  <si>
    <t>Reasons updated in IDS for cancelling the front office bills in IDS ?</t>
  </si>
  <si>
    <t>Analysis on Non chargeable bills to be done and inferences to be given</t>
  </si>
  <si>
    <t>Analysis on Void bills to be done and inferences to be given</t>
  </si>
  <si>
    <t>Analysis on Discount bills to be done and inferences to be given</t>
  </si>
  <si>
    <t>Analysis on Front Office cancelled bills to be done and inferences to be given</t>
  </si>
  <si>
    <t>Analysis on Unsold rooms to be done and inferences to be given</t>
  </si>
  <si>
    <t>Total</t>
  </si>
  <si>
    <t>Analytics on Cancelled bills vs Total bills:</t>
  </si>
  <si>
    <t>Cancelled Bill Amount (Rs.)</t>
  </si>
  <si>
    <t>Total billed amount (Rs.)</t>
  </si>
  <si>
    <t>Cashier/User ID wise analytics on cancelled bills:</t>
  </si>
  <si>
    <t>Bill  No.</t>
  </si>
  <si>
    <t>Room No.</t>
  </si>
  <si>
    <t>Reg. No.</t>
  </si>
  <si>
    <t>Guest Name</t>
  </si>
  <si>
    <t>C / R</t>
  </si>
  <si>
    <t>Bill Amt</t>
  </si>
  <si>
    <t xml:space="preserve">MR  SRINIVASAN </t>
  </si>
  <si>
    <t>MR  SRIDHAR</t>
  </si>
  <si>
    <t>MR  CHANDRASEKH</t>
  </si>
  <si>
    <t>MR  SUNIL KUMAR</t>
  </si>
  <si>
    <t>MR  PRADEEP KUM</t>
  </si>
  <si>
    <t>Mr  Vijay Kumar</t>
  </si>
  <si>
    <t>MR  PRASAD</t>
  </si>
  <si>
    <t>MR  RAJESH KUMA</t>
  </si>
  <si>
    <t>OTA Agreement Review</t>
  </si>
  <si>
    <t>BCL</t>
  </si>
  <si>
    <t>MTG</t>
  </si>
  <si>
    <t>OUT</t>
  </si>
  <si>
    <t>PRN</t>
  </si>
  <si>
    <t>MEK</t>
  </si>
  <si>
    <t>GREDDY</t>
  </si>
  <si>
    <t>PRADEEP</t>
  </si>
  <si>
    <t>ASEERVADAM</t>
  </si>
  <si>
    <t>SHIBA</t>
  </si>
  <si>
    <t>RAJU</t>
  </si>
  <si>
    <t>Room=630.00#112,</t>
  </si>
  <si>
    <t>Void=630.00,</t>
  </si>
  <si>
    <t>Room=1317.00#332</t>
  </si>
  <si>
    <t>Void=1317.00,</t>
  </si>
  <si>
    <t>Room=404.00#332,</t>
  </si>
  <si>
    <t>Void=404.00,</t>
  </si>
  <si>
    <t>Room=194.00#608,</t>
  </si>
  <si>
    <t>Void=194.00,</t>
  </si>
  <si>
    <t>Room=1040.00#230</t>
  </si>
  <si>
    <t>Void=1040.00,</t>
  </si>
  <si>
    <t>Room=1040.00#232</t>
  </si>
  <si>
    <t>Room=305.00#509,</t>
  </si>
  <si>
    <t>Void=305.00,</t>
  </si>
  <si>
    <t>Room=173.00#434,</t>
  </si>
  <si>
    <t>Void=173.00,</t>
  </si>
  <si>
    <t>Room=357.00#341,</t>
  </si>
  <si>
    <t>Void=357.00,</t>
  </si>
  <si>
    <t>Room=683.00#218,</t>
  </si>
  <si>
    <t>Void=683.00,</t>
  </si>
  <si>
    <t>Room=352.00#306,</t>
  </si>
  <si>
    <t>Void=352.00,</t>
  </si>
  <si>
    <t>Room=504.00#426,</t>
  </si>
  <si>
    <t>Void=504.00,</t>
  </si>
  <si>
    <t>Room=173.00#222,</t>
  </si>
  <si>
    <t>Room=236.00#110,</t>
  </si>
  <si>
    <t>Void=236.00,</t>
  </si>
  <si>
    <t>Room=551.00#402,</t>
  </si>
  <si>
    <t>Void=551.00,</t>
  </si>
  <si>
    <t>Room=95.00#602,</t>
  </si>
  <si>
    <t>Void=95.00,</t>
  </si>
  <si>
    <t>Room=147.00#211,</t>
  </si>
  <si>
    <t>Void=147.00,</t>
  </si>
  <si>
    <t>Room=714.00#305,</t>
  </si>
  <si>
    <t>Void=714.00,</t>
  </si>
  <si>
    <t>Room=95.00#214,</t>
  </si>
  <si>
    <t>Room=583.00#428,</t>
  </si>
  <si>
    <t>Void=583.00,</t>
  </si>
  <si>
    <t>Room=147.00#417,</t>
  </si>
  <si>
    <t>Room=431.00#218,</t>
  </si>
  <si>
    <t>Void=431.00,</t>
  </si>
  <si>
    <t>Room=562.00#322,</t>
  </si>
  <si>
    <t>Void=562.00,</t>
  </si>
  <si>
    <t>Room=92.00#404,</t>
  </si>
  <si>
    <t>Void=92.00,</t>
  </si>
  <si>
    <t>Room=386.00#234,</t>
  </si>
  <si>
    <t>Void=386.00,</t>
  </si>
  <si>
    <t>Room=541.00#214,</t>
  </si>
  <si>
    <t>Void=541.00,</t>
  </si>
  <si>
    <t>Room=616.00#102,</t>
  </si>
  <si>
    <t>Void=616.00,</t>
  </si>
  <si>
    <t>Room=394.00#512,</t>
  </si>
  <si>
    <t>Void=394.00,</t>
  </si>
  <si>
    <t>Room=490.00#314,</t>
  </si>
  <si>
    <t>Void=490.00,</t>
  </si>
  <si>
    <t>Room=284.00#436,</t>
  </si>
  <si>
    <t>Void=284.00,</t>
  </si>
  <si>
    <t>Room=189.00#104,</t>
  </si>
  <si>
    <t>Void=189.00,</t>
  </si>
  <si>
    <t>Room=95.00#505,</t>
  </si>
  <si>
    <t>Room=142.00#505,</t>
  </si>
  <si>
    <t>Void=142.00,</t>
  </si>
  <si>
    <t>Void=486.00,</t>
  </si>
  <si>
    <t>Room=147.00#434,</t>
  </si>
  <si>
    <t>Room=200.00#201,</t>
  </si>
  <si>
    <t>Void=200.00,</t>
  </si>
  <si>
    <t>Cash=908.00,</t>
  </si>
  <si>
    <t>Void=908.00,</t>
  </si>
  <si>
    <t>Cash=2216.00,</t>
  </si>
  <si>
    <t>Void=2216.00,</t>
  </si>
  <si>
    <t>Cash=888.00,</t>
  </si>
  <si>
    <t>Void=888.00,</t>
  </si>
  <si>
    <t>Company=799.00,</t>
  </si>
  <si>
    <t>Void=799.00,</t>
  </si>
  <si>
    <t>Room=450.00#305,</t>
  </si>
  <si>
    <t>Void=450.00,</t>
  </si>
  <si>
    <t>Room=924.00#324,</t>
  </si>
  <si>
    <t>Void=924.00,</t>
  </si>
  <si>
    <t>Room=184.00#239,</t>
  </si>
  <si>
    <t>Void=184.00,</t>
  </si>
  <si>
    <t>Room=100.00#214,</t>
  </si>
  <si>
    <t>Void=100.00,</t>
  </si>
  <si>
    <t>Room=441.00#102,</t>
  </si>
  <si>
    <t>Void=441.00,</t>
  </si>
  <si>
    <t>Room=185.00#432,</t>
  </si>
  <si>
    <t>Void=185.00,</t>
  </si>
  <si>
    <t>Room=47.00#422,</t>
  </si>
  <si>
    <t>Void=47.00,</t>
  </si>
  <si>
    <t>Void=998.00,</t>
  </si>
  <si>
    <t>Room=147.00#436,</t>
  </si>
  <si>
    <t>Room=142.00#241,</t>
  </si>
  <si>
    <t>Room=163.00#241,</t>
  </si>
  <si>
    <t>Void=163.00,</t>
  </si>
  <si>
    <t>Room=158.00#504,</t>
  </si>
  <si>
    <t>Void=158.00,</t>
  </si>
  <si>
    <t>Room=809.00#504,</t>
  </si>
  <si>
    <t>Void=809.00,</t>
  </si>
  <si>
    <t>Room=1150.00#306</t>
  </si>
  <si>
    <t>Void=1150.00,</t>
  </si>
  <si>
    <t>Room=420.00#210,</t>
  </si>
  <si>
    <t>Void=420.00,</t>
  </si>
  <si>
    <t>Room=1003.00#407</t>
  </si>
  <si>
    <t>Void=1003.00,</t>
  </si>
  <si>
    <t>Room=425.00#412,</t>
  </si>
  <si>
    <t>Void=425.00,</t>
  </si>
  <si>
    <t>Room=189.00#341,</t>
  </si>
  <si>
    <t>Room=299.00#422,</t>
  </si>
  <si>
    <t>Void=299.00,</t>
  </si>
  <si>
    <t>Room=1202.00#232</t>
  </si>
  <si>
    <t>Void=1202.00,</t>
  </si>
  <si>
    <t>Company=385.00,</t>
  </si>
  <si>
    <t>Void=385.00,</t>
  </si>
  <si>
    <t>Void=641.00,</t>
  </si>
  <si>
    <t>Room=126.00#505,</t>
  </si>
  <si>
    <t>Void=126.00,</t>
  </si>
  <si>
    <t>Room=436.00#311,</t>
  </si>
  <si>
    <t>Void=436.00,</t>
  </si>
  <si>
    <t>Room=147.00#202,</t>
  </si>
  <si>
    <t>Room=1958.00#337</t>
  </si>
  <si>
    <t>Void=1958.00,</t>
  </si>
  <si>
    <t>Room=764.00#411,</t>
  </si>
  <si>
    <t>Void=764.00,</t>
  </si>
  <si>
    <t>Room=893.00#102,</t>
  </si>
  <si>
    <t>Void=893.00,</t>
  </si>
  <si>
    <t>Room=478.00#415,</t>
  </si>
  <si>
    <t>Void=478.00,</t>
  </si>
  <si>
    <t>Room=165.00#217,</t>
  </si>
  <si>
    <t>Void=165.00,</t>
  </si>
  <si>
    <t>Room=173.00#436,</t>
  </si>
  <si>
    <t>Room=294.00#306,</t>
  </si>
  <si>
    <t>Void=294.00,</t>
  </si>
  <si>
    <t>Room=614.00#415,</t>
  </si>
  <si>
    <t>Void=614.00,</t>
  </si>
  <si>
    <t>Room=525.00#410,</t>
  </si>
  <si>
    <t>Void=525.00,</t>
  </si>
  <si>
    <t>Room=315.00#404,</t>
  </si>
  <si>
    <t>Void=315.00,</t>
  </si>
  <si>
    <t>Room=257.00#415,</t>
  </si>
  <si>
    <t>Void=257.00,</t>
  </si>
  <si>
    <t>Room=269.00#415,</t>
  </si>
  <si>
    <t>Void=269.00,</t>
  </si>
  <si>
    <t>Room=294.00#501,</t>
  </si>
  <si>
    <t>Room=567.00#209,</t>
  </si>
  <si>
    <t>Void=567.00,</t>
  </si>
  <si>
    <t>Room=95.00#341,</t>
  </si>
  <si>
    <t>Room=315.00#402,</t>
  </si>
  <si>
    <t>Room=142.00#202,</t>
  </si>
  <si>
    <t>Void=289.00,</t>
  </si>
  <si>
    <t>Room=95.00#504,</t>
  </si>
  <si>
    <t>Room=420.00#236,</t>
  </si>
  <si>
    <t>Room=179.00#417,</t>
  </si>
  <si>
    <t>Void=179.00,</t>
  </si>
  <si>
    <t>Room=92.00#239,</t>
  </si>
  <si>
    <t>Room=242.00#405,</t>
  </si>
  <si>
    <t>Void=242.00,</t>
  </si>
  <si>
    <t>Room=100.00#402,</t>
  </si>
  <si>
    <t xml:space="preserve">GUEST CANCELED THE ORDER.   </t>
  </si>
  <si>
    <t>RESETTLED ON ANOTHER BILL</t>
  </si>
  <si>
    <t>COMPLIMENTARY</t>
  </si>
  <si>
    <t xml:space="preserve">GUEST CHANGE THE ORDER.   </t>
  </si>
  <si>
    <t xml:space="preserve">WRONGLY FEEDED   </t>
  </si>
  <si>
    <t xml:space="preserve">FOOD NOT GOOD GUEST RETERNED. </t>
  </si>
  <si>
    <t xml:space="preserve">PRINTER PROBLEM   </t>
  </si>
  <si>
    <t xml:space="preserve">FOOD NOT SERVED   </t>
  </si>
  <si>
    <t>UNIT       : HOTEL GREEN PARK - VISAKHAPATNAM</t>
  </si>
  <si>
    <t>TITLE     : DISCOUNTS PASSED AFTER SETTLEMENT IS DONE</t>
  </si>
  <si>
    <t>TITLE     : BILLS VOIDED POST THE FIRST SETTLEMENT</t>
  </si>
  <si>
    <t>TITLE     : DELAY IN SETTLING THE BILLS</t>
  </si>
  <si>
    <t>UNIT                 : HOTEL GREEN PARK - VISAKHAPATNAM</t>
  </si>
  <si>
    <t>TITLE               : BILLS RESETTLED WITH CREDIT CARD WHICH WERE FIRST SETTLED WITH CASH</t>
  </si>
  <si>
    <t xml:space="preserve">Lst.Date </t>
  </si>
  <si>
    <t>Time Info</t>
  </si>
  <si>
    <t>OLD</t>
  </si>
  <si>
    <t>NEW</t>
  </si>
  <si>
    <t>SADDAM</t>
  </si>
  <si>
    <t>UNIT                   : HOTEL GREEN PARK - VISAKHAPATNAM</t>
  </si>
  <si>
    <t xml:space="preserve">TITLE                :  REASON WISE ANALYSIS OF VOID BILLS:   </t>
  </si>
  <si>
    <t>In %</t>
  </si>
  <si>
    <t>Reason wise Analytics - Outlet wise: In Amount</t>
  </si>
  <si>
    <t xml:space="preserve">Reason for void ( Value) </t>
  </si>
  <si>
    <t>Reason wise Analytics - Outlet wise: In no. of Instances</t>
  </si>
  <si>
    <t>-</t>
  </si>
  <si>
    <t>Controllable vs Un-controllable - Outlet wise:</t>
  </si>
  <si>
    <t>Row Labels</t>
  </si>
  <si>
    <t>Controllable</t>
  </si>
  <si>
    <t>Uncontrollable</t>
  </si>
  <si>
    <t>Restaurant</t>
  </si>
  <si>
    <t>Bill No</t>
  </si>
  <si>
    <t>Audit remarks</t>
  </si>
  <si>
    <t>Availability of approval</t>
  </si>
  <si>
    <t>Controls</t>
  </si>
  <si>
    <t>BUSINESS CLUB</t>
  </si>
  <si>
    <t>Approved</t>
  </si>
  <si>
    <t>MEADOWS</t>
  </si>
  <si>
    <t>MUSTANG BAR</t>
  </si>
  <si>
    <t>TULIPS</t>
  </si>
  <si>
    <t>UNIT                  : HOTEL GREEN PARK - VISAKHAPATNAM</t>
  </si>
  <si>
    <t xml:space="preserve">TITLE                :  ANALYTICS AND DETAILS OF CANCELLED FRONT OFFICE BILLS  </t>
  </si>
  <si>
    <t>Total No of bills raised</t>
  </si>
  <si>
    <t>No of cancelled bills</t>
  </si>
  <si>
    <t>% of Cancelled bills on total bills raised</t>
  </si>
  <si>
    <t>Cashier/User ID</t>
  </si>
  <si>
    <t>% of bills reprinted on cancelled bills</t>
  </si>
  <si>
    <t>Bill Amount</t>
  </si>
  <si>
    <t xml:space="preserve"> AMRUTHA</t>
  </si>
  <si>
    <t>MR  SRINIVAS</t>
  </si>
  <si>
    <t xml:space="preserve"> KOUSHIK</t>
  </si>
  <si>
    <t xml:space="preserve"> LALITHA</t>
  </si>
  <si>
    <t xml:space="preserve"> SARADA</t>
  </si>
  <si>
    <t xml:space="preserve">LT  CDR SACHIN </t>
  </si>
  <si>
    <t xml:space="preserve"> UMA</t>
  </si>
  <si>
    <t>No of Days</t>
  </si>
  <si>
    <t>Cash=1208.00,</t>
  </si>
  <si>
    <t>Credit Card=1208</t>
  </si>
  <si>
    <t>Cash=4144.00,</t>
  </si>
  <si>
    <t>Credit Card=4144</t>
  </si>
  <si>
    <t>Credit Card=888.</t>
  </si>
  <si>
    <t>Cash=1598.00,</t>
  </si>
  <si>
    <t>Credit Card=1598</t>
  </si>
  <si>
    <t>Cash=1178.00,</t>
  </si>
  <si>
    <t>Credit Card=1128</t>
  </si>
  <si>
    <t>Cash=1575.00,</t>
  </si>
  <si>
    <t>Credit Card=1575</t>
  </si>
  <si>
    <t>Cash=6655.00,</t>
  </si>
  <si>
    <t>Credit Card=6655</t>
  </si>
  <si>
    <t>Cash=3684.00,</t>
  </si>
  <si>
    <t>Credit Card=3684</t>
  </si>
  <si>
    <t>Cash=1580.00,</t>
  </si>
  <si>
    <t>Credit Card=1580</t>
  </si>
  <si>
    <t>Cash=799.00,</t>
  </si>
  <si>
    <t>Credit Card=799.</t>
  </si>
  <si>
    <t>Cash=3995.00,</t>
  </si>
  <si>
    <t>Credit Card=3995</t>
  </si>
  <si>
    <t>Cash=4483.00,</t>
  </si>
  <si>
    <t>Credit Card=4483</t>
  </si>
  <si>
    <t>Cash=1552.00,</t>
  </si>
  <si>
    <t>Credit Card=1552</t>
  </si>
  <si>
    <t>Cash=433.00,</t>
  </si>
  <si>
    <t>Credit Card=433.</t>
  </si>
  <si>
    <t>Kot</t>
  </si>
  <si>
    <t>Bill</t>
  </si>
  <si>
    <t>BTIME</t>
  </si>
  <si>
    <t>8A</t>
  </si>
  <si>
    <t>CC/A/R</t>
  </si>
  <si>
    <t>6A</t>
  </si>
  <si>
    <t>RADHA</t>
  </si>
  <si>
    <t>14/10/18</t>
  </si>
  <si>
    <t>21/11/18</t>
  </si>
  <si>
    <t>2A</t>
  </si>
  <si>
    <t>20/12/18</t>
  </si>
  <si>
    <t>30/12/18</t>
  </si>
  <si>
    <t>RNG RESTAURANT</t>
  </si>
  <si>
    <t>RAVINDRA</t>
  </si>
  <si>
    <t>31/12/18</t>
  </si>
  <si>
    <t>17/11/18</t>
  </si>
  <si>
    <t>30/11/18</t>
  </si>
  <si>
    <t>28/10/18</t>
  </si>
  <si>
    <t>NIRAKAR</t>
  </si>
  <si>
    <t>13/11/18</t>
  </si>
  <si>
    <t>19/10/18</t>
  </si>
  <si>
    <t>29/12/18</t>
  </si>
  <si>
    <t>26/12/18</t>
  </si>
  <si>
    <t>7A</t>
  </si>
  <si>
    <t>1A</t>
  </si>
  <si>
    <t>23/12/18</t>
  </si>
  <si>
    <t>24/12/18</t>
  </si>
  <si>
    <t>24/11/18</t>
  </si>
  <si>
    <t>25/12/18</t>
  </si>
  <si>
    <t>20/10/18</t>
  </si>
  <si>
    <t>16A</t>
  </si>
  <si>
    <t>5B</t>
  </si>
  <si>
    <t>CASH/CC</t>
  </si>
  <si>
    <t>14/11/18</t>
  </si>
  <si>
    <t>17/10/18</t>
  </si>
  <si>
    <t>13/12/18</t>
  </si>
  <si>
    <t>21/10/18</t>
  </si>
  <si>
    <t>27/10/18</t>
  </si>
  <si>
    <t>9A</t>
  </si>
  <si>
    <t>5A</t>
  </si>
  <si>
    <t>13/10/18</t>
  </si>
  <si>
    <t>4A</t>
  </si>
  <si>
    <t>11A</t>
  </si>
  <si>
    <t>PMRAO</t>
  </si>
  <si>
    <t>12A</t>
  </si>
  <si>
    <t>3A</t>
  </si>
  <si>
    <t>110A</t>
  </si>
  <si>
    <t>22/11/18</t>
  </si>
  <si>
    <t>101A</t>
  </si>
  <si>
    <t>27/12/18</t>
  </si>
  <si>
    <t>SYSTEMS</t>
  </si>
  <si>
    <t>TITLE     : KOT SETTLED WITH IN 5 MINS OF PUNCHING KOT</t>
  </si>
  <si>
    <t xml:space="preserve">Found to be satisfactory. </t>
  </si>
  <si>
    <t xml:space="preserve">The same was resettled within 5 mins and the approvals for the same was available. </t>
  </si>
  <si>
    <t>Sample Size</t>
  </si>
  <si>
    <t>22:15</t>
  </si>
  <si>
    <t>KINGFISHER BEER PREMIUM / STRO ...</t>
  </si>
  <si>
    <t>SUNDAY BRUNCH  LQ .......</t>
  </si>
  <si>
    <t>SUNDAY BRUNCH  FD ....</t>
  </si>
  <si>
    <t>SUNDAY BRUNCH SB .......</t>
  </si>
  <si>
    <t>BUDWISER BEER ...</t>
  </si>
  <si>
    <t>DIPANKAR</t>
  </si>
  <si>
    <t>CANCELLED BY GUEST</t>
  </si>
  <si>
    <t>12:34</t>
  </si>
  <si>
    <t>12:35</t>
  </si>
  <si>
    <t>21:26</t>
  </si>
  <si>
    <t>01:35</t>
  </si>
  <si>
    <t>00:09</t>
  </si>
  <si>
    <t>00:59</t>
  </si>
  <si>
    <t>13:46</t>
  </si>
  <si>
    <t>15:11</t>
  </si>
  <si>
    <t>01:45</t>
  </si>
  <si>
    <t>00:49</t>
  </si>
  <si>
    <t>14:49</t>
  </si>
  <si>
    <t>20:21</t>
  </si>
  <si>
    <t>21:11</t>
  </si>
  <si>
    <t>21:02</t>
  </si>
  <si>
    <t>23:47</t>
  </si>
  <si>
    <t>14:27</t>
  </si>
  <si>
    <t>13:50</t>
  </si>
  <si>
    <t>SUNDAY BRUNCH SB ......./OPEN MODIFIER</t>
  </si>
  <si>
    <t>SATURDAY TDH LQ MENU STDHLQ</t>
  </si>
  <si>
    <t>SATURDAY TDH SB MENU STSM</t>
  </si>
  <si>
    <t>VEEN STILL WATER  (660 ML) VEEN STI</t>
  </si>
  <si>
    <t>KHOW SUEY  CHICKEN ...//3</t>
  </si>
  <si>
    <t>SUNDAY BRUNCH  FD ..../LS BRUNCH</t>
  </si>
  <si>
    <t>R &amp; G LUNCH  BUFFET .......</t>
  </si>
  <si>
    <t>R &amp; G DINNER BUFFET .......</t>
  </si>
  <si>
    <t>R &amp; G KITTY PARTY BUFFET ..........</t>
  </si>
  <si>
    <t>MIDNIGHT BIRYANI ...</t>
  </si>
  <si>
    <t>TEACHERS 50 WHISKY (60ML) ...</t>
  </si>
  <si>
    <t>PEPSI ...</t>
  </si>
  <si>
    <t>JAGGERY ICE CREAM .../DESSERT HOLD</t>
  </si>
  <si>
    <t>PAN FRIED NOODLES B P (VEG) .../NO MUSHR</t>
  </si>
  <si>
    <t>V. N  STYLE RICE BOWL(VEG) .../NO MUSHRO</t>
  </si>
  <si>
    <t>KHOW SUEY  CHICKEN ...//2</t>
  </si>
  <si>
    <t>SATURDAY TDH  FD MENU TDSM</t>
  </si>
  <si>
    <t>SUNDAY BRUNCH  FD ..../LS BRUNCH FOOD</t>
  </si>
  <si>
    <t>LONG ICELAND ICE TEA ...</t>
  </si>
  <si>
    <t>FRESH FRUIT JUICE .../PINE APPLE</t>
  </si>
  <si>
    <t>KING FISHER ULTRA 650ML ...</t>
  </si>
  <si>
    <t>MEK NEW YEAR EVE DINNER FOOD .....</t>
  </si>
  <si>
    <t>MEK NEW YEAR EVE DINNER LIQ .......</t>
  </si>
  <si>
    <t>MEK NEW YEAR EVE DINNER SOFT D ....</t>
  </si>
  <si>
    <t>MEK NEW YEAR EVE  DINNER ONLY ..........</t>
  </si>
  <si>
    <t>HEINEKEN BEER ..........</t>
  </si>
  <si>
    <t>MINNA</t>
  </si>
  <si>
    <t>TITLE     : KOT MODIFIED BY PERSONNEL OTHER THAN OUTLET INCHARGE</t>
  </si>
  <si>
    <t>Whether agreement is entered into with the online travel agents, is up to date and signed by all the parties?</t>
  </si>
  <si>
    <t>Whether % of commission / amount per room night is explicitly stated in the agreement?</t>
  </si>
  <si>
    <t>Whether booking voucher is attached with the GRC / Folio?</t>
  </si>
  <si>
    <t>Whether the amount paid / remitted is as per the agreed terms?</t>
  </si>
  <si>
    <t>Whether the room nights mentioned in the invoice tallies with the actual stay period of the guest in IDS?</t>
  </si>
  <si>
    <t>In case of discrepancies, whether the same are rectified / adjusted / ratified with approvals?</t>
  </si>
  <si>
    <t>Whether the revenue generated mentioned in the invoice tallies with the actual stay period of the guest in IDS?</t>
  </si>
  <si>
    <t>Are the amount remitted by each of the agent has a supporting voucher reference for each of the booking made?</t>
  </si>
  <si>
    <t>Is there a tracker available for each of the agent indicating the number of bookings made, amount received and receivable and does it tally with the respective Debtors balance?</t>
  </si>
  <si>
    <t xml:space="preserve">Whether Commission of Travel agents is adjusted against the receivables? </t>
  </si>
  <si>
    <t>Whether the commission is properly adjusted against accounts receivables?</t>
  </si>
  <si>
    <t>Any Difference in commission amount between Invoice and Commission statement ?</t>
  </si>
  <si>
    <t>No such cases</t>
  </si>
  <si>
    <t>Yes</t>
  </si>
  <si>
    <t>Invoice no:</t>
  </si>
  <si>
    <t>Description of service</t>
  </si>
  <si>
    <t>OTA</t>
  </si>
  <si>
    <t>Payment due date</t>
  </si>
  <si>
    <t>Stationery cost</t>
  </si>
  <si>
    <t>Analytics on void bills vs Total bills:</t>
  </si>
  <si>
    <t>No of Void bills</t>
  </si>
  <si>
    <t>% of Void bills on total bills raised</t>
  </si>
  <si>
    <t>Void Bill Amount (Rs.)</t>
  </si>
  <si>
    <t>Cashier/User ID wise analytics on void bills:</t>
  </si>
  <si>
    <t>No of void bills</t>
  </si>
  <si>
    <t>% of bills reprinted on void bills</t>
  </si>
  <si>
    <t>No of bills re-printed due to cancellation</t>
  </si>
  <si>
    <t xml:space="preserve"> RAKESH</t>
  </si>
  <si>
    <t>MR  BUDDHA</t>
  </si>
  <si>
    <t xml:space="preserve"> UDAY</t>
  </si>
  <si>
    <t>MR  ASHOK KUMAR</t>
  </si>
  <si>
    <t>MR  REHMAN S A</t>
  </si>
  <si>
    <t>Mr  Bangara Raj</t>
  </si>
  <si>
    <t>Mr  Yury   Tsyb</t>
  </si>
  <si>
    <t>Mr  Andrei   Su</t>
  </si>
  <si>
    <t>MR  MURTHY</t>
  </si>
  <si>
    <t>MR  RAO B S</t>
  </si>
  <si>
    <t>CDR  R MANOJ KU</t>
  </si>
  <si>
    <t>MR  Ravindra Ku</t>
  </si>
  <si>
    <t>MR  PREMNATH</t>
  </si>
  <si>
    <t>MR  JAI KIRAN</t>
  </si>
  <si>
    <t>Mr  Mohan   KR</t>
  </si>
  <si>
    <t>Mr  Shankar   C</t>
  </si>
  <si>
    <t>MAJ  ALOK   SIN</t>
  </si>
  <si>
    <t>Mr  Rakesh Chan</t>
  </si>
  <si>
    <t>CDR  ANIL KUMAR</t>
  </si>
  <si>
    <t>MR  VIJAYA KUMA</t>
  </si>
  <si>
    <t>MR  HARSHA PRAB</t>
  </si>
  <si>
    <t xml:space="preserve">Mr  SRICHAND   </t>
  </si>
  <si>
    <t>MR  SURESH</t>
  </si>
  <si>
    <t xml:space="preserve">CMDE  DHANKHAR </t>
  </si>
  <si>
    <t>LT  KRANTI MALH</t>
  </si>
  <si>
    <t>MR  MEHAR</t>
  </si>
  <si>
    <t>Mr  Durga Vinod</t>
  </si>
  <si>
    <t>MR  VENKATA RAM</t>
  </si>
  <si>
    <t>Mr  Kaushal Jha</t>
  </si>
  <si>
    <t>MR  VIJAY KR GO</t>
  </si>
  <si>
    <t>MR  BALAKRISHNA</t>
  </si>
  <si>
    <t>Mr  SWAMY   KSR</t>
  </si>
  <si>
    <t>Mr  DURGA VINOD</t>
  </si>
  <si>
    <t>MR  RAGHU</t>
  </si>
  <si>
    <t>MS  SHILPA</t>
  </si>
  <si>
    <t>MS  MANJULA</t>
  </si>
  <si>
    <t>MR  KASHI</t>
  </si>
  <si>
    <t>MS  SANDHYA</t>
  </si>
  <si>
    <t>MR  PRAJWAL</t>
  </si>
  <si>
    <t>MR  P SREENIVAS</t>
  </si>
  <si>
    <t>LT  CDR K ABHAY</t>
  </si>
  <si>
    <t>LT  CDR SONAL S</t>
  </si>
  <si>
    <t xml:space="preserve">Mr  SRI Naresh </t>
  </si>
  <si>
    <t>Mr  Tushar   Na</t>
  </si>
  <si>
    <t>Mr  Ashok   Kum</t>
  </si>
  <si>
    <t>MS  MUKTA KUMAR</t>
  </si>
  <si>
    <t>MS  SARIKA</t>
  </si>
  <si>
    <t>LT  MANPREET</t>
  </si>
  <si>
    <t xml:space="preserve">LT  CDR ADITYA </t>
  </si>
  <si>
    <t>LT  ADITYA KUMA</t>
  </si>
  <si>
    <t>Mr  Santhosh Ku</t>
  </si>
  <si>
    <t>MS  SABEENA   K</t>
  </si>
  <si>
    <t>Lt  Deepak</t>
  </si>
  <si>
    <t>MR  SANJAY   DU</t>
  </si>
  <si>
    <t xml:space="preserve"> SAHOO</t>
  </si>
  <si>
    <t>Mr  Singh   Jag</t>
  </si>
  <si>
    <t>MR  NAGENDER</t>
  </si>
  <si>
    <t>LT  CDR KUMAR G</t>
  </si>
  <si>
    <t>MR  PHANINDRA</t>
  </si>
  <si>
    <t>MS  SONALI   SA</t>
  </si>
  <si>
    <t>LT  CDR PRASANT</t>
  </si>
  <si>
    <t xml:space="preserve">Mr  AKSHATHA P </t>
  </si>
  <si>
    <t>MR  LOUIS R S</t>
  </si>
  <si>
    <t>MR  PABITRA KUM</t>
  </si>
  <si>
    <t>Mr  abhishek vi</t>
  </si>
  <si>
    <t>MR  SUBRAMANYAM</t>
  </si>
  <si>
    <t>MR  CHANDRA MOU</t>
  </si>
  <si>
    <t>MR  KUMAR BHARA</t>
  </si>
  <si>
    <t>MR  DINESH PARU</t>
  </si>
  <si>
    <t>MRS  KAPOOR   N</t>
  </si>
  <si>
    <t>Mr  Batchu   Ko</t>
  </si>
  <si>
    <t>SLT  Abdul   Mu</t>
  </si>
  <si>
    <t xml:space="preserve">MR  SELVAKUMAR </t>
  </si>
  <si>
    <t>LT  PANKAJ SHAR</t>
  </si>
  <si>
    <t xml:space="preserve">LT  CDR DEEPAK </t>
  </si>
  <si>
    <t>SQN  LDR PUSHKA</t>
  </si>
  <si>
    <t>DY  COMDT P MIS</t>
  </si>
  <si>
    <t>MR  RAM MOHAN</t>
  </si>
  <si>
    <t>MR  RAO   RAMAC</t>
  </si>
  <si>
    <t>MR  SASHI   KAN</t>
  </si>
  <si>
    <t xml:space="preserve">Mr  MOHAMMED   </t>
  </si>
  <si>
    <t>Mrs  Swati   Sh</t>
  </si>
  <si>
    <t>Mr  KOTA   SATE</t>
  </si>
  <si>
    <t>Mr  Mushtaaq Mo</t>
  </si>
  <si>
    <t xml:space="preserve">MS  SHIVANIKA  </t>
  </si>
  <si>
    <t>Mr  Anand   Raj</t>
  </si>
  <si>
    <t>Ma  Subharanjan</t>
  </si>
  <si>
    <t>MR  V S RAJU</t>
  </si>
  <si>
    <t>Mr  Radhesh   K</t>
  </si>
  <si>
    <t>Mr  Vikram   C</t>
  </si>
  <si>
    <t>Mr  Yelaman   V</t>
  </si>
  <si>
    <t>MR  SHIVAJI</t>
  </si>
  <si>
    <t>MR  PUNEET</t>
  </si>
  <si>
    <t>MR  SRINIVAS DA</t>
  </si>
  <si>
    <t>MR  SURESH KUMA</t>
  </si>
  <si>
    <t>MR  RAM VIHARI</t>
  </si>
  <si>
    <t>MS  LYDIA</t>
  </si>
  <si>
    <t>MR  OM PRAKASH</t>
  </si>
  <si>
    <t>MR  AHMED ABDUL</t>
  </si>
  <si>
    <t>MR  SATHYA</t>
  </si>
  <si>
    <t>Mr  B V V   SAT</t>
  </si>
  <si>
    <t>Mr  Vieyra   Gr</t>
  </si>
  <si>
    <t>MR  AJAY PUJARI</t>
  </si>
  <si>
    <t>MR  SHANTH KUMA</t>
  </si>
  <si>
    <t>MR  SHANTHA KUM</t>
  </si>
  <si>
    <t>MR  SUSHANTH</t>
  </si>
  <si>
    <t>Mr  Manish   Ku</t>
  </si>
  <si>
    <t>SQN LDR  SRIVAS</t>
  </si>
  <si>
    <t>Mr  Sarat Kumar</t>
  </si>
  <si>
    <t>MR  RAHIM   M A</t>
  </si>
  <si>
    <t>Mr  Suman   L</t>
  </si>
  <si>
    <t>Mr  Subba Rao B</t>
  </si>
  <si>
    <t>MR  SANTOSH PAN</t>
  </si>
  <si>
    <t>MR  ANUJ</t>
  </si>
  <si>
    <t xml:space="preserve">MR  NARAYANA S </t>
  </si>
  <si>
    <t xml:space="preserve"> RANJAN</t>
  </si>
  <si>
    <t>DR  JHANAKI</t>
  </si>
  <si>
    <t>MR  PREM</t>
  </si>
  <si>
    <t>MR  Sanhita Maj</t>
  </si>
  <si>
    <t xml:space="preserve">MR  Panduraj   </t>
  </si>
  <si>
    <t>MR  Dinesh   Ku</t>
  </si>
  <si>
    <t>MR  Venkata (LA</t>
  </si>
  <si>
    <t>MR  RADHAKRISHN</t>
  </si>
  <si>
    <t>MR  ESAKKI</t>
  </si>
  <si>
    <t>MR  DHARMESH KU</t>
  </si>
  <si>
    <t>Mr  Lahiri   Sa</t>
  </si>
  <si>
    <t>MR  ANTIPIN   V</t>
  </si>
  <si>
    <t xml:space="preserve">MR  ZUDENKOV   </t>
  </si>
  <si>
    <t>MR  ANDREI   TU</t>
  </si>
  <si>
    <t xml:space="preserve">MR  POSYPANOV  </t>
  </si>
  <si>
    <t>MR  ZOLBIN   IV</t>
  </si>
  <si>
    <t xml:space="preserve">MR  BRIUSHININ </t>
  </si>
  <si>
    <t>MR  IURGIN   AN</t>
  </si>
  <si>
    <t>MR  VIALKOV   I</t>
  </si>
  <si>
    <t xml:space="preserve">MR  DEMENTEV   </t>
  </si>
  <si>
    <t xml:space="preserve">MR  LUTSYSHEN  </t>
  </si>
  <si>
    <t>MR  KOREPIN   E</t>
  </si>
  <si>
    <t>MR  NONIS   LAK</t>
  </si>
  <si>
    <t>MR  SOUMYA CHAT</t>
  </si>
  <si>
    <t>MR  SURYA TEJA</t>
  </si>
  <si>
    <t>Cdr  Deepak Tya</t>
  </si>
  <si>
    <t>Cdr  Dewan   De</t>
  </si>
  <si>
    <t>CAPT  . DHOMNEY</t>
  </si>
  <si>
    <t xml:space="preserve">SQN L  DR K B  </t>
  </si>
  <si>
    <t>SQN  LDR MATHPA</t>
  </si>
  <si>
    <t>MAJ  ANAND   MS</t>
  </si>
  <si>
    <t>MR  DAVID RAJ</t>
  </si>
  <si>
    <t xml:space="preserve">SQN  LDR RAVAL </t>
  </si>
  <si>
    <t>Ms  SHAHEEN   S</t>
  </si>
  <si>
    <t>Mr  Manishkumar</t>
  </si>
  <si>
    <t>MR  SRINIVASA R</t>
  </si>
  <si>
    <t>MR  RICKY BHUI</t>
  </si>
  <si>
    <t>MR  SADASHIV IY</t>
  </si>
  <si>
    <t>MR  MUNISH BALI</t>
  </si>
  <si>
    <t>MR  CHETAN</t>
  </si>
  <si>
    <t>MR  PARESH</t>
  </si>
  <si>
    <t>MS  NEETA</t>
  </si>
  <si>
    <t>MR  NILESH SHA</t>
  </si>
  <si>
    <t>MR  BHUPENDRA</t>
  </si>
  <si>
    <t>MR  NIKHIL</t>
  </si>
  <si>
    <t>MR  SUKETU</t>
  </si>
  <si>
    <t>MR  HIREN</t>
  </si>
  <si>
    <t>MR  KRISHNA VAR</t>
  </si>
  <si>
    <t>MR  RAMAKRISHNA</t>
  </si>
  <si>
    <t>LT  DEEPAK</t>
  </si>
  <si>
    <t>LT  CDR S.V.SIN</t>
  </si>
  <si>
    <t>Mr  Mande   Raj</t>
  </si>
  <si>
    <t>Mr  Kumar   Pra</t>
  </si>
  <si>
    <t>MS  Tiwari   Sh</t>
  </si>
  <si>
    <t>Mr  Saha   Dipt</t>
  </si>
  <si>
    <t>LT  DEEPAK KADI</t>
  </si>
  <si>
    <t>Ms  Mulay   Ami</t>
  </si>
  <si>
    <t>Mrs  KAMESWARI</t>
  </si>
  <si>
    <t>MrS  SAILAJA</t>
  </si>
  <si>
    <t>Ms  SETHI   GUR</t>
  </si>
  <si>
    <t>MR  KANCHANA KU</t>
  </si>
  <si>
    <t>MR  ANUPAM(SUBH</t>
  </si>
  <si>
    <t>MR  PRAMOD PAND</t>
  </si>
  <si>
    <t>MR  SURYAMOHAN</t>
  </si>
  <si>
    <t>MR  FERGUSON</t>
  </si>
  <si>
    <t>Shri  Atul Anan</t>
  </si>
  <si>
    <t>Shri  Vivek   S</t>
  </si>
  <si>
    <t>MR  KUMARASWAMY</t>
  </si>
  <si>
    <t>MS  RUCHI   KAS</t>
  </si>
  <si>
    <t>MR  JYOTHI PRAS</t>
  </si>
  <si>
    <t>Mr  Ranade ASHO</t>
  </si>
  <si>
    <t>MR  PRADEEP</t>
  </si>
  <si>
    <t>MR  Muqeem Abdu</t>
  </si>
  <si>
    <t>Mr  Ramu   Chal</t>
  </si>
  <si>
    <t>MAJOR  ALOK SIN</t>
  </si>
  <si>
    <t>LT CDR  ROHIT B</t>
  </si>
  <si>
    <t>Mr  MRIDUL</t>
  </si>
  <si>
    <t>Mr  Amar   Avis</t>
  </si>
  <si>
    <t>MR  BHUSHAN</t>
  </si>
  <si>
    <t>CDR  JOB GEORGE</t>
  </si>
  <si>
    <t>MR  SHAIK ABDUL</t>
  </si>
  <si>
    <t>Mr  SANJEEV   S</t>
  </si>
  <si>
    <t>Ms  RESHMA KRIS</t>
  </si>
  <si>
    <t>Mr  SUNIL S MOR</t>
  </si>
  <si>
    <t>MR  MOTSARA   A</t>
  </si>
  <si>
    <t>MR  SATHISH   M</t>
  </si>
  <si>
    <t>MR  BALAJI</t>
  </si>
  <si>
    <t>LT  CDR BANERJE</t>
  </si>
  <si>
    <t xml:space="preserve">CDR  A SENTHIL </t>
  </si>
  <si>
    <t>Mr  Caleb Wilki</t>
  </si>
  <si>
    <t>Ms  Melinda Jan</t>
  </si>
  <si>
    <t>PROF  ANWESHA</t>
  </si>
  <si>
    <t>MR  MITHUN</t>
  </si>
  <si>
    <t xml:space="preserve">LT  NIRMAL K V </t>
  </si>
  <si>
    <t>Ms  Divya   Par</t>
  </si>
  <si>
    <t xml:space="preserve">MR  AGRAWALL   </t>
  </si>
  <si>
    <t>MS  NITIKA</t>
  </si>
  <si>
    <t>MS  HIMABINDU</t>
  </si>
  <si>
    <t>COL  NAVNEET CH</t>
  </si>
  <si>
    <t>GP  CAPT S CHOP</t>
  </si>
  <si>
    <t xml:space="preserve">GP  CAPT.SHINE </t>
  </si>
  <si>
    <t>GP  CAPT D DEY</t>
  </si>
  <si>
    <t>GP  CAPT.MV SRI</t>
  </si>
  <si>
    <t>GP  CAPT G PRAD</t>
  </si>
  <si>
    <t xml:space="preserve">GP  CAPT MOHIT </t>
  </si>
  <si>
    <t>GP  CAPT SL MAH</t>
  </si>
  <si>
    <t>GP  CAPT RISHAB</t>
  </si>
  <si>
    <t>CAPT  VENKAT SA</t>
  </si>
  <si>
    <t>GP  CAPT SAMEER</t>
  </si>
  <si>
    <t>GP  CAPT A SREE</t>
  </si>
  <si>
    <t>GP  CAPT M RANG</t>
  </si>
  <si>
    <t>CPT  M RANGACHA</t>
  </si>
  <si>
    <t>MR  M RANGACHAR</t>
  </si>
  <si>
    <t>GP  CAPT RS BHA</t>
  </si>
  <si>
    <t>GP  CAPT S PRAD</t>
  </si>
  <si>
    <t>MR  GANGARAJU G</t>
  </si>
  <si>
    <t>FLT  LT.V UNNIK</t>
  </si>
  <si>
    <t>FLTLT  V UNNIKR</t>
  </si>
  <si>
    <t>FLTLT  UNNIKRIS</t>
  </si>
  <si>
    <t>Mr  Yashpal   M</t>
  </si>
  <si>
    <t>MR  SURESH KRIS</t>
  </si>
  <si>
    <t>LT  CDR SWAPNIL</t>
  </si>
  <si>
    <t>DR  MAITY (SANH</t>
  </si>
  <si>
    <t>DR  MAITY</t>
  </si>
  <si>
    <t>MR  SUBHAYU CHA</t>
  </si>
  <si>
    <t>PROF  THALATHOT</t>
  </si>
  <si>
    <t>MR  S.R.K.B NAR</t>
  </si>
  <si>
    <t>Mr  RAO   SDT</t>
  </si>
  <si>
    <t>Ms  Nidhi   Bhu</t>
  </si>
  <si>
    <t xml:space="preserve">MR  NAGARAJU   </t>
  </si>
  <si>
    <t>CDR  ASHWANI TR</t>
  </si>
  <si>
    <t>Maj  Dev Prasoo</t>
  </si>
  <si>
    <t>MS  VIDYULLATHA</t>
  </si>
  <si>
    <t>Mr  Goutham   K</t>
  </si>
  <si>
    <t>LT  CDR AMIT KU</t>
  </si>
  <si>
    <t xml:space="preserve">Mr  Jaychander </t>
  </si>
  <si>
    <t>MR  SANDEEP TAR</t>
  </si>
  <si>
    <t>MR  GANESH A</t>
  </si>
  <si>
    <t>MR  VIJAY BHASK</t>
  </si>
  <si>
    <t>MR  JAIDEEP</t>
  </si>
  <si>
    <t>MR  TUSHAR PATI</t>
  </si>
  <si>
    <t>MR  GULERIA R S</t>
  </si>
  <si>
    <t>MR  SUNDARAM</t>
  </si>
  <si>
    <t>MR  RANA   PAWA</t>
  </si>
  <si>
    <t>MS  SUJATHA SHA</t>
  </si>
  <si>
    <t>Mr  THORSTEN HE</t>
  </si>
  <si>
    <t>PROF  VENKATARA</t>
  </si>
  <si>
    <t xml:space="preserve"> HARIKA</t>
  </si>
  <si>
    <t>MR  NILESH SALU</t>
  </si>
  <si>
    <t>MR  RAJA MANIKY</t>
  </si>
  <si>
    <t>MR  PADMANABHAM</t>
  </si>
  <si>
    <t>MR  POWAKU   PR</t>
  </si>
  <si>
    <t>MR  S V RAO</t>
  </si>
  <si>
    <t>Mr  Krishna   K</t>
  </si>
  <si>
    <t>Mr  SHAIK KHAJA</t>
  </si>
  <si>
    <t xml:space="preserve">MR  SURYAPALEM </t>
  </si>
  <si>
    <t>MR  K V SATYANA</t>
  </si>
  <si>
    <t>MR  THOMAS MATH</t>
  </si>
  <si>
    <t xml:space="preserve">MR  DHARMENDRA </t>
  </si>
  <si>
    <t>Mr  Laxma Reddy</t>
  </si>
  <si>
    <t>Mr  Vishal   De</t>
  </si>
  <si>
    <t>Ms  Hatkanagale</t>
  </si>
  <si>
    <t>MS  USHA</t>
  </si>
  <si>
    <t>MR  YOGENDRA KA</t>
  </si>
  <si>
    <t>MR  RAMA KRISHN</t>
  </si>
  <si>
    <t>MR  MAHESHWAR</t>
  </si>
  <si>
    <t>MR  SURESH   GU</t>
  </si>
  <si>
    <t>MS  VANI</t>
  </si>
  <si>
    <t>Mr  Dutta   Ani</t>
  </si>
  <si>
    <t>Mr  SAMIRAN   H</t>
  </si>
  <si>
    <t>Ms  Mathew   Mi</t>
  </si>
  <si>
    <t>Mr  Shashikanth</t>
  </si>
  <si>
    <t>MR  R N MOHPATR</t>
  </si>
  <si>
    <t>Mr  HARSHA A I</t>
  </si>
  <si>
    <t>SRI  Ankamma Ch</t>
  </si>
  <si>
    <t>Mr  AMISH   DAV</t>
  </si>
  <si>
    <t>MR  SAILESH C H</t>
  </si>
  <si>
    <t xml:space="preserve">MR  CHALAPATHI </t>
  </si>
  <si>
    <t>Ms  SWATI   NIS</t>
  </si>
  <si>
    <t>MR  KIRAN   BAL</t>
  </si>
  <si>
    <t>Dr  RUCHI</t>
  </si>
  <si>
    <t xml:space="preserve">Mr  Rajasekhar </t>
  </si>
  <si>
    <t>MR  SITARAMMAIA</t>
  </si>
  <si>
    <t>MR  UDAY   BHAS</t>
  </si>
  <si>
    <t xml:space="preserve">MRS  MADHAVI   </t>
  </si>
  <si>
    <t>MR  NATH   GUNA</t>
  </si>
  <si>
    <t>MR  SHRAVAN</t>
  </si>
  <si>
    <t>MR  CHRISTOPHER</t>
  </si>
  <si>
    <t>MR  SONAM AGARW</t>
  </si>
  <si>
    <t>Mr  RITHVIK</t>
  </si>
  <si>
    <t>MS  VIGYA SHARM</t>
  </si>
  <si>
    <t>Ms  Astha   Sha</t>
  </si>
  <si>
    <t>MR  VANDHAN SHA</t>
  </si>
  <si>
    <t>DR  SATYENDRA K</t>
  </si>
  <si>
    <t>SHRI  SHARMA NE</t>
  </si>
  <si>
    <t>MS  NIVEDITA (T</t>
  </si>
  <si>
    <t>OUTDOOR CATERING</t>
  </si>
  <si>
    <t>BANQUETS</t>
  </si>
  <si>
    <t xml:space="preserve">GUEST DID NOT PAID THE BILL   </t>
  </si>
  <si>
    <t>SEKHAR</t>
  </si>
  <si>
    <t>MAKRAND</t>
  </si>
  <si>
    <t>SHIRLEY</t>
  </si>
  <si>
    <t>CONTROLS</t>
  </si>
  <si>
    <t>KASHI</t>
  </si>
  <si>
    <t>Delay</t>
  </si>
  <si>
    <t>Steam Prawns</t>
  </si>
  <si>
    <t>Room Service</t>
  </si>
  <si>
    <t>Guava Temptation</t>
  </si>
  <si>
    <t>Mustang Bar</t>
  </si>
  <si>
    <t>Qty sold</t>
  </si>
  <si>
    <t>Rate as per Menu Card</t>
  </si>
  <si>
    <t>Quantity</t>
  </si>
  <si>
    <t>TITLE                : MENU CARD ITEMS NOT AVAILABLE IN IDS MENU MASTER</t>
  </si>
  <si>
    <t>UNIT                  : HOTEL GREEN PARK-VISAKHAPATNAM</t>
  </si>
  <si>
    <t>Note: Price difference in Mustang bar may be due to the quantity served. Please incorporate the measurement(30 ml/ 60ml) in IDS</t>
  </si>
  <si>
    <t>TOTAL</t>
  </si>
  <si>
    <t>TOMATO CASHEW CURRY</t>
  </si>
  <si>
    <t>GINGER CHICKEN WET</t>
  </si>
  <si>
    <t>FISH N CHIPS</t>
  </si>
  <si>
    <t>QUA MINERAL WATER</t>
  </si>
  <si>
    <t>VAT 69 WHISKY</t>
  </si>
  <si>
    <t>JIM BEAN BOURBON WHISKY</t>
  </si>
  <si>
    <t>BLUE RIBOND GIN (60ML)</t>
  </si>
  <si>
    <t>BLACK DOG 8 YEARS WHISKY</t>
  </si>
  <si>
    <t>BLACK DOG 12 YEARS WHISKY</t>
  </si>
  <si>
    <t>BLACK &amp; WHITE WHISKY</t>
  </si>
  <si>
    <t>100 PIPERS WHISKY</t>
  </si>
  <si>
    <t>Value</t>
  </si>
  <si>
    <t>Diff.</t>
  </si>
  <si>
    <t>Menu Rate</t>
  </si>
  <si>
    <r>
      <t xml:space="preserve">System Rate </t>
    </r>
    <r>
      <rPr>
        <b/>
        <sz val="10"/>
        <color rgb="FFFF0000"/>
        <rFont val="Times New Roman"/>
        <family val="1"/>
      </rPr>
      <t>(IDS)</t>
    </r>
  </si>
  <si>
    <t>Item name</t>
  </si>
  <si>
    <t>Code</t>
  </si>
  <si>
    <t>Outlets</t>
  </si>
  <si>
    <t>TITLE                : DIFFERENCE IN MENU RATE AND SYSTEM RATE FOR ITEMS</t>
  </si>
  <si>
    <t>Mekong</t>
  </si>
  <si>
    <t>VEGETABLE FRIED RICE</t>
  </si>
  <si>
    <t>DIET COKE</t>
  </si>
  <si>
    <t>Mustarg Bar</t>
  </si>
  <si>
    <t>SEA BEACH</t>
  </si>
  <si>
    <t>SCREW DRIVER</t>
  </si>
  <si>
    <t>OLD FASHIONED</t>
  </si>
  <si>
    <t>MUSTANG THE FUN COCKTAIL</t>
  </si>
  <si>
    <t>MAIDENS PLAYER</t>
  </si>
  <si>
    <t>MAI TAI</t>
  </si>
  <si>
    <t>LONG ICELAND ICE TEA</t>
  </si>
  <si>
    <t>GIN FIZ</t>
  </si>
  <si>
    <t>GIMLET</t>
  </si>
  <si>
    <t>COSMOPOLITAN</t>
  </si>
  <si>
    <t>BRAIN DAMAGE</t>
  </si>
  <si>
    <t>BETWEEN SHEETS</t>
  </si>
  <si>
    <t>BACARDI MUJITO</t>
  </si>
  <si>
    <t>Tulips</t>
  </si>
  <si>
    <t>RED BULL(TAKEAWAY)</t>
  </si>
  <si>
    <t>DIET PEPSI(TAKEAWAY)</t>
  </si>
  <si>
    <t>SIZZLING BROWNIE</t>
  </si>
  <si>
    <t>ROASTED PAPAD</t>
  </si>
  <si>
    <t>MASALA PAPAD</t>
  </si>
  <si>
    <t>EGG CURRY</t>
  </si>
  <si>
    <t>CURD</t>
  </si>
  <si>
    <t>CHICKEN TIKKA PAKODA</t>
  </si>
  <si>
    <t>CHEESE CHILLI GARLIC TOAST</t>
  </si>
  <si>
    <t>Short Collection</t>
  </si>
  <si>
    <t xml:space="preserve">Qty Sold </t>
  </si>
  <si>
    <t>Diff</t>
  </si>
  <si>
    <t>Room service</t>
  </si>
  <si>
    <t>Outlet Price</t>
  </si>
  <si>
    <t>TITLE                : ROOM SERVICE RATES ARE LOWER THAN OUTLET PRICE</t>
  </si>
  <si>
    <t>TANDOORI KING FISH</t>
  </si>
  <si>
    <t>POR</t>
  </si>
  <si>
    <t>No</t>
  </si>
  <si>
    <t>27.00</t>
  </si>
  <si>
    <t>13-MAR-2018</t>
  </si>
  <si>
    <t>AUDIT TEAM : ARUN &amp; KHALEEL</t>
  </si>
  <si>
    <t>AUDIT COVERED : OCT'18 TO DEC'18</t>
  </si>
  <si>
    <t>AUDIT START &amp; END DATE : 03-JAN-19 TO 08-JAN-19</t>
  </si>
  <si>
    <t>S. No</t>
  </si>
  <si>
    <t>Sub Process</t>
  </si>
  <si>
    <t>Check Points</t>
  </si>
  <si>
    <t>Rating out of 10</t>
  </si>
  <si>
    <t>Observation / Remark</t>
  </si>
  <si>
    <t>Reference</t>
  </si>
  <si>
    <t>HARDY'S STAMP CHARDONNAY SEMILLON</t>
  </si>
  <si>
    <t>TRAPICHE MALBEC</t>
  </si>
  <si>
    <t>100 PIPERS 12 YRS(30 ML)</t>
  </si>
  <si>
    <t>ABSOLUTE(30 ML)</t>
  </si>
  <si>
    <t>BELVEDERE(30 ML)</t>
  </si>
  <si>
    <t>BLACK &amp; WHITE(30 ML)</t>
  </si>
  <si>
    <t>BLACK DOG WHISKY 8 YRS(30 ML)</t>
  </si>
  <si>
    <t>CHIVAS REGAL 18 YRS(30 ML)</t>
  </si>
  <si>
    <t>JAMESON(30 ML)</t>
  </si>
  <si>
    <t>JIM BEAM(30 ML)</t>
  </si>
  <si>
    <t>KETEL ONE(30 ML)</t>
  </si>
  <si>
    <t>TEACHERS ORIGIN(30 ML)</t>
  </si>
  <si>
    <t>VAT 69(30 ML)</t>
  </si>
  <si>
    <t>BOT</t>
  </si>
  <si>
    <t>29.00</t>
  </si>
  <si>
    <t>12-APR-2018</t>
  </si>
  <si>
    <t>NO</t>
  </si>
  <si>
    <t>32.00</t>
  </si>
  <si>
    <t>17-NOV-2017</t>
  </si>
  <si>
    <t>Name</t>
  </si>
  <si>
    <t>U.O.M</t>
  </si>
  <si>
    <t>Rate</t>
  </si>
  <si>
    <t>Tax</t>
  </si>
  <si>
    <t>Discount</t>
  </si>
  <si>
    <t>NC %</t>
  </si>
  <si>
    <t>Last Updated</t>
  </si>
  <si>
    <t>Remark</t>
  </si>
  <si>
    <t xml:space="preserve">In a solitary instance, discount option was disabled for food items at Tulips &amp; in 13 instances, dicount option was enable for Liquor at Room serivce. </t>
  </si>
  <si>
    <t xml:space="preserve">TITLE                : DISOUNT OPTION WAS DISABLE FOR FOOD AND ENABLE FOR LIQUOR ITEM AT TULIPS &amp; ROOM SERVICE. </t>
  </si>
  <si>
    <t>No of bills re-printed due to void</t>
  </si>
  <si>
    <t>Analysis on the unsold rooms</t>
  </si>
  <si>
    <t>Room Type</t>
  </si>
  <si>
    <t>BC</t>
  </si>
  <si>
    <t>DX</t>
  </si>
  <si>
    <t>EXECUTIVE SUITE</t>
  </si>
  <si>
    <t>EXECUTIVE</t>
  </si>
  <si>
    <t>QUALITIVE SUITE</t>
  </si>
  <si>
    <t>No of Rooms</t>
  </si>
  <si>
    <t>Total Room Nights Oct</t>
  </si>
  <si>
    <t>KEN FIX Rooms</t>
  </si>
  <si>
    <t>Actual Room Nights Sold Oct</t>
  </si>
  <si>
    <t>Rooms Nights not sold</t>
  </si>
  <si>
    <t>% of Unsold Rooms</t>
  </si>
  <si>
    <t>Revenue Impact</t>
  </si>
  <si>
    <t>Total Room Nights Nov</t>
  </si>
  <si>
    <t>Actual Room Nights Sold Nov</t>
  </si>
  <si>
    <t>Total Room Nights Dec</t>
  </si>
  <si>
    <t>Actual Room Nights Sold Dec</t>
  </si>
  <si>
    <t>SANKAR</t>
  </si>
  <si>
    <t>DOUBLE FEEDED</t>
  </si>
  <si>
    <t>NARASIMHA</t>
  </si>
  <si>
    <t>SERVICE CHARGE PROBLEM</t>
  </si>
  <si>
    <t xml:space="preserve">% of Void amount on total amount billed – Apr'18 to DEC'18  </t>
  </si>
  <si>
    <t>% of Person wise for the month of Apr'18 to Dec'18</t>
  </si>
  <si>
    <t>KESHAV</t>
  </si>
  <si>
    <t>RAKESH</t>
  </si>
  <si>
    <t>ROHIT</t>
  </si>
  <si>
    <t>SUBU</t>
  </si>
  <si>
    <t>No difference in the commission statement and invoice.</t>
  </si>
  <si>
    <t>Oct'18 to Dec'18</t>
  </si>
  <si>
    <t>Yes tracker is available</t>
  </si>
  <si>
    <t>TITLE     : COMMISSION NOT ADJUSTED AGAINST RECEIVABLES</t>
  </si>
  <si>
    <t>No abnormal delay in reprinting and no bills was reprinted for more than 2 times by the unit.</t>
  </si>
  <si>
    <t>Apr'18 to Dec'18</t>
  </si>
  <si>
    <t xml:space="preserve">Discount provided at outlets was compared with Sale and no negative inferences were observed. </t>
  </si>
  <si>
    <t>A</t>
  </si>
  <si>
    <t>B</t>
  </si>
  <si>
    <t>C</t>
  </si>
  <si>
    <t>D</t>
  </si>
  <si>
    <t>E</t>
  </si>
  <si>
    <t>F</t>
  </si>
  <si>
    <t>TITLE                : RETENTION AMOUNT NOT CHARGED FROM THE OTA</t>
  </si>
  <si>
    <t>Res No.</t>
  </si>
  <si>
    <t>Company</t>
  </si>
  <si>
    <t>Make My trip</t>
  </si>
  <si>
    <t>Type</t>
  </si>
  <si>
    <t>Check In Date</t>
  </si>
  <si>
    <t>Check-Oct Date</t>
  </si>
  <si>
    <t>Marella Rao</t>
  </si>
  <si>
    <t>Mr Tu sumanth</t>
  </si>
  <si>
    <t xml:space="preserve">QS </t>
  </si>
  <si>
    <t>Brand website-hyd</t>
  </si>
  <si>
    <t>M/s Oravel tavels</t>
  </si>
  <si>
    <t>Oravel stay pvt</t>
  </si>
  <si>
    <t>Dx</t>
  </si>
  <si>
    <t>Booking .com-hyd</t>
  </si>
  <si>
    <t>Mr t dayama</t>
  </si>
  <si>
    <t xml:space="preserve">Mr. kumar saipella </t>
  </si>
  <si>
    <t>Mr. chowdari stwik</t>
  </si>
  <si>
    <t>Mr.kumar kishore</t>
  </si>
  <si>
    <t>leave</t>
  </si>
  <si>
    <t>GIHI180800012849</t>
  </si>
  <si>
    <t>Reservation for hotel accomodation</t>
  </si>
  <si>
    <t>Goibibo</t>
  </si>
  <si>
    <t>GIHI180900013656</t>
  </si>
  <si>
    <t>12/12/18</t>
  </si>
  <si>
    <t>01/12/18</t>
  </si>
  <si>
    <t>06/12/18</t>
  </si>
  <si>
    <t>08/12/18</t>
  </si>
  <si>
    <t>05/11/18</t>
  </si>
  <si>
    <t>12/11/18</t>
  </si>
  <si>
    <t>10/11/18</t>
  </si>
  <si>
    <t>09/12/18</t>
  </si>
  <si>
    <t>07/11/18</t>
  </si>
  <si>
    <t>02/11/18</t>
  </si>
  <si>
    <t>07/12/18</t>
  </si>
  <si>
    <t>02/12/18</t>
  </si>
  <si>
    <t>04/11/18</t>
  </si>
  <si>
    <t>10/12/18</t>
  </si>
  <si>
    <t>11/11/18</t>
  </si>
  <si>
    <t>09/11/18</t>
  </si>
  <si>
    <t>04/12/18</t>
  </si>
  <si>
    <t>Attendance Log in time</t>
  </si>
  <si>
    <t>G</t>
  </si>
  <si>
    <t>On review of process of Employee ID usage in operations, User ID of an Employee was used by other Employees in his/her absence for passing Void bills valuing Rs. 1,994/- at F&amp;B.</t>
  </si>
  <si>
    <t>TITLE                : USER ID OF ONE EMPLOYEE USED BY OTHER EMPLOYEES IN HIS/HER ABSENCE FOR PASSING ALLOWANCES</t>
  </si>
  <si>
    <t>Resolved on 8-jan-19</t>
  </si>
  <si>
    <t>TITLE                 : DELAY IN SETTLEMENT OF THE BILLS AFTER SWIPING THE CREDIT CARD</t>
  </si>
  <si>
    <t>Credit card slip time</t>
  </si>
  <si>
    <t>Delay sett</t>
  </si>
  <si>
    <t>Delay In Swiping</t>
  </si>
  <si>
    <t>In 2 instances, it was found that the items available in the menu cards are not available in IDS menu master.                                                                                                                                                     Note: same was hightlighted in the( 2nd visit F&amp;B audit)</t>
  </si>
  <si>
    <t>On comparing the menu rates of “In Room Dining” with the restaurant menu rates, it was observed that prices for 24 items “In Room Dining” menu were lower than the restaurant menu rate which may be leading to a loss amounting to Rs.0.39 Lakhs. Note: the same was hightlighted in the( 2nd visit F&amp;B audit)</t>
  </si>
  <si>
    <t xml:space="preserve">In 7 instances, retention amount of Rs. 0.44 lakhs not charged from the  OTA booking. </t>
  </si>
  <si>
    <t>Others</t>
  </si>
  <si>
    <t>94 out of 349 Nos (Re-settlements)</t>
  </si>
  <si>
    <t xml:space="preserve">% of Cancelled amount on total amount billed – Apr'18 to Dec'18  </t>
  </si>
  <si>
    <t xml:space="preserve"> AASIF</t>
  </si>
  <si>
    <t xml:space="preserve"> ACR</t>
  </si>
  <si>
    <t xml:space="preserve"> DIBYEND</t>
  </si>
  <si>
    <t>MR  SRAGWIN</t>
  </si>
  <si>
    <t>MR  GVG   Rao</t>
  </si>
  <si>
    <t xml:space="preserve">Mr  Srikanth   </t>
  </si>
  <si>
    <t>MR  SARVANAN GU</t>
  </si>
  <si>
    <t>MR  ANOOP   DIM</t>
  </si>
  <si>
    <t>MR  SATYAPRAKAS</t>
  </si>
  <si>
    <t>Mr  Rajiv Watta</t>
  </si>
  <si>
    <t>MR  SATYANARAYA</t>
  </si>
  <si>
    <t>MR  JHA</t>
  </si>
  <si>
    <t xml:space="preserve">Mr  MIR KALIM  </t>
  </si>
  <si>
    <t>MR  RAM BABU</t>
  </si>
  <si>
    <t>MR  VENKATASWAR</t>
  </si>
  <si>
    <t>MR  MALLIKARJUN</t>
  </si>
  <si>
    <t xml:space="preserve">LT  COL SAMEER </t>
  </si>
  <si>
    <t>LT CO  L SAMEER</t>
  </si>
  <si>
    <t>MR  SRINIVAS D</t>
  </si>
  <si>
    <t>MR  MOHAN PIERI</t>
  </si>
  <si>
    <t>MR  SUBHASCHAND</t>
  </si>
  <si>
    <t>MS  SANGEETHA</t>
  </si>
  <si>
    <t>MS  DEVASENA VE</t>
  </si>
  <si>
    <t>MS  Sayali Gaik</t>
  </si>
  <si>
    <t>MR  KESAVA RAO</t>
  </si>
  <si>
    <t>MR  VANDER PLAE</t>
  </si>
  <si>
    <t>Mr  Rene  Staeh</t>
  </si>
  <si>
    <t>MR  BIJOY (KARI</t>
  </si>
  <si>
    <t>MR  BIJOY (SANT</t>
  </si>
  <si>
    <t>MRS  ANITA (JOH</t>
  </si>
  <si>
    <t>MR.  BIJOY (SLE</t>
  </si>
  <si>
    <t>MR.  PRAVEEN</t>
  </si>
  <si>
    <t>Mr  Bijoy Kumar</t>
  </si>
  <si>
    <t>MR  JOHN (N J P</t>
  </si>
  <si>
    <t xml:space="preserve">MR  PRASAD M V </t>
  </si>
  <si>
    <t>MR  SLESSER BAB</t>
  </si>
  <si>
    <t>MS  HABIB ROSAL</t>
  </si>
  <si>
    <t>Mr  Manne Prasa</t>
  </si>
  <si>
    <t>MR  VIJAY KUMAR</t>
  </si>
  <si>
    <t>MR  PATEL KAMLE</t>
  </si>
  <si>
    <t>MR  TEJA BALIJE</t>
  </si>
  <si>
    <t xml:space="preserve">MR  TEJASWRI K </t>
  </si>
  <si>
    <t>CDR  MISHRA B</t>
  </si>
  <si>
    <t>Mr  DEEPAK   BH</t>
  </si>
  <si>
    <t>MR  UDAYA KUMAR</t>
  </si>
  <si>
    <t>MR  SAMPATH</t>
  </si>
  <si>
    <t>MS  SASHA</t>
  </si>
  <si>
    <t>Mr  Narendra Ku</t>
  </si>
  <si>
    <t>MR  SRINIVAS RA</t>
  </si>
  <si>
    <t>LT  CDR S ARUN</t>
  </si>
  <si>
    <t>MR  HARINATH</t>
  </si>
  <si>
    <t>MR  SANTASRI GH</t>
  </si>
  <si>
    <t>MS  NABANITA JE</t>
  </si>
  <si>
    <t>MR  BHASKAR RAO</t>
  </si>
  <si>
    <t>MR  RM K ROY</t>
  </si>
  <si>
    <t xml:space="preserve">MR  JALAPATHY  </t>
  </si>
  <si>
    <t>MR  JEEVAN   AG</t>
  </si>
  <si>
    <t>MR  HATKAR   TU</t>
  </si>
  <si>
    <t>MR  J SUBBARAMA</t>
  </si>
  <si>
    <t>MRS  ANITA DIWA</t>
  </si>
  <si>
    <t>MR  ANURAG MISH</t>
  </si>
  <si>
    <t>MRS  PADMA (IAS</t>
  </si>
  <si>
    <t>CDR  RAHIL RAI</t>
  </si>
  <si>
    <t xml:space="preserve">MR  VISHNU RAJ </t>
  </si>
  <si>
    <t>Mr  NATARAJAN S</t>
  </si>
  <si>
    <t>MR  SRINIVAS KU</t>
  </si>
  <si>
    <t>MR  TARUN</t>
  </si>
  <si>
    <t>MR  MURUGAN</t>
  </si>
  <si>
    <t>MR  RAMANA</t>
  </si>
  <si>
    <t>MR  DEBASISH BO</t>
  </si>
  <si>
    <t>LT CD  R RAVISH</t>
  </si>
  <si>
    <t>MS  ADITI</t>
  </si>
  <si>
    <t>MR  PANKAJ PORW</t>
  </si>
  <si>
    <t>MR  VIJAY</t>
  </si>
  <si>
    <t>MR  PERUMAL KUM</t>
  </si>
  <si>
    <t>MR  ANURAG GOYA</t>
  </si>
  <si>
    <t>MS  TRAN ROSEMA</t>
  </si>
  <si>
    <t>MR  FUNG KELVIN</t>
  </si>
  <si>
    <t xml:space="preserve">Mr  Siddharth  </t>
  </si>
  <si>
    <t>MR  SIVA RAMA K</t>
  </si>
  <si>
    <t>Mr  NandaKishor</t>
  </si>
  <si>
    <t>DR  DUBEY S.C</t>
  </si>
  <si>
    <t>MR  MIHIR MOHAN</t>
  </si>
  <si>
    <t>MR  KESHAB CHAN</t>
  </si>
  <si>
    <t>MR  SUBRATO   (</t>
  </si>
  <si>
    <t>MR  SANJEEV BUD</t>
  </si>
  <si>
    <t>MR  AVIJIT   (V</t>
  </si>
  <si>
    <t>MR  DING</t>
  </si>
  <si>
    <t>MRS  ENAKSHI</t>
  </si>
  <si>
    <t>MR  SUBIR GANGU</t>
  </si>
  <si>
    <t>MR  SAMEER AHIR</t>
  </si>
  <si>
    <t>MR  UMESH AGARW</t>
  </si>
  <si>
    <t>MR  DINESH KUMA</t>
  </si>
  <si>
    <t>Mr  N   NACHIAP</t>
  </si>
  <si>
    <t>MR  GANAPATHI</t>
  </si>
  <si>
    <t>DY  SUSHANT</t>
  </si>
  <si>
    <t>MR  MOHAN KUMAR</t>
  </si>
  <si>
    <t>LT CDR  MANEESH</t>
  </si>
  <si>
    <t>Mr  NIRAV   OZA</t>
  </si>
  <si>
    <t>Mr  HEMANT   SA</t>
  </si>
  <si>
    <t>Mr  Anandagajap</t>
  </si>
  <si>
    <t>LT CDR  HITENDE</t>
  </si>
  <si>
    <t>LT C  OL HEMANT</t>
  </si>
  <si>
    <t>MR  MITTAL PRAV</t>
  </si>
  <si>
    <t>MR  MURALI DHAR</t>
  </si>
  <si>
    <t xml:space="preserve">MR  DASH KUMAR </t>
  </si>
  <si>
    <t xml:space="preserve">Mr  Abhilash   </t>
  </si>
  <si>
    <t>MR  GOPALA KRIS</t>
  </si>
  <si>
    <t>MR  LOKESH POTH</t>
  </si>
  <si>
    <t>LT  CDR SANGRAM</t>
  </si>
  <si>
    <t>MR  VIJAY(DEEPA</t>
  </si>
  <si>
    <t xml:space="preserve">Mr  MANOJKUMAR </t>
  </si>
  <si>
    <t xml:space="preserve">LT C  DR ARJUN </t>
  </si>
  <si>
    <t>LT CDR  AVNISH</t>
  </si>
  <si>
    <t>MR  REDDY L S</t>
  </si>
  <si>
    <t>Mr  Singamsetty</t>
  </si>
  <si>
    <t>LT CDR  PRASHAN</t>
  </si>
  <si>
    <t>MS  MEDHAVANI N</t>
  </si>
  <si>
    <t>MR  VIVEKANANDA</t>
  </si>
  <si>
    <t>MR  POLU RAMANJ</t>
  </si>
  <si>
    <t>Mr  Akshay Pati</t>
  </si>
  <si>
    <t>Mr  Hemant   Sa</t>
  </si>
  <si>
    <t>MR  MAHENDRA</t>
  </si>
  <si>
    <t>MR  SANJAY</t>
  </si>
  <si>
    <t>Mr  Nirav   Oza</t>
  </si>
  <si>
    <t>MR  ADITYA REDD</t>
  </si>
  <si>
    <t>MR  SRIKANTH MA</t>
  </si>
  <si>
    <t>Mr  Dalal  Rupa</t>
  </si>
  <si>
    <t>Mr  Lokeswara V</t>
  </si>
  <si>
    <t>MR  NIRAV</t>
  </si>
  <si>
    <t>Mr  Kranthi Kum</t>
  </si>
  <si>
    <t xml:space="preserve">Mr  TEJESWAR   </t>
  </si>
  <si>
    <t>MR  HEMANT SALI</t>
  </si>
  <si>
    <t>Mr  Afzal Moham</t>
  </si>
  <si>
    <t>Mr  vishal   wa</t>
  </si>
  <si>
    <t>MR  RAGHUNANDAN</t>
  </si>
  <si>
    <t>Mr  sampat kuma</t>
  </si>
  <si>
    <t>Mr  Banerjee Sa</t>
  </si>
  <si>
    <t>Mr  Mohapatra K</t>
  </si>
  <si>
    <t>MR  DMITRY KUZN</t>
  </si>
  <si>
    <t xml:space="preserve">CAPT  BUTOLIA  </t>
  </si>
  <si>
    <t>SLT  SODHI   RO</t>
  </si>
  <si>
    <t>MR  SRIRAM</t>
  </si>
  <si>
    <t>FLT  LT N AWAST</t>
  </si>
  <si>
    <t>MS  LEENA</t>
  </si>
  <si>
    <t>Mr  Venkateswar</t>
  </si>
  <si>
    <t>MR  MUSTI VSS</t>
  </si>
  <si>
    <t>Mr  Bhaskarredd</t>
  </si>
  <si>
    <t>CAPT  RANA SAMI</t>
  </si>
  <si>
    <t xml:space="preserve">MR  GEORGIOS   </t>
  </si>
  <si>
    <t>MR  TATHAGATA M</t>
  </si>
  <si>
    <t>MR  ADARI RAGHU</t>
  </si>
  <si>
    <t>MR  DIXIT   SAU</t>
  </si>
  <si>
    <t>MR  PRABHDEEP S</t>
  </si>
  <si>
    <t>MR  MITTAL ROHA</t>
  </si>
  <si>
    <t xml:space="preserve">Mr  Georgios   </t>
  </si>
  <si>
    <t>LT  CDR   VIJAY</t>
  </si>
  <si>
    <t>DR  RAJAN   PRA</t>
  </si>
  <si>
    <t xml:space="preserve">Mr  Nath Kumar </t>
  </si>
  <si>
    <t xml:space="preserve">Mr  GEORGIOS   </t>
  </si>
  <si>
    <t>Mr  Santosh Bar</t>
  </si>
  <si>
    <t>MR  MANOJ SINGH</t>
  </si>
  <si>
    <t xml:space="preserve">Mr  Ravi Reddy </t>
  </si>
  <si>
    <t>Mr  srinivas ta</t>
  </si>
  <si>
    <t>Mr  HARRIS DEEP</t>
  </si>
  <si>
    <t>Mr  PVL RAJU</t>
  </si>
  <si>
    <t>.LT COL  SAMEER</t>
  </si>
  <si>
    <t>Mr  VENKATA JAG</t>
  </si>
  <si>
    <t>LT  CDR A MUKHE</t>
  </si>
  <si>
    <t>LT C  DR RASHMI</t>
  </si>
  <si>
    <t>MR  ARVIND MISH</t>
  </si>
  <si>
    <t>MR  SONI VIVEK</t>
  </si>
  <si>
    <t>Mr  Deepak Moha</t>
  </si>
  <si>
    <t>Mr  Tiwary   As</t>
  </si>
  <si>
    <t>Mr  Narendra  C</t>
  </si>
  <si>
    <t>Mr  G SRINIVASA</t>
  </si>
  <si>
    <t>Mrs  Smitha</t>
  </si>
  <si>
    <t>MR  ARUN</t>
  </si>
  <si>
    <t>Mr  Vinayak Nar</t>
  </si>
  <si>
    <t xml:space="preserve">Mr  Ramanujam  </t>
  </si>
  <si>
    <t>Mr  Mahesh Arad</t>
  </si>
  <si>
    <t xml:space="preserve">Mr  Pratheek   </t>
  </si>
  <si>
    <t>MR  PANDA D K</t>
  </si>
  <si>
    <t>Mr  Kishore Par</t>
  </si>
  <si>
    <t>MR  BHASKAR</t>
  </si>
  <si>
    <t>MR  KRISHNA KRS</t>
  </si>
  <si>
    <t>LT  CDR M S GAI</t>
  </si>
  <si>
    <t>Mr  Singh   Amr</t>
  </si>
  <si>
    <t>Mr  Varda   Moh</t>
  </si>
  <si>
    <t>MR  UDAY BHASKA</t>
  </si>
  <si>
    <t>DR  SAHOO</t>
  </si>
  <si>
    <t xml:space="preserve">MR  BIRUDAVOLU </t>
  </si>
  <si>
    <t>LT CDR  ABHISHE</t>
  </si>
  <si>
    <t>LT  CDR ROHIT T</t>
  </si>
  <si>
    <t>CDR  MAHAVEER S</t>
  </si>
  <si>
    <t xml:space="preserve">Mr  Nookaraju  </t>
  </si>
  <si>
    <t>MR  NIRMAL</t>
  </si>
  <si>
    <t>MR  PRASAD   DE</t>
  </si>
  <si>
    <t>Mr  Vivek   Dix</t>
  </si>
  <si>
    <t>MR  RAJSEKHAR</t>
  </si>
  <si>
    <t>MR  SOURAV</t>
  </si>
  <si>
    <t>Mr  Bhawani  Sa</t>
  </si>
  <si>
    <t>Mr  Manoj Kumar</t>
  </si>
  <si>
    <t>Mr  Bhanoji   (</t>
  </si>
  <si>
    <t>Mr  Bhanoji (ES</t>
  </si>
  <si>
    <t>Mr  Venkat (RAJ</t>
  </si>
  <si>
    <t>FLY  LT ANKIT</t>
  </si>
  <si>
    <t>MR  NAVEEN KUMA</t>
  </si>
  <si>
    <t>Mr  Kunja Bihar</t>
  </si>
  <si>
    <t>Mr  Sentilong</t>
  </si>
  <si>
    <t>Mr  Kishore   K</t>
  </si>
  <si>
    <t>Mr  Traun</t>
  </si>
  <si>
    <t>MR  SANTOSH</t>
  </si>
  <si>
    <t>Mr  Joshua   Th</t>
  </si>
  <si>
    <t>MR  TRILOK SAIN</t>
  </si>
  <si>
    <t>MR  MANISHANKER</t>
  </si>
  <si>
    <t>MR  SUNDARANEED</t>
  </si>
  <si>
    <t>MR  PRAVEEN KUM</t>
  </si>
  <si>
    <t>Mr  Rajiv  Hanu</t>
  </si>
  <si>
    <t xml:space="preserve">LT  CDR NAVEEN </t>
  </si>
  <si>
    <t>MR  MURALIMOHAN</t>
  </si>
  <si>
    <t>MR  NITIN NAGEE</t>
  </si>
  <si>
    <t>MS  LAKSHMI JAY</t>
  </si>
  <si>
    <t>MR  VINOD</t>
  </si>
  <si>
    <t>FLT  LT ABHAS</t>
  </si>
  <si>
    <t xml:space="preserve">Mr  Kanumilli  </t>
  </si>
  <si>
    <t xml:space="preserve">Ms  Chandrika  </t>
  </si>
  <si>
    <t>MR  SHIVAM   AG</t>
  </si>
  <si>
    <t>MS  SURBHI</t>
  </si>
  <si>
    <t xml:space="preserve">MR  SAIPRASAD  </t>
  </si>
  <si>
    <t>MR  RAO MAHESWA</t>
  </si>
  <si>
    <t>MR  JAGAN</t>
  </si>
  <si>
    <t>MR  SENTHIL KUM</t>
  </si>
  <si>
    <t>Mr  Kayyuri   R</t>
  </si>
  <si>
    <t>MR  JOSEPH SING</t>
  </si>
  <si>
    <t>Mr  Rakesh   Pu</t>
  </si>
  <si>
    <t xml:space="preserve">Mr  Dhananjay  </t>
  </si>
  <si>
    <t xml:space="preserve">Mr  Prashant   </t>
  </si>
  <si>
    <t>CAPT  HEMANT WA</t>
  </si>
  <si>
    <t>Mr  Ravi Kumar</t>
  </si>
  <si>
    <t>Mr  Ravindra Na</t>
  </si>
  <si>
    <t>MR  KALLUL DATT</t>
  </si>
  <si>
    <t>Mr  ANIL   KUMA</t>
  </si>
  <si>
    <t xml:space="preserve">Mr  Ram Kumar  </t>
  </si>
  <si>
    <t>MR  SAADAT SIRA</t>
  </si>
  <si>
    <t>MR  RAJIV NIRAN</t>
  </si>
  <si>
    <t>MR  KESHAV KUMA</t>
  </si>
  <si>
    <t>Mr  MIKHAIL   K</t>
  </si>
  <si>
    <t>SQN  LDR G S AS</t>
  </si>
  <si>
    <t>FLT  LT A MANDA</t>
  </si>
  <si>
    <t>SQN  LDR ARUN P</t>
  </si>
  <si>
    <t>MR  PRATEEK UNI</t>
  </si>
  <si>
    <t>Mr  DHEERAJ MIS</t>
  </si>
  <si>
    <t>MR  SACHIN</t>
  </si>
  <si>
    <t>Mr  BHARAT AROR</t>
  </si>
  <si>
    <t>MR  RAJESH T K</t>
  </si>
  <si>
    <t>Mr  Bali   Nagw</t>
  </si>
  <si>
    <t>MR  TRILOK</t>
  </si>
  <si>
    <t>Mr  Vijay   Pit</t>
  </si>
  <si>
    <t>Mr  RAHUL SINGH</t>
  </si>
  <si>
    <t>Mr  Basant Kuma</t>
  </si>
  <si>
    <t>MR  SHIVA KUMAR</t>
  </si>
  <si>
    <t>MR  JAIN   RAME</t>
  </si>
  <si>
    <t>MR  SHIVAPRASAD</t>
  </si>
  <si>
    <t xml:space="preserve">MR  CHOUDARY   </t>
  </si>
  <si>
    <t>MR  LALIT</t>
  </si>
  <si>
    <t>MR  LAKSHMI NAR</t>
  </si>
  <si>
    <t>MR  NEERAJ KUMA</t>
  </si>
  <si>
    <t>MR  PARIJAT</t>
  </si>
  <si>
    <t>LT  DEEPAK LENK</t>
  </si>
  <si>
    <t>Mr  Ram Kumar G</t>
  </si>
  <si>
    <t>MS  Nisha   Nag</t>
  </si>
  <si>
    <t>MR  TADEPALLI P</t>
  </si>
  <si>
    <t>MR  ANAND SAGAR</t>
  </si>
  <si>
    <t>MR  ABHISHEK SR</t>
  </si>
  <si>
    <t>Dr  Mandeep Sin</t>
  </si>
  <si>
    <t>Mr  Amit   Goel</t>
  </si>
  <si>
    <t>Mr  Vasu Polama</t>
  </si>
  <si>
    <t>MR  NIRANJAN TH</t>
  </si>
  <si>
    <t>MR  NAVAL KISHO</t>
  </si>
  <si>
    <t>Ms  Anke   Schu</t>
  </si>
  <si>
    <t>Mr  Vishnu Vard</t>
  </si>
  <si>
    <t>Mr  VINCE MACAR</t>
  </si>
  <si>
    <t>MS  SHALINI (AD</t>
  </si>
  <si>
    <t xml:space="preserve">MR  HEMASUNDAR </t>
  </si>
  <si>
    <t>MR  RAJIVA KUMA</t>
  </si>
  <si>
    <t>Mr  JAGDISH CHA</t>
  </si>
  <si>
    <t>MR  ZIBOROV KIR</t>
  </si>
  <si>
    <t>MR  ZAHID SHAIK</t>
  </si>
  <si>
    <t>Mr  Vincent Stu</t>
  </si>
  <si>
    <t>MR  BAPATLA   R</t>
  </si>
  <si>
    <t>MR  SURESH BABU</t>
  </si>
  <si>
    <t>MR  VISHNU SARM</t>
  </si>
  <si>
    <t>Mr  Pradeep   J</t>
  </si>
  <si>
    <t>MR  SIVA SHANKA</t>
  </si>
  <si>
    <t>Mr  Lalit   Mou</t>
  </si>
  <si>
    <t>MR  ASHOK</t>
  </si>
  <si>
    <t>MR  RAO KVK</t>
  </si>
  <si>
    <t>Mr  Rohan   Mit</t>
  </si>
  <si>
    <t>Mr  Pravin   Mi</t>
  </si>
  <si>
    <t>MR  CH DAYANAND</t>
  </si>
  <si>
    <t>Mr  CHEKURLU LA</t>
  </si>
  <si>
    <t>MR  MUKESH</t>
  </si>
  <si>
    <t xml:space="preserve">MR  KRUSHNA CH </t>
  </si>
  <si>
    <t>ASST  CDMT AKAN</t>
  </si>
  <si>
    <t>MS  DEENA NAIK</t>
  </si>
  <si>
    <t xml:space="preserve">Mr  Seashwar   </t>
  </si>
  <si>
    <t xml:space="preserve">LT COL  SAMEER </t>
  </si>
  <si>
    <t>MR  SHIRISH PAT</t>
  </si>
  <si>
    <t>Mr  Samarth   D</t>
  </si>
  <si>
    <t>Mr  Ajay   Gupt</t>
  </si>
  <si>
    <t>LT CDR  Karthik</t>
  </si>
  <si>
    <t>Ms  Shalini   K</t>
  </si>
  <si>
    <t>Mr  PHANI</t>
  </si>
  <si>
    <t xml:space="preserve">Mr  Raghunatha </t>
  </si>
  <si>
    <t>Dr  Susanta Kum</t>
  </si>
  <si>
    <t>MR  NEELKANT RA</t>
  </si>
  <si>
    <t>MR  RISHI</t>
  </si>
  <si>
    <t>MR  SOURIK BASU</t>
  </si>
  <si>
    <t>MS  PAYAL</t>
  </si>
  <si>
    <t>Ms  Shradda</t>
  </si>
  <si>
    <t xml:space="preserve">LT CDR  HARMIT </t>
  </si>
  <si>
    <t>Ms  Huxtable</t>
  </si>
  <si>
    <t>MR  DARSHAN</t>
  </si>
  <si>
    <t>MR  JAGAN MOHAN</t>
  </si>
  <si>
    <t>MR  SATENDRA KU</t>
  </si>
  <si>
    <t>MR  VICKY</t>
  </si>
  <si>
    <t>MR  MANNAPUR</t>
  </si>
  <si>
    <t>Mr  Shreyas   S</t>
  </si>
  <si>
    <t>Mr  Srinivas Na</t>
  </si>
  <si>
    <t xml:space="preserve">Mr  Anil Kumar </t>
  </si>
  <si>
    <t>MR  HANUMANTH R</t>
  </si>
  <si>
    <t xml:space="preserve">MR  MAHENDRAN  </t>
  </si>
  <si>
    <t>MS  REBBECA KOM</t>
  </si>
  <si>
    <t>MR  REDDY   JSN</t>
  </si>
  <si>
    <t>LT  JITENDERA K</t>
  </si>
  <si>
    <t>MR  VIJAY   SHY</t>
  </si>
  <si>
    <t>MR  VENKATA SIV</t>
  </si>
  <si>
    <t xml:space="preserve">.Mr  Krishna   </t>
  </si>
  <si>
    <t>MR  Suresh   Pu</t>
  </si>
  <si>
    <t>MR  CHNADRAMOUL</t>
  </si>
  <si>
    <t>1MR  SRINIVAS C</t>
  </si>
  <si>
    <t>MR  PRASANTH KU</t>
  </si>
  <si>
    <t>MR  BANNURU INT</t>
  </si>
  <si>
    <t>Mr  SARAT CHAND</t>
  </si>
  <si>
    <t xml:space="preserve">Mr  Faridnajam </t>
  </si>
  <si>
    <t>MR  RAJARAMAN G</t>
  </si>
  <si>
    <t>MR  SUKHESH</t>
  </si>
  <si>
    <t>MR  GAGAN</t>
  </si>
  <si>
    <t>MR  MAHESWARA R</t>
  </si>
  <si>
    <t xml:space="preserve">Mr  VENUGOPAL  </t>
  </si>
  <si>
    <t xml:space="preserve">DGO  NA SHARMA </t>
  </si>
  <si>
    <t xml:space="preserve">MS  (ELPINIKI) </t>
  </si>
  <si>
    <t>Mr  Anil ( Veer</t>
  </si>
  <si>
    <t>Mr  Anil (NAGES</t>
  </si>
  <si>
    <t>Mr  PRAVEEN   A</t>
  </si>
  <si>
    <t>Mr  Anil (V VAR</t>
  </si>
  <si>
    <t>Mr  Hithin Vela</t>
  </si>
  <si>
    <t>MR  RAVI VARMA</t>
  </si>
  <si>
    <t>LT  CDR NIKHIL</t>
  </si>
  <si>
    <t>MR  MITHUN DUTT</t>
  </si>
  <si>
    <t xml:space="preserve">Mr  Elpiniki   </t>
  </si>
  <si>
    <t xml:space="preserve">MR  VIKRAMJEET </t>
  </si>
  <si>
    <t>MR  RAMESH</t>
  </si>
  <si>
    <t>Mr  Sagar   Mar</t>
  </si>
  <si>
    <t>Mr  RIEDEL ERNS</t>
  </si>
  <si>
    <t>MR  CHOURASIA S</t>
  </si>
  <si>
    <t>Mr  Nalam Kames</t>
  </si>
  <si>
    <t>MR  REDDY   MAD</t>
  </si>
  <si>
    <t>Mr  NAGESWARA R</t>
  </si>
  <si>
    <t>MR.  VISHWA PRA</t>
  </si>
  <si>
    <t>Ms  Sneha   All</t>
  </si>
  <si>
    <t>MS  VISHNUPRIYA</t>
  </si>
  <si>
    <t>Mr  AASHISH   P</t>
  </si>
  <si>
    <t>Mr  Rajesh Rama</t>
  </si>
  <si>
    <t>LT  CDR MANJUNA</t>
  </si>
  <si>
    <t>MR  GIRIDHAR RE</t>
  </si>
  <si>
    <t>MR  OMKARAM</t>
  </si>
  <si>
    <t>MR  LOKESH CH</t>
  </si>
  <si>
    <t>Mr  Sivaramakri</t>
  </si>
  <si>
    <t>MR  KESAVA NAID</t>
  </si>
  <si>
    <t>MR  KAZAKOV VIT</t>
  </si>
  <si>
    <t>MR  RAO SDT</t>
  </si>
  <si>
    <t xml:space="preserve">Mr  Srinivasa  </t>
  </si>
  <si>
    <t>Mr  Ganesh   Ko</t>
  </si>
  <si>
    <t>Mr  VICKY</t>
  </si>
  <si>
    <t>DY  COMDT RAHUL</t>
  </si>
  <si>
    <t>MR  VENKATA RAV</t>
  </si>
  <si>
    <t>Mr  KOLI   R M</t>
  </si>
  <si>
    <t>Mr  Bhawesh   J</t>
  </si>
  <si>
    <t xml:space="preserve">Mr  Stefanos   </t>
  </si>
  <si>
    <t>MR  SUDHAKAR</t>
  </si>
  <si>
    <t>Mr  Kshitij   S</t>
  </si>
  <si>
    <t>Mr  Pramod   Bh</t>
  </si>
  <si>
    <t>MR  RAJA POTNUR</t>
  </si>
  <si>
    <t>Mr  Deepak   Ti</t>
  </si>
  <si>
    <t>Mr  Nadeem   DI</t>
  </si>
  <si>
    <t>MR  G.LLANGORVA</t>
  </si>
  <si>
    <t>MR  VENKATA   V</t>
  </si>
  <si>
    <t>MR  V RAMA PRAS</t>
  </si>
  <si>
    <t xml:space="preserve">LT  CDR PHOGAT </t>
  </si>
  <si>
    <t>LT  CDR ARUL JE</t>
  </si>
  <si>
    <t>SUB  LT PAYAL H</t>
  </si>
  <si>
    <t>Mr  David (SAND</t>
  </si>
  <si>
    <t>MR  SURENDRA NU</t>
  </si>
  <si>
    <t>COL  A JAIRAM</t>
  </si>
  <si>
    <t>MR  BODDU   Jag</t>
  </si>
  <si>
    <t>SURG  CDR SMITA</t>
  </si>
  <si>
    <t>Mr  ARVIND</t>
  </si>
  <si>
    <t>BRIG  KOTWAL N</t>
  </si>
  <si>
    <t>BRIG  N KOTWAL</t>
  </si>
  <si>
    <t>Mr  VIJAYA (Jag</t>
  </si>
  <si>
    <t>LT  COL NANDY R</t>
  </si>
  <si>
    <t>MR  LALITH KUMA</t>
  </si>
  <si>
    <t>MR  SUDHAKAR MA</t>
  </si>
  <si>
    <t>MRS  SUMATHI VI</t>
  </si>
  <si>
    <t>MR  SUNIL RABE</t>
  </si>
  <si>
    <t>MR  SRIGIRI JEH</t>
  </si>
  <si>
    <t>MR  SOUMDEEP</t>
  </si>
  <si>
    <t>MR  SATENDRA KR</t>
  </si>
  <si>
    <t>MR  PRASAD GURU</t>
  </si>
  <si>
    <t xml:space="preserve">MR  PRABHU J . </t>
  </si>
  <si>
    <t>MR  BHATTU   SR</t>
  </si>
  <si>
    <t>Mr  Jainul Ansa</t>
  </si>
  <si>
    <t>Ms  AASHI   AGR</t>
  </si>
  <si>
    <t>MR  G  VINOD</t>
  </si>
  <si>
    <t xml:space="preserve">MR  BHUPENDRA  </t>
  </si>
  <si>
    <t>MR  BHUPENDRA S</t>
  </si>
  <si>
    <t>Mr  Sanjib   Mu</t>
  </si>
  <si>
    <t>Mr  Surja Naray</t>
  </si>
  <si>
    <t xml:space="preserve">Mr  SRINIVAS   </t>
  </si>
  <si>
    <t xml:space="preserve">MR  MACHAIAH A </t>
  </si>
  <si>
    <t>MR  RAVI ARAVAM</t>
  </si>
  <si>
    <t>MR RA  VI ARAVA</t>
  </si>
  <si>
    <t>Mr  SRINIVAS T</t>
  </si>
  <si>
    <t>MR  J.CH VENKAT</t>
  </si>
  <si>
    <t>MR  MAZUR IGOR</t>
  </si>
  <si>
    <t>MR  KOSTIN IARO</t>
  </si>
  <si>
    <t>CDR  RAVINDER</t>
  </si>
  <si>
    <t>Mr  SREENIVASA</t>
  </si>
  <si>
    <t>MR  SASTRY</t>
  </si>
  <si>
    <t>MR  NARESH</t>
  </si>
  <si>
    <t>Mr  JASJIT   SO</t>
  </si>
  <si>
    <t>MR  JIAMING   Y</t>
  </si>
  <si>
    <t>Mr  Aditya   Sh</t>
  </si>
  <si>
    <t>MR  Dubey   Pra</t>
  </si>
  <si>
    <t>MR  TANDON   MA</t>
  </si>
  <si>
    <t>MR  RAJESH</t>
  </si>
  <si>
    <t>MR  GIRISH</t>
  </si>
  <si>
    <t>MR  KISHORE   M</t>
  </si>
  <si>
    <t>Mr  Arya Pratim</t>
  </si>
  <si>
    <t>MS  SHILPI JAIN</t>
  </si>
  <si>
    <t>Mr  Vijay   ana</t>
  </si>
  <si>
    <t>MR  ABHISHEK VE</t>
  </si>
  <si>
    <t>CAPT  MANGESH L</t>
  </si>
  <si>
    <t>Mr  Reddy   A V</t>
  </si>
  <si>
    <t>MR  DEEPAK PANW</t>
  </si>
  <si>
    <t>Mr  RAJIB   SON</t>
  </si>
  <si>
    <t>MR  MANOHAR RAO</t>
  </si>
  <si>
    <t>MR  PRASAD   Y</t>
  </si>
  <si>
    <t>LT CDR  GUPTA S</t>
  </si>
  <si>
    <t>1,60,650.00</t>
  </si>
  <si>
    <t>LT  .CDR AJAY S</t>
  </si>
  <si>
    <t>LT  CDR AJAY S</t>
  </si>
  <si>
    <t xml:space="preserve">LT  CDR HARMIT </t>
  </si>
  <si>
    <t xml:space="preserve">LT.CDR  HARMIT </t>
  </si>
  <si>
    <t>LT  .CDR H S GA</t>
  </si>
  <si>
    <t>LT  .CDR HS GAN</t>
  </si>
  <si>
    <t>1,65,837.00</t>
  </si>
  <si>
    <t>LT  CDR BHATT C</t>
  </si>
  <si>
    <t>Mr  Furqan Shah</t>
  </si>
  <si>
    <t>MR  EJLER ANDRE</t>
  </si>
  <si>
    <t>MR  STEPHEN JOS</t>
  </si>
  <si>
    <t>MS  KATHLEEN MA</t>
  </si>
  <si>
    <t>MR  CHRISTIAN L</t>
  </si>
  <si>
    <t>MS  CASSIE C DO</t>
  </si>
  <si>
    <t>MS  MIA JOANN</t>
  </si>
  <si>
    <t>MR  JARED DAVID</t>
  </si>
  <si>
    <t xml:space="preserve">MR  Nageswara  </t>
  </si>
  <si>
    <t>MS  NARAMADA</t>
  </si>
  <si>
    <t>MR  SARAT KUMAR</t>
  </si>
  <si>
    <t>Mr  Uday Shanka</t>
  </si>
  <si>
    <t>PROF  SACHIDANA</t>
  </si>
  <si>
    <t>Mr  Runganathan</t>
  </si>
  <si>
    <t>MR  PHANI PILLE</t>
  </si>
  <si>
    <t xml:space="preserve">Mr  KAYOMARZ   </t>
  </si>
  <si>
    <t>Mr  Koppaka   S</t>
  </si>
  <si>
    <t>Mr  VALLABHANEN</t>
  </si>
  <si>
    <t>MR  VAMSI KRISH</t>
  </si>
  <si>
    <t xml:space="preserve">MR  MANJUNATHA </t>
  </si>
  <si>
    <t>MR  FAROOQ APSA</t>
  </si>
  <si>
    <t>Mr  NARASIMMALU</t>
  </si>
  <si>
    <t>Mr  ALBERT MUKM</t>
  </si>
  <si>
    <t xml:space="preserve">Lt  Cdr Ranwat </t>
  </si>
  <si>
    <t xml:space="preserve">Ms  Kamalova   </t>
  </si>
  <si>
    <t>Mr  Sivagandadh</t>
  </si>
  <si>
    <t>Mr  SYAM SUBBAR</t>
  </si>
  <si>
    <t>Mr  HARSHA VARD</t>
  </si>
  <si>
    <t>MAJ  NIKETAN SI</t>
  </si>
  <si>
    <t>MR  NAVEEN PAUL</t>
  </si>
  <si>
    <t>MR  KUMAR SWAMY</t>
  </si>
  <si>
    <t>DR  PANNEERSELV</t>
  </si>
  <si>
    <t>MR  CHANDRA SEK</t>
  </si>
  <si>
    <t xml:space="preserve">MR  CHOUDARY K </t>
  </si>
  <si>
    <t>MR  SARMA   MA</t>
  </si>
  <si>
    <t>Mr  Ayush   Aga</t>
  </si>
  <si>
    <t>MR  PRAKASH</t>
  </si>
  <si>
    <t>MR  JEEVAN REDD</t>
  </si>
  <si>
    <t xml:space="preserve">Lt  Cdr Rakesh </t>
  </si>
  <si>
    <t>MR  BHASKAR M</t>
  </si>
  <si>
    <t>MR  RAMAN MITTA</t>
  </si>
  <si>
    <t xml:space="preserve">LT  CDR KIRTHY </t>
  </si>
  <si>
    <t>Mr  Mohan (BADR</t>
  </si>
  <si>
    <t>Mr  Mohan (SHAI</t>
  </si>
  <si>
    <t>MR  NITIN KULKA</t>
  </si>
  <si>
    <t>LT  CDR PRIYA</t>
  </si>
  <si>
    <t>LT  JAYASHANKAR</t>
  </si>
  <si>
    <t>LT  CDR KAPIL S</t>
  </si>
  <si>
    <t>LT  CDR VIJAYAS</t>
  </si>
  <si>
    <t>MR  ARVIND KUMA</t>
  </si>
  <si>
    <t>MR  HEMANTH PON</t>
  </si>
  <si>
    <t xml:space="preserve">LT  CDR ISHANI </t>
  </si>
  <si>
    <t>LT  CDR PRADEEP</t>
  </si>
  <si>
    <t>LT  CDR NAVDEEP</t>
  </si>
  <si>
    <t>MR  UMESH PAWAR</t>
  </si>
  <si>
    <t>LT  RISHABH   S</t>
  </si>
  <si>
    <t>MR  STEPHEN</t>
  </si>
  <si>
    <t>Ms  SRIDEVI   S</t>
  </si>
  <si>
    <t>Mr  PATIL MALLI</t>
  </si>
  <si>
    <t>Mr  SHARAD   KU</t>
  </si>
  <si>
    <t xml:space="preserve">Mr  Binit (Raj </t>
  </si>
  <si>
    <t>Mr  Binit   Loh</t>
  </si>
  <si>
    <t>MR  DAS GUPTA S</t>
  </si>
  <si>
    <t>Mr  Praveen   B</t>
  </si>
  <si>
    <t>MR  SHANTANU CH</t>
  </si>
  <si>
    <t>LT  CDR BARUN C</t>
  </si>
  <si>
    <t>Mr  Yang   Hai</t>
  </si>
  <si>
    <t xml:space="preserve">MR  PATTNAIK H </t>
  </si>
  <si>
    <t>MR  Shankar Red</t>
  </si>
  <si>
    <t>MR  MOHANTY</t>
  </si>
  <si>
    <t>Mr  Vinay   Aga</t>
  </si>
  <si>
    <t>Mr  VENU   gopa</t>
  </si>
  <si>
    <t>Mr  Amrit   Sak</t>
  </si>
  <si>
    <t xml:space="preserve">DR  PATTABHI   </t>
  </si>
  <si>
    <t>MR  CH SATISH</t>
  </si>
  <si>
    <t>SLT  ASHOK KUMA</t>
  </si>
  <si>
    <t>MR  MANIK MITRA</t>
  </si>
  <si>
    <t xml:space="preserve">Ms  Sridharan  </t>
  </si>
  <si>
    <t>Mr  RAMJEE   RA</t>
  </si>
  <si>
    <t xml:space="preserve">MR  Agniparthi </t>
  </si>
  <si>
    <t>SQN  LDR UMAKAN</t>
  </si>
  <si>
    <t>MAJ  SANGRAM SI</t>
  </si>
  <si>
    <t xml:space="preserve">LT  CDR SWARAJ </t>
  </si>
  <si>
    <t xml:space="preserve">LT  COL NIKHIL </t>
  </si>
  <si>
    <t>SQN  LDR MIRZA</t>
  </si>
  <si>
    <t>SQN  LDR VEEBHO</t>
  </si>
  <si>
    <t xml:space="preserve">LT CDR  SAHU S </t>
  </si>
  <si>
    <t>CAPT  MUKESH S</t>
  </si>
  <si>
    <t>Mr  Vijaya Kuma</t>
  </si>
  <si>
    <t>Mr  Anumolu   B</t>
  </si>
  <si>
    <t>JUSTICE  NAGESW</t>
  </si>
  <si>
    <t>MR  SWAMY</t>
  </si>
  <si>
    <t>Mr  krishna   m</t>
  </si>
  <si>
    <t>Mr  Sanjiva Pra</t>
  </si>
  <si>
    <t>MR  SAMA   SVR</t>
  </si>
  <si>
    <t>MR  SRINIVAS (S</t>
  </si>
  <si>
    <t>Mr  Sat   Yalam</t>
  </si>
  <si>
    <t>DR  Venkata Sat</t>
  </si>
  <si>
    <t>Mr  Parithosh B</t>
  </si>
  <si>
    <t>Mr  MADHUSUDANA</t>
  </si>
  <si>
    <t>Mr  Rao   T V</t>
  </si>
  <si>
    <t>Mr  MANDRE KRIS</t>
  </si>
  <si>
    <t>Mr  MAHESH   MA</t>
  </si>
  <si>
    <t>DR  NAVEEN K</t>
  </si>
  <si>
    <t>PROF  Chakrabor</t>
  </si>
  <si>
    <t>Mr  Ghosh   Ans</t>
  </si>
  <si>
    <t>Mr  Jagadeesh K</t>
  </si>
  <si>
    <t>MR  SRINIVAS P(</t>
  </si>
  <si>
    <t>MR  BHANU PRATA</t>
  </si>
  <si>
    <t xml:space="preserve">Mr  Santhosh   </t>
  </si>
  <si>
    <t>MR  THOMAS   RO</t>
  </si>
  <si>
    <t>Mr  Kalyan   Ra</t>
  </si>
  <si>
    <t>Mr  Vinod   Vin</t>
  </si>
  <si>
    <t>MR  SRINIVAS BO</t>
  </si>
  <si>
    <t>Mr  Rahul   Ram</t>
  </si>
  <si>
    <t>MRS  SHANY FAZI</t>
  </si>
  <si>
    <t>Mr  NIKHIL GOYA</t>
  </si>
  <si>
    <t>Mr  NITIN SHEND</t>
  </si>
  <si>
    <t>Mr  RAMANA   RA</t>
  </si>
  <si>
    <t xml:space="preserve">Mr  RAVINDER   </t>
  </si>
  <si>
    <t>DR  RAMANA RAJU</t>
  </si>
  <si>
    <t xml:space="preserve">Mr  Raghunath  </t>
  </si>
  <si>
    <t>LT  CDR ANIRUDD</t>
  </si>
  <si>
    <t>LT CDR  ANIRUDD</t>
  </si>
  <si>
    <t>Mr  Munish   Bh</t>
  </si>
  <si>
    <t>Mr  MALODE   AM</t>
  </si>
  <si>
    <t>Mr  ANTHONY   P</t>
  </si>
  <si>
    <t>MR  NARASIMHA R</t>
  </si>
  <si>
    <t>MR  RAGHAVAIAH</t>
  </si>
  <si>
    <t>MR  GANESH (ANA</t>
  </si>
  <si>
    <t>Mr  SURESH   DA</t>
  </si>
  <si>
    <t>MR  GANESH (PHA</t>
  </si>
  <si>
    <t>MR  JOGINAIDU</t>
  </si>
  <si>
    <t>MR  RAO   NAGAB</t>
  </si>
  <si>
    <t>MR  SURESH DASI</t>
  </si>
  <si>
    <t>MR  NAGABHUSHAN</t>
  </si>
  <si>
    <t>MR  SRIKANTH</t>
  </si>
  <si>
    <t>MR  KIRAN KUMAR</t>
  </si>
  <si>
    <t>MRS  KRANTI   C</t>
  </si>
  <si>
    <t>Mr  Sastry   Sr</t>
  </si>
  <si>
    <t xml:space="preserve">MR  RAJASEKHAR </t>
  </si>
  <si>
    <t>Professor  Alag</t>
  </si>
  <si>
    <t>MRS  LEA FERNAN</t>
  </si>
  <si>
    <t>Dr  Yaduvir   S</t>
  </si>
  <si>
    <t>Mr  Daga   Vish</t>
  </si>
  <si>
    <t xml:space="preserve">Mr  Bhandari   </t>
  </si>
  <si>
    <t>LT  GAURAV SING</t>
  </si>
  <si>
    <t>1,98,000.00</t>
  </si>
  <si>
    <t>Mr  Tyagaraju (</t>
  </si>
  <si>
    <t>MS  PUSPA (ASHO</t>
  </si>
  <si>
    <t>MR  ROHIT</t>
  </si>
  <si>
    <t>Mr  HAREESH   R</t>
  </si>
  <si>
    <t>Mr  Sridhar   S</t>
  </si>
  <si>
    <t xml:space="preserve">MR  SREENIVASA </t>
  </si>
  <si>
    <t xml:space="preserve">Mr  Chilukuri  </t>
  </si>
  <si>
    <t>Mr  SUBIR   GHO</t>
  </si>
  <si>
    <t>Mr  Kash   Vali</t>
  </si>
  <si>
    <t>MR  REDDY MANOH</t>
  </si>
  <si>
    <t>Mr  MANMOHAN BA</t>
  </si>
  <si>
    <t>MR  RAMNADH</t>
  </si>
  <si>
    <t>MR  NAVIN R</t>
  </si>
  <si>
    <t>Mr  AMIT   VARM</t>
  </si>
  <si>
    <t>MR  SAMBASIVA R</t>
  </si>
  <si>
    <t>MR  SURYANARAYA</t>
  </si>
  <si>
    <t>MR  LIA ROMENSK</t>
  </si>
  <si>
    <t>Mr  Capt Sk Sha</t>
  </si>
  <si>
    <t>MR  AKSHAR WALI</t>
  </si>
  <si>
    <t xml:space="preserve">MR  RAGHURAMAN </t>
  </si>
  <si>
    <t>Mr  capt sk sha</t>
  </si>
  <si>
    <t>MR  BUDDHA RAO</t>
  </si>
  <si>
    <t>MR  SHABBIR</t>
  </si>
  <si>
    <t>MS  GAYATRI   (</t>
  </si>
  <si>
    <t>Mr  Ravi Prasad</t>
  </si>
  <si>
    <t>Ms  GURRIT KAUR</t>
  </si>
  <si>
    <t>Major  Dev Pras</t>
  </si>
  <si>
    <t>Majo  r Dev Pra</t>
  </si>
  <si>
    <t>MR  DHIREN MIST</t>
  </si>
  <si>
    <t>Mr  PATEL   SUB</t>
  </si>
  <si>
    <t>Mr  Sachin   Mi</t>
  </si>
  <si>
    <t>MS  NIEVES FERN</t>
  </si>
  <si>
    <t xml:space="preserve">MR  MANAGRAJ   </t>
  </si>
  <si>
    <t>LT  CDR JASDEEP</t>
  </si>
  <si>
    <t>MR  BRAJESH   M</t>
  </si>
  <si>
    <t xml:space="preserve">Mr  Haridoss   </t>
  </si>
  <si>
    <t xml:space="preserve">Mr  Vhasin   p </t>
  </si>
  <si>
    <t>Mr  Vidya Sagar</t>
  </si>
  <si>
    <t>Dr  Anjani   Si</t>
  </si>
  <si>
    <t>MR  AJAY   TRIP</t>
  </si>
  <si>
    <t>Mr  Ramakrishna</t>
  </si>
  <si>
    <t>MR  MAKKADA JAI</t>
  </si>
  <si>
    <t>MR  CHAITANYA</t>
  </si>
  <si>
    <t>LT  ABHIJIT CHA</t>
  </si>
  <si>
    <t xml:space="preserve">Mr  Srinivas   </t>
  </si>
  <si>
    <t>MR  APUROOP   P</t>
  </si>
  <si>
    <t>Ms  Megha   Sha</t>
  </si>
  <si>
    <t>Mr  Venkat   Bo</t>
  </si>
  <si>
    <t>MR  RAO VENKATE</t>
  </si>
  <si>
    <t>MR  SARMA</t>
  </si>
  <si>
    <t xml:space="preserve">MR  VISWANATH  </t>
  </si>
  <si>
    <t>MR  VIJAYKUMAR</t>
  </si>
  <si>
    <t>MR  SASTRY   SE</t>
  </si>
  <si>
    <t>Mr  Krishna   M</t>
  </si>
  <si>
    <t xml:space="preserve">SLT  Ajaypal   </t>
  </si>
  <si>
    <t xml:space="preserve">Mr  KANDASWAMY </t>
  </si>
  <si>
    <t>Mr  Krishna   a</t>
  </si>
  <si>
    <t>Mr  SATHISH KUM</t>
  </si>
  <si>
    <t>MR  AKULA   MAN</t>
  </si>
  <si>
    <t>Mr  SUBRAMANIAN</t>
  </si>
  <si>
    <t>MR  SAPTAGIRISH</t>
  </si>
  <si>
    <t>Mr  KELKER PRAS</t>
  </si>
  <si>
    <t>MR  MAHABOOB KH</t>
  </si>
  <si>
    <t>Lt  Cdr D Chatu</t>
  </si>
  <si>
    <t>MR  DOMINIC</t>
  </si>
  <si>
    <t>Mr  Raj Kumar</t>
  </si>
  <si>
    <t>MS  SRILAKSHMI</t>
  </si>
  <si>
    <t xml:space="preserve">MR  AJIT KUMAR </t>
  </si>
  <si>
    <t>MR  SUDARSHAN</t>
  </si>
  <si>
    <t>MR  MIKE</t>
  </si>
  <si>
    <t>MR  WANPING</t>
  </si>
  <si>
    <t>Mr  Rajgopal Re</t>
  </si>
  <si>
    <t>Mr  MALIK   VIK</t>
  </si>
  <si>
    <t xml:space="preserve">Mr  Pydimalla  </t>
  </si>
  <si>
    <t>MR  SANDEEPAN</t>
  </si>
  <si>
    <t>MR  IYER G K</t>
  </si>
  <si>
    <t>MR  JHA A K</t>
  </si>
  <si>
    <t>Mr  Chib   Deep</t>
  </si>
  <si>
    <t>Mr  Brijesh Ram</t>
  </si>
  <si>
    <t>SLT  ABDUL   MU</t>
  </si>
  <si>
    <t xml:space="preserve">Mr  Dhanjeet   </t>
  </si>
  <si>
    <t>MR  NAJEEB RAHM</t>
  </si>
  <si>
    <t>Mr  RAHUL CHITT</t>
  </si>
  <si>
    <t xml:space="preserve">Mr  KANNAIYAN  </t>
  </si>
  <si>
    <t>MR  MUKESH SINH</t>
  </si>
  <si>
    <t>Mr  Rajib   Bha</t>
  </si>
  <si>
    <t>MR  MURALI KRIS</t>
  </si>
  <si>
    <t>MR  RAJU K.S</t>
  </si>
  <si>
    <t>MR  RAMESH Y</t>
  </si>
  <si>
    <t>Mr  Tankala   P</t>
  </si>
  <si>
    <t>MR  KONSTANTIN</t>
  </si>
  <si>
    <t xml:space="preserve">MR  Anil Kumar </t>
  </si>
  <si>
    <t>Mr  Kiran   Sha</t>
  </si>
  <si>
    <t>CDR  BRIJ KISHO</t>
  </si>
  <si>
    <t>MR  KALIAPPAN</t>
  </si>
  <si>
    <t>Mr  Pradeep kum</t>
  </si>
  <si>
    <t xml:space="preserve">MR  Anirudha   </t>
  </si>
  <si>
    <t>CMDE  FAZAL   H</t>
  </si>
  <si>
    <t>MR  PATIL RK</t>
  </si>
  <si>
    <t>Mr  Pradhan   K</t>
  </si>
  <si>
    <t>DR  LALITA GAUR</t>
  </si>
  <si>
    <t>Mr  Sathish   K</t>
  </si>
  <si>
    <t>MR  JOSE JOSEPH</t>
  </si>
  <si>
    <t>MR  RAJPUT M M</t>
  </si>
  <si>
    <t>MR  S S V   RAO</t>
  </si>
  <si>
    <t>MR  NA   Shanil</t>
  </si>
  <si>
    <t>DR  REVATI SHAL</t>
  </si>
  <si>
    <t xml:space="preserve">SLT  AJAY PAL  </t>
  </si>
  <si>
    <t>Mr  Harendra Si</t>
  </si>
  <si>
    <t xml:space="preserve">MR  RATNAKAR   </t>
  </si>
  <si>
    <t>MR  TANMAY SHAH</t>
  </si>
  <si>
    <t>DISCOUNT NOT GIVEN</t>
  </si>
  <si>
    <t xml:space="preserve">GUEST CANCELLED THE ORDER.   </t>
  </si>
  <si>
    <t>49 out of  402 Nos</t>
  </si>
  <si>
    <t>14 out 349 Nos (Re-settlements)</t>
  </si>
  <si>
    <t>349 Nos (Re-settlements)</t>
  </si>
  <si>
    <t xml:space="preserve">In 14 instances, Bills were first settled in cash mode and later were settled in CC mode. However the card used for all the transactions were different. </t>
  </si>
  <si>
    <t>14 out of 349 Nos (Re-settlements)</t>
  </si>
  <si>
    <t>In 11 instances, it was found that there is rate difference between Menu Card and IDS which may lead to loss amounting to Rs.35,550/- .Note: same was hightlighted in the( 2nd visit F&amp;B audit)</t>
  </si>
  <si>
    <t>237 out 8977 Settled bills</t>
  </si>
  <si>
    <t xml:space="preserve">In 237 instances, Delay upto 9 Hrs was observed in settling the bill after raising the KOT.
</t>
  </si>
  <si>
    <t xml:space="preserve">5 out of 10 credit card slip verified </t>
  </si>
  <si>
    <t>7 out of 25 case</t>
  </si>
  <si>
    <t>183 Void bill ( Oct'18 to Dec'18)</t>
  </si>
  <si>
    <r>
      <t xml:space="preserve">In 5 instances, it was observed that there was a delay of up to 8:59 hours from the swiping time of the Credit card to the bill settlement time. The details are given in </t>
    </r>
    <r>
      <rPr>
        <b/>
        <u/>
        <sz val="10"/>
        <color rgb="FFFF0000"/>
        <rFont val="Times New Roman"/>
        <family val="1"/>
      </rPr>
      <t>Table-5</t>
    </r>
    <r>
      <rPr>
        <sz val="10"/>
        <color rgb="FFFF0000"/>
        <rFont val="Times New Roman"/>
        <family val="1"/>
      </rPr>
      <t xml:space="preserve"> and </t>
    </r>
    <r>
      <rPr>
        <b/>
        <u/>
        <sz val="10"/>
        <color rgb="FFFF0000"/>
        <rFont val="Times New Roman"/>
        <family val="1"/>
      </rPr>
      <t>Exhibit-1.</t>
    </r>
    <r>
      <rPr>
        <sz val="10"/>
        <color rgb="FFFF0000"/>
        <rFont val="Times New Roman"/>
        <family val="1"/>
      </rPr>
      <t xml:space="preserve">  </t>
    </r>
  </si>
  <si>
    <r>
      <t xml:space="preserve">In 94 instances, Bills were </t>
    </r>
    <r>
      <rPr>
        <sz val="10"/>
        <color rgb="FFFF0000"/>
        <rFont val="Times New Roman"/>
        <family val="1"/>
      </rPr>
      <t>void</t>
    </r>
    <r>
      <rPr>
        <sz val="10"/>
        <color theme="1"/>
        <rFont val="Times New Roman"/>
        <family val="1"/>
      </rPr>
      <t xml:space="preserve"> after the first settlement. Out of these in 5 instances the bills were resettled on the next day at mid night. </t>
    </r>
  </si>
  <si>
    <t xml:space="preserve">As per SOP, KOT can be deleted or modified by Outlet in charge (Captain) only.
In 49 instances, KOTs were modified (or accessed) by outlet personnel irrespective of the designation. 65 Reduction of quantity. </t>
  </si>
  <si>
    <t xml:space="preserve">Bills which are cancelled at the front office but the reason fed by the FO personnel cannot be viewed in IDS.
</t>
  </si>
  <si>
    <t xml:space="preserve">NC sale at outlets were compared with Sales and no negative inferences were observed. </t>
  </si>
  <si>
    <t>Discount option not given for the item</t>
  </si>
  <si>
    <t>Discount option is given for the Liquor item</t>
  </si>
  <si>
    <r>
      <t xml:space="preserve">AREA COVERED : ROUTINE - 3RD VISIT - OTA AGREEMENT REVIEW, DATA </t>
    </r>
    <r>
      <rPr>
        <b/>
        <u/>
        <sz val="10"/>
        <color rgb="FFFF0000"/>
        <rFont val="Times New Roman"/>
        <family val="1"/>
      </rPr>
      <t xml:space="preserve">ANALYSIS </t>
    </r>
    <r>
      <rPr>
        <b/>
        <u/>
        <sz val="10"/>
        <color rgb="FF0000FF"/>
        <rFont val="Times New Roman"/>
        <family val="1"/>
      </rPr>
      <t xml:space="preserve">OF REVENUE RELATED AREAS, BILLS </t>
    </r>
    <r>
      <rPr>
        <b/>
        <u/>
        <sz val="10"/>
        <color rgb="FFFF0000"/>
        <rFont val="Times New Roman"/>
        <family val="1"/>
      </rPr>
      <t>VOID</t>
    </r>
    <r>
      <rPr>
        <b/>
        <u/>
        <sz val="10"/>
        <color rgb="FF0000FF"/>
        <rFont val="Times New Roman"/>
        <family val="1"/>
      </rPr>
      <t xml:space="preserve"> POST SETTLEMENT ETC.</t>
    </r>
  </si>
  <si>
    <t>In a couple of instances, it was observed that commission amount of Rs 2611/- was not adjusted against the receivables.</t>
  </si>
  <si>
    <t>Amt</t>
  </si>
  <si>
    <t xml:space="preserve">In 14  instances, Discount of Rs 5064/-  were provided to the guests after the initial settlement was done. </t>
  </si>
  <si>
    <t>Agreement is available with the unit.</t>
  </si>
  <si>
    <t xml:space="preserve">On analysis of Cancelled / re-printed bills for the months of Apr’18 to Dec’18, the following are the inferences made. 
A) Cancelled bills constitute 11.51% of the total bills raised, and in value the same stands at 14.32% (Cancelled Vs Billed – Rs.  1.32 Crores  Vs 9.24 Crores). 
B) The user ID with most number of cancelled bills was from “Amrutha” – 343 Nos at 13.34% &amp; re-printed bills were 85 Nos with total bills raised being 2572 Nos. </t>
  </si>
  <si>
    <t xml:space="preserve"> Void bills for the period of Apr’18 - Dec’17 was analysed and following inferences were made:
A) The total amount of void bills in the months of Apr’18 - Dec’18 was Rs. 27.97Lakhs out of which Rs.1.8Lakhs (i.e.38.32%) was made in “Meadows”. Void bills constitute 1.35% of the total bills raised, and in value the same stands at 2.14% of sales (Billed Vs Void 
– Rs. 13.7 Crores Vs Rs.27.97 Lakhs)
                                                                                                  B) Reason wise analysis of void bills was carried out and observed that Controllable reasons like Double entry, item and or quantity wrongly charged/entered, Double entry etc constitute 89.51%.
C) The user ID with most number of cancelled &amp; re-printed bills (422 Nos) was “GREDDY” with total bills raised from that ID being 14076 No’s. Cancelled and re-printed bills from that ID to that of total bills stands at 59.91%.  </t>
  </si>
  <si>
    <r>
      <t xml:space="preserve">On analyzing the unsold rooms for the months Oct'18 to Dec'18, it was observed that-
Oct'18- Rs.36.09 lakhs notional loss as the room nights were unsold. (22.08%)
Nov'18- Rs.38.06 lakhs notional loss as the room nights were unsold. (23.94%)
Dec'18- Rs.2.11 lakhs notional loss as the room nights were unsold. (12.58%)
</t>
    </r>
    <r>
      <rPr>
        <u/>
        <sz val="10"/>
        <color theme="1"/>
        <rFont val="Times New Roman"/>
        <family val="1"/>
      </rPr>
      <t>Assumptions made to carry out the analysis:</t>
    </r>
    <r>
      <rPr>
        <sz val="10"/>
        <color theme="1"/>
        <rFont val="Times New Roman"/>
        <family val="1"/>
      </rPr>
      <t xml:space="preserve">
There are 109 Rooms and KEN FIX per month has been taken on actual basis and not considered in Room nights not sold.
Maintenance blocks have not been taken into consideration.
No shows has not been taken into consideration of the analysis and not considered in Room nights not sold.
</t>
    </r>
  </si>
  <si>
    <t>ANTIQUITY BLUE WHISKY (60ML) ...</t>
  </si>
  <si>
    <t>MANSION HOUSE BRANDY (60ML) ...</t>
  </si>
  <si>
    <t>JAGGERY ICE CREAM ...</t>
  </si>
  <si>
    <t>BLENDERS PRIDE WHISKY (60ML) ...</t>
  </si>
  <si>
    <t>BACARDI DARK RUM(60ML) ...</t>
  </si>
  <si>
    <t>JAMESON IRIS WHISKY JAMESON IR</t>
  </si>
  <si>
    <t>BEEFEATER GIN (30ML) ....</t>
  </si>
  <si>
    <t>100 PIPERS 12 YEARS 30 ML .....</t>
  </si>
  <si>
    <t>KHAO PAD …, MOO GOO GAI PAN …</t>
  </si>
  <si>
    <t>QYT</t>
  </si>
  <si>
    <t>Item Name</t>
  </si>
  <si>
    <r>
      <t xml:space="preserve">In 19 instances, Bills were settled with in 5 mins of punching KOT. 
</t>
    </r>
    <r>
      <rPr>
        <b/>
        <u/>
        <sz val="10"/>
        <color theme="1"/>
        <rFont val="Times New Roman"/>
        <family val="1"/>
      </rPr>
      <t>Note:</t>
    </r>
    <r>
      <rPr>
        <sz val="10"/>
        <color theme="1"/>
        <rFont val="Times New Roman"/>
        <family val="1"/>
      </rPr>
      <t xml:space="preserve"> Only Ala carte items were taken into consideration.
</t>
    </r>
  </si>
  <si>
    <t>19 out of 8977 Settled bills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</si>
</sst>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8">
    <numFmt numFmtId="44" formatCode="_(&quot;$&quot;* #,##0.00_);_(&quot;$&quot;* \(#,##0.00\);_(&quot;$&quot;* &quot;-&quot;??_);_(@_)"/>
    <numFmt numFmtId="43" formatCode="_(* #,##0.00_);_(* \(#,##0.00\);_(* &quot;-&quot;??_);_(@_)"/>
    <numFmt numFmtId="164" formatCode="_ &quot;Rs.&quot;\ * #,##0_ ;_ &quot;Rs.&quot;\ * \-#,##0_ ;_ &quot;Rs.&quot;\ * &quot;-&quot;_ ;_ @_ "/>
    <numFmt numFmtId="165" formatCode="_ * #,##0.00_ ;_ * \-#,##0.00_ ;_ * &quot;-&quot;??_ ;_ @_ "/>
    <numFmt numFmtId="166" formatCode="_(* #,##0.00_);_(* \(#,##0.00\);_(* \-??_);_(@_)"/>
    <numFmt numFmtId="167" formatCode="_ * #,##0.00_ ;_ * \-#,##0.00_ ;_ * \-??_ ;_ @_ "/>
    <numFmt numFmtId="168" formatCode="[$-409]d\-mmm\-yy;@"/>
    <numFmt numFmtId="169" formatCode="_(* #,##0_);_(* \(#,##0\);_(* \-??_);_(@_)"/>
    <numFmt numFmtId="170" formatCode="#,##0.00\ ;&quot; (&quot;#,##0.00\);&quot; -&quot;#\ ;@\ "/>
    <numFmt numFmtId="171" formatCode="dd\-mmm\-yy;@"/>
    <numFmt numFmtId="172" formatCode="_(* #,##0_);_(* \(#,##0\);_(* &quot;-&quot;??_);_(@_)"/>
    <numFmt numFmtId="173" formatCode="###,###,###,###,##0.00"/>
    <numFmt numFmtId="174" formatCode="_-* #,##0.00_-;\-* #,##0.00_-;_-* &quot;-&quot;??_-;_-@_-"/>
    <numFmt numFmtId="175" formatCode="0.000"/>
    <numFmt numFmtId="176" formatCode="_-* #,##0.00_-;\-* #,##0.00_-;_-* \-??_-;_-@_-"/>
    <numFmt numFmtId="177" formatCode="dd/mmm/yy;@"/>
    <numFmt numFmtId="178" formatCode="&quot;Rs. &quot;#,##0;&quot;Rs. -&quot;#,##0"/>
    <numFmt numFmtId="179" formatCode="[$-4009]dd\ mmmm\ yyyy"/>
  </numFmts>
  <fonts count="37">
    <font>
      <sz val="10"/>
      <color theme="1"/>
      <name val="Times New Roman"/>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b/>
      <u/>
      <sz val="10"/>
      <color theme="1"/>
      <name val="Times New Roman"/>
      <family val="1"/>
    </font>
    <font>
      <sz val="10"/>
      <name val="Times New Roman"/>
      <family val="1"/>
    </font>
    <font>
      <b/>
      <sz val="10"/>
      <name val="Times New Roman"/>
      <family val="1"/>
    </font>
    <font>
      <sz val="11"/>
      <color theme="1"/>
      <name val="Arial"/>
      <family val="2"/>
    </font>
    <font>
      <sz val="10"/>
      <name val="Arial"/>
      <family val="2"/>
    </font>
    <font>
      <sz val="11"/>
      <color indexed="8"/>
      <name val="Calibri"/>
      <family val="2"/>
    </font>
    <font>
      <sz val="10"/>
      <color indexed="8"/>
      <name val="Times New Roman"/>
      <family val="1"/>
    </font>
    <font>
      <b/>
      <sz val="10"/>
      <color indexed="8"/>
      <name val="Times New Roman"/>
      <family val="1"/>
    </font>
    <font>
      <sz val="10"/>
      <name val="Arial"/>
      <family val="2"/>
      <charset val="1"/>
    </font>
    <font>
      <sz val="11"/>
      <color indexed="8"/>
      <name val="Calibri"/>
      <family val="2"/>
      <charset val="1"/>
    </font>
    <font>
      <sz val="10"/>
      <name val="Mangal"/>
      <family val="2"/>
    </font>
    <font>
      <b/>
      <sz val="10"/>
      <color rgb="FFFF0000"/>
      <name val="Times New Roman"/>
      <family val="1"/>
    </font>
    <font>
      <sz val="10"/>
      <color indexed="8"/>
      <name val="Arial"/>
      <family val="2"/>
    </font>
    <font>
      <b/>
      <u/>
      <sz val="10"/>
      <color indexed="30"/>
      <name val="Times New Roman"/>
      <family val="1"/>
    </font>
    <font>
      <sz val="10"/>
      <color rgb="FF000000"/>
      <name val="Times New Roman"/>
      <family val="1"/>
    </font>
    <font>
      <sz val="10"/>
      <color theme="1"/>
      <name val="Times New Roman"/>
      <family val="2"/>
    </font>
    <font>
      <sz val="10"/>
      <color rgb="FFFF0000"/>
      <name val="Times New Roman"/>
      <family val="1"/>
    </font>
    <font>
      <sz val="12"/>
      <color theme="1"/>
      <name val="Calibri"/>
      <family val="2"/>
      <scheme val="minor"/>
    </font>
    <font>
      <sz val="10"/>
      <color indexed="8"/>
      <name val="Trebuchet MS"/>
      <family val="2"/>
    </font>
    <font>
      <sz val="11"/>
      <color theme="1"/>
      <name val="Times New Roman"/>
      <family val="2"/>
    </font>
    <font>
      <b/>
      <u/>
      <sz val="10"/>
      <color indexed="8"/>
      <name val="Times New Roman"/>
      <family val="1"/>
    </font>
    <font>
      <sz val="9"/>
      <name val="Arial"/>
      <family val="2"/>
    </font>
    <font>
      <b/>
      <u/>
      <sz val="10"/>
      <color rgb="FF0000FF"/>
      <name val="Times New Roman"/>
      <family val="1"/>
    </font>
    <font>
      <b/>
      <u/>
      <sz val="10"/>
      <color indexed="12"/>
      <name val="Times New Roman"/>
      <family val="1"/>
    </font>
    <font>
      <b/>
      <u/>
      <sz val="10"/>
      <color rgb="FFFF0000"/>
      <name val="Times New Roman"/>
      <family val="1"/>
    </font>
    <font>
      <sz val="9"/>
      <color indexed="81"/>
      <name val="Tahoma"/>
      <family val="2"/>
    </font>
    <font>
      <b/>
      <sz val="9"/>
      <color indexed="81"/>
      <name val="Tahoma"/>
      <family val="2"/>
    </font>
    <font>
      <u/>
      <sz val="10"/>
      <color theme="1"/>
      <name val="Times New Roman"/>
      <family val="1"/>
    </font>
  </fonts>
  <fills count="12">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tint="-0.14999847407452621"/>
        <bgColor indexed="22"/>
      </patternFill>
    </fill>
    <fill>
      <patternFill patternType="solid">
        <fgColor indexed="22"/>
        <bgColor indexed="22"/>
      </patternFill>
    </fill>
    <fill>
      <patternFill patternType="solid">
        <fgColor indexed="22"/>
        <bgColor indexed="31"/>
      </patternFill>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theme="9" tint="-0.249977111117893"/>
        <bgColor indexed="64"/>
      </patternFill>
    </fill>
    <fill>
      <patternFill patternType="solid">
        <fgColor theme="0" tint="-0.14999847407452621"/>
        <bgColor indexed="31"/>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8"/>
      </top>
      <bottom/>
      <diagonal/>
    </border>
    <border>
      <left/>
      <right style="thin">
        <color indexed="8"/>
      </right>
      <top style="thin">
        <color indexed="8"/>
      </top>
      <bottom/>
      <diagonal/>
    </border>
    <border>
      <left/>
      <right style="thin">
        <color indexed="8"/>
      </right>
      <top/>
      <bottom/>
      <diagonal/>
    </border>
    <border>
      <left/>
      <right/>
      <top/>
      <bottom style="thin">
        <color indexed="8"/>
      </bottom>
      <diagonal/>
    </border>
    <border>
      <left/>
      <right style="thin">
        <color indexed="8"/>
      </right>
      <top/>
      <bottom style="thin">
        <color indexed="8"/>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8"/>
      </left>
      <right/>
      <top style="thin">
        <color indexed="8"/>
      </top>
      <bottom/>
      <diagonal/>
    </border>
    <border>
      <left style="thin">
        <color indexed="8"/>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8"/>
      </left>
      <right/>
      <top/>
      <bottom style="thin">
        <color indexed="8"/>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
      <left/>
      <right/>
      <top style="thin">
        <color indexed="8"/>
      </top>
      <bottom/>
      <diagonal/>
    </border>
    <border>
      <left style="thin">
        <color indexed="64"/>
      </left>
      <right style="thin">
        <color indexed="64"/>
      </right>
      <top style="thin">
        <color indexed="64"/>
      </top>
      <bottom style="thin">
        <color indexed="64"/>
      </bottom>
      <diagonal/>
    </border>
    <border>
      <left/>
      <right style="thin">
        <color auto="1"/>
      </right>
      <top/>
      <bottom/>
      <diagonal/>
    </border>
    <border>
      <left/>
      <right/>
      <top style="thin">
        <color auto="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205">
    <xf numFmtId="0" fontId="0" fillId="0" borderId="0"/>
    <xf numFmtId="0" fontId="12" fillId="0" borderId="0"/>
    <xf numFmtId="0" fontId="13" fillId="0" borderId="0"/>
    <xf numFmtId="0" fontId="6" fillId="0" borderId="0"/>
    <xf numFmtId="0" fontId="14" fillId="0" borderId="0">
      <alignment vertical="center"/>
    </xf>
    <xf numFmtId="0" fontId="14" fillId="0" borderId="0" applyFill="0" applyBorder="0" applyAlignment="0" applyProtection="0"/>
    <xf numFmtId="165" fontId="6" fillId="0" borderId="0" applyFont="0" applyFill="0" applyBorder="0" applyAlignment="0" applyProtection="0"/>
    <xf numFmtId="0" fontId="17" fillId="0" borderId="0"/>
    <xf numFmtId="0" fontId="18" fillId="0" borderId="0"/>
    <xf numFmtId="166" fontId="19" fillId="0" borderId="0" applyFill="0" applyBorder="0" applyAlignment="0" applyProtection="0"/>
    <xf numFmtId="0" fontId="18" fillId="0" borderId="0"/>
    <xf numFmtId="0" fontId="17" fillId="0" borderId="0"/>
    <xf numFmtId="0" fontId="13" fillId="0" borderId="0" applyFill="0" applyBorder="0" applyAlignment="0" applyProtection="0"/>
    <xf numFmtId="167" fontId="19" fillId="0" borderId="0" applyFill="0" applyBorder="0" applyAlignment="0" applyProtection="0"/>
    <xf numFmtId="0" fontId="5" fillId="0" borderId="0"/>
    <xf numFmtId="0" fontId="14" fillId="0" borderId="0"/>
    <xf numFmtId="0" fontId="14" fillId="0" borderId="0"/>
    <xf numFmtId="0" fontId="13" fillId="0" borderId="0" applyFill="0" applyBorder="0" applyAlignment="0" applyProtection="0"/>
    <xf numFmtId="0" fontId="13" fillId="0" borderId="0"/>
    <xf numFmtId="169" fontId="13" fillId="0" borderId="0" applyFill="0" applyBorder="0" applyAlignment="0" applyProtection="0"/>
    <xf numFmtId="43" fontId="14" fillId="0" borderId="0" applyFont="0" applyFill="0" applyBorder="0" applyAlignment="0" applyProtection="0"/>
    <xf numFmtId="0" fontId="14" fillId="0" borderId="0"/>
    <xf numFmtId="0" fontId="5" fillId="0" borderId="0"/>
    <xf numFmtId="9" fontId="14" fillId="0" borderId="0" applyFont="0" applyFill="0" applyBorder="0" applyAlignment="0" applyProtection="0"/>
    <xf numFmtId="43" fontId="14" fillId="0" borderId="0" applyFont="0" applyFill="0" applyBorder="0" applyAlignment="0" applyProtection="0"/>
    <xf numFmtId="165" fontId="14" fillId="0" borderId="0" applyFont="0" applyFill="0" applyBorder="0" applyAlignment="0" applyProtection="0"/>
    <xf numFmtId="43" fontId="14" fillId="0" borderId="0" applyFont="0" applyFill="0" applyBorder="0" applyAlignment="0" applyProtection="0"/>
    <xf numFmtId="9" fontId="14" fillId="0" borderId="0" applyFont="0" applyFill="0" applyBorder="0" applyAlignment="0" applyProtection="0"/>
    <xf numFmtId="0" fontId="5" fillId="0" borderId="0"/>
    <xf numFmtId="0" fontId="5" fillId="0" borderId="0"/>
    <xf numFmtId="0" fontId="13" fillId="0" borderId="0"/>
    <xf numFmtId="43" fontId="21" fillId="0" borderId="0" applyFont="0" applyFill="0" applyBorder="0" applyAlignment="0" applyProtection="0">
      <alignment vertical="top"/>
    </xf>
    <xf numFmtId="0" fontId="21" fillId="0" borderId="0">
      <alignment vertical="top"/>
    </xf>
    <xf numFmtId="43" fontId="24" fillId="0" borderId="0" applyFont="0" applyFill="0" applyBorder="0" applyAlignment="0" applyProtection="0"/>
    <xf numFmtId="9" fontId="24" fillId="0" borderId="0" applyFont="0" applyFill="0" applyBorder="0" applyAlignment="0" applyProtection="0"/>
    <xf numFmtId="0" fontId="4" fillId="0" borderId="0"/>
    <xf numFmtId="43" fontId="4" fillId="0" borderId="0" applyFont="0" applyFill="0" applyBorder="0" applyAlignment="0" applyProtection="0"/>
    <xf numFmtId="44" fontId="4" fillId="0" borderId="0" applyFont="0" applyFill="0" applyBorder="0" applyAlignment="0" applyProtection="0"/>
    <xf numFmtId="43" fontId="4" fillId="0" borderId="0" applyFont="0" applyFill="0" applyBorder="0" applyAlignment="0" applyProtection="0"/>
    <xf numFmtId="43" fontId="13" fillId="0" borderId="0" applyFont="0" applyFill="0" applyBorder="0" applyAlignment="0" applyProtection="0"/>
    <xf numFmtId="0" fontId="21" fillId="0" borderId="0">
      <alignment vertical="top"/>
    </xf>
    <xf numFmtId="43" fontId="14" fillId="0" borderId="0" applyFont="0" applyFill="0" applyBorder="0" applyAlignment="0" applyProtection="0"/>
    <xf numFmtId="43"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43"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75" fontId="13" fillId="0" borderId="0" applyFill="0" applyBorder="0" applyAlignment="0" applyProtection="0"/>
    <xf numFmtId="43" fontId="13" fillId="0" borderId="0" applyFont="0" applyFill="0" applyBorder="0" applyAlignment="0" applyProtection="0"/>
    <xf numFmtId="165" fontId="13" fillId="0" borderId="0" applyFont="0" applyFill="0" applyBorder="0" applyAlignment="0" applyProtection="0"/>
    <xf numFmtId="43" fontId="14" fillId="0" borderId="0" applyFont="0" applyFill="0" applyBorder="0" applyAlignment="0" applyProtection="0"/>
    <xf numFmtId="165" fontId="14" fillId="0" borderId="0" applyFont="0" applyFill="0" applyBorder="0" applyAlignment="0" applyProtection="0"/>
    <xf numFmtId="165" fontId="13" fillId="0" borderId="0" applyFont="0" applyFill="0" applyBorder="0" applyAlignment="0" applyProtection="0"/>
    <xf numFmtId="176" fontId="19" fillId="0" borderId="0" applyFill="0" applyBorder="0" applyAlignment="0" applyProtection="0"/>
    <xf numFmtId="167" fontId="14" fillId="0" borderId="0" applyFill="0" applyBorder="0" applyAlignment="0" applyProtection="0"/>
    <xf numFmtId="173" fontId="14" fillId="0" borderId="0" applyFont="0" applyFill="0" applyBorder="0" applyAlignment="0" applyProtection="0"/>
    <xf numFmtId="173" fontId="14" fillId="0" borderId="0" applyFont="0" applyFill="0" applyBorder="0" applyAlignment="0" applyProtection="0"/>
    <xf numFmtId="173" fontId="14" fillId="0" borderId="0" applyFont="0" applyFill="0" applyBorder="0" applyAlignment="0" applyProtection="0"/>
    <xf numFmtId="173" fontId="14" fillId="0" borderId="0" applyFont="0" applyFill="0" applyBorder="0" applyAlignment="0" applyProtection="0"/>
    <xf numFmtId="173" fontId="14" fillId="0" borderId="0" applyFont="0" applyFill="0" applyBorder="0" applyAlignment="0" applyProtection="0"/>
    <xf numFmtId="173" fontId="14" fillId="0" borderId="0" applyFont="0" applyFill="0" applyBorder="0" applyAlignment="0" applyProtection="0"/>
    <xf numFmtId="173" fontId="14" fillId="0" borderId="0" applyFont="0" applyFill="0" applyBorder="0" applyAlignment="0" applyProtection="0"/>
    <xf numFmtId="173" fontId="14" fillId="0" borderId="0" applyFont="0" applyFill="0" applyBorder="0" applyAlignment="0" applyProtection="0"/>
    <xf numFmtId="43" fontId="14" fillId="0" borderId="0" applyFont="0" applyFill="0" applyBorder="0" applyAlignment="0" applyProtection="0"/>
    <xf numFmtId="165" fontId="14" fillId="0" borderId="0" applyFont="0" applyFill="0" applyBorder="0" applyAlignment="0" applyProtection="0"/>
    <xf numFmtId="165" fontId="13" fillId="0" borderId="0" applyFont="0" applyFill="0" applyBorder="0" applyAlignment="0" applyProtection="0"/>
    <xf numFmtId="166" fontId="19" fillId="0" borderId="0" applyFill="0" applyBorder="0" applyAlignment="0" applyProtection="0"/>
    <xf numFmtId="43" fontId="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74" fontId="14" fillId="0" borderId="0" applyFont="0" applyFill="0" applyBorder="0" applyAlignment="0" applyProtection="0"/>
    <xf numFmtId="178" fontId="13" fillId="0" borderId="0" applyFill="0" applyBorder="0" applyAlignment="0" applyProtection="0"/>
    <xf numFmtId="171" fontId="13" fillId="0" borderId="0" applyFill="0" applyBorder="0" applyAlignment="0" applyProtection="0"/>
    <xf numFmtId="170" fontId="13" fillId="0" borderId="0" applyFill="0" applyBorder="0" applyAlignment="0" applyProtection="0"/>
    <xf numFmtId="171" fontId="13" fillId="0" borderId="0" applyFill="0" applyBorder="0" applyAlignment="0" applyProtection="0"/>
    <xf numFmtId="171" fontId="13" fillId="0" borderId="0" applyFill="0" applyBorder="0" applyAlignment="0" applyProtection="0"/>
    <xf numFmtId="177" fontId="13" fillId="0" borderId="0" applyFill="0" applyBorder="0" applyAlignment="0" applyProtection="0"/>
    <xf numFmtId="178" fontId="13" fillId="0" borderId="0" applyFill="0" applyBorder="0" applyAlignment="0" applyProtection="0"/>
    <xf numFmtId="177" fontId="13" fillId="0" borderId="0" applyFill="0" applyBorder="0" applyAlignment="0" applyProtection="0"/>
    <xf numFmtId="171" fontId="13" fillId="0" borderId="0" applyFill="0" applyBorder="0" applyAlignment="0" applyProtection="0"/>
    <xf numFmtId="164" fontId="13" fillId="0" borderId="0" applyFill="0" applyBorder="0" applyAlignment="0" applyProtection="0"/>
    <xf numFmtId="176" fontId="13" fillId="0" borderId="0" applyFill="0" applyBorder="0" applyAlignment="0" applyProtection="0"/>
    <xf numFmtId="173" fontId="13" fillId="0" borderId="0" applyFill="0" applyBorder="0" applyAlignment="0" applyProtection="0"/>
    <xf numFmtId="176" fontId="13" fillId="0" borderId="0" applyFill="0" applyBorder="0" applyAlignment="0" applyProtection="0"/>
    <xf numFmtId="179" fontId="13" fillId="0" borderId="0" applyFill="0" applyBorder="0" applyAlignment="0" applyProtection="0"/>
    <xf numFmtId="179" fontId="13" fillId="0" borderId="0" applyFill="0" applyBorder="0" applyAlignment="0" applyProtection="0"/>
    <xf numFmtId="173" fontId="13" fillId="0" borderId="0" applyFill="0" applyBorder="0" applyAlignment="0" applyProtection="0"/>
    <xf numFmtId="166" fontId="13" fillId="0" borderId="0" applyFill="0" applyBorder="0" applyAlignment="0" applyProtection="0"/>
    <xf numFmtId="166" fontId="13" fillId="0" borderId="0" applyFill="0" applyBorder="0" applyAlignment="0" applyProtection="0"/>
    <xf numFmtId="172" fontId="13" fillId="0" borderId="0" applyFill="0" applyBorder="0" applyAlignment="0" applyProtection="0"/>
    <xf numFmtId="174" fontId="13" fillId="0" borderId="0" applyFill="0" applyBorder="0" applyAlignment="0" applyProtection="0"/>
    <xf numFmtId="165" fontId="13"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43"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43" fontId="14" fillId="0" borderId="0" applyFont="0" applyFill="0" applyBorder="0" applyAlignment="0" applyProtection="0"/>
    <xf numFmtId="0" fontId="14" fillId="0" borderId="0"/>
    <xf numFmtId="0" fontId="4" fillId="0" borderId="0"/>
    <xf numFmtId="0" fontId="14" fillId="0" borderId="0"/>
    <xf numFmtId="0" fontId="4" fillId="0" borderId="0"/>
    <xf numFmtId="0" fontId="4" fillId="0" borderId="0"/>
    <xf numFmtId="0" fontId="14" fillId="0" borderId="0"/>
    <xf numFmtId="0" fontId="14" fillId="0" borderId="0"/>
    <xf numFmtId="0" fontId="4" fillId="0" borderId="0"/>
    <xf numFmtId="0" fontId="1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3" fillId="0" borderId="0"/>
    <xf numFmtId="0" fontId="26" fillId="0" borderId="0"/>
    <xf numFmtId="0" fontId="13" fillId="0" borderId="0"/>
    <xf numFmtId="0" fontId="4" fillId="0" borderId="0"/>
    <xf numFmtId="0" fontId="4" fillId="0" borderId="0"/>
    <xf numFmtId="0" fontId="4" fillId="0" borderId="0"/>
    <xf numFmtId="0" fontId="4" fillId="0" borderId="0"/>
    <xf numFmtId="0" fontId="4" fillId="0" borderId="0"/>
    <xf numFmtId="0" fontId="14" fillId="0" borderId="0"/>
    <xf numFmtId="0" fontId="14" fillId="0" borderId="0"/>
    <xf numFmtId="0" fontId="4" fillId="0" borderId="0"/>
    <xf numFmtId="0" fontId="4" fillId="0" borderId="0"/>
    <xf numFmtId="0" fontId="4" fillId="0" borderId="0"/>
    <xf numFmtId="0" fontId="14" fillId="0" borderId="0"/>
    <xf numFmtId="0" fontId="14" fillId="0" borderId="0"/>
    <xf numFmtId="0" fontId="4" fillId="0" borderId="0"/>
    <xf numFmtId="0" fontId="4" fillId="0" borderId="0"/>
    <xf numFmtId="0" fontId="4" fillId="0" borderId="0"/>
    <xf numFmtId="0" fontId="4" fillId="0" borderId="0"/>
    <xf numFmtId="0" fontId="4" fillId="0" borderId="0"/>
    <xf numFmtId="0" fontId="4" fillId="0" borderId="0"/>
    <xf numFmtId="0" fontId="14" fillId="0" borderId="0"/>
    <xf numFmtId="0" fontId="13" fillId="0" borderId="0"/>
    <xf numFmtId="0" fontId="4" fillId="0" borderId="0"/>
    <xf numFmtId="0" fontId="4" fillId="0" borderId="0"/>
    <xf numFmtId="0" fontId="26" fillId="0" borderId="0"/>
    <xf numFmtId="0" fontId="4" fillId="0" borderId="0"/>
    <xf numFmtId="0" fontId="14" fillId="0" borderId="0"/>
    <xf numFmtId="0" fontId="14" fillId="0" borderId="0"/>
    <xf numFmtId="0" fontId="14" fillId="0" borderId="0"/>
    <xf numFmtId="0" fontId="13" fillId="0" borderId="0"/>
    <xf numFmtId="0" fontId="4" fillId="0" borderId="0"/>
    <xf numFmtId="0" fontId="13" fillId="0" borderId="0"/>
    <xf numFmtId="0" fontId="4" fillId="0" borderId="0"/>
    <xf numFmtId="0" fontId="13" fillId="0" borderId="0"/>
    <xf numFmtId="0" fontId="4" fillId="0" borderId="0"/>
    <xf numFmtId="0" fontId="4" fillId="0" borderId="0"/>
    <xf numFmtId="0" fontId="4" fillId="0" borderId="0"/>
    <xf numFmtId="9" fontId="27" fillId="0" borderId="0" applyFont="0" applyFill="0" applyBorder="0" applyAlignment="0" applyProtection="0"/>
    <xf numFmtId="9" fontId="19" fillId="0" borderId="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0" fontId="13" fillId="0" borderId="0" applyFill="0" applyBorder="0" applyAlignment="0" applyProtection="0"/>
    <xf numFmtId="165" fontId="14" fillId="0" borderId="0" applyFont="0" applyFill="0" applyBorder="0" applyAlignment="0" applyProtection="0"/>
    <xf numFmtId="0" fontId="13" fillId="0" borderId="0"/>
    <xf numFmtId="0" fontId="4" fillId="0" borderId="0"/>
    <xf numFmtId="0" fontId="21" fillId="0" borderId="0">
      <alignment vertical="top"/>
    </xf>
    <xf numFmtId="0" fontId="4" fillId="0" borderId="0"/>
    <xf numFmtId="0" fontId="28" fillId="0" borderId="0"/>
    <xf numFmtId="0" fontId="3" fillId="0" borderId="0"/>
    <xf numFmtId="0" fontId="24" fillId="0" borderId="0"/>
    <xf numFmtId="0" fontId="3" fillId="0" borderId="0"/>
    <xf numFmtId="9" fontId="28" fillId="0" borderId="0" applyFont="0" applyFill="0" applyBorder="0" applyAlignment="0" applyProtection="0"/>
    <xf numFmtId="0" fontId="2" fillId="0" borderId="0"/>
    <xf numFmtId="0" fontId="1" fillId="0" borderId="0"/>
    <xf numFmtId="0" fontId="1" fillId="0" borderId="0"/>
  </cellStyleXfs>
  <cellXfs count="466">
    <xf numFmtId="0" fontId="0" fillId="0" borderId="0" xfId="0"/>
    <xf numFmtId="0" fontId="7" fillId="0" borderId="0" xfId="0" applyFont="1"/>
    <xf numFmtId="0" fontId="7" fillId="0" borderId="0" xfId="0" applyFont="1" applyAlignment="1">
      <alignment horizontal="center"/>
    </xf>
    <xf numFmtId="0" fontId="7" fillId="0" borderId="0" xfId="0" applyFont="1" applyAlignment="1">
      <alignment vertical="center" wrapText="1"/>
    </xf>
    <xf numFmtId="0" fontId="7" fillId="0" borderId="0" xfId="0" applyFont="1" applyAlignment="1">
      <alignment horizontal="center" vertical="center" wrapText="1"/>
    </xf>
    <xf numFmtId="0" fontId="7" fillId="0" borderId="0" xfId="0" applyFont="1" applyAlignment="1">
      <alignment horizontal="center" vertical="center"/>
    </xf>
    <xf numFmtId="1" fontId="7" fillId="0" borderId="0" xfId="0" applyNumberFormat="1" applyFont="1" applyAlignment="1">
      <alignment horizontal="center" vertical="center" wrapText="1"/>
    </xf>
    <xf numFmtId="0" fontId="10" fillId="0" borderId="0" xfId="0" applyFont="1"/>
    <xf numFmtId="0" fontId="7" fillId="0" borderId="0" xfId="0" applyFont="1" applyFill="1"/>
    <xf numFmtId="0" fontId="11" fillId="2" borderId="1" xfId="2" applyFont="1" applyFill="1" applyBorder="1" applyAlignment="1">
      <alignment horizontal="center" vertical="center"/>
    </xf>
    <xf numFmtId="0" fontId="10" fillId="0" borderId="0" xfId="2" applyFont="1"/>
    <xf numFmtId="0" fontId="10" fillId="0" borderId="1" xfId="2" applyFont="1" applyFill="1" applyBorder="1" applyAlignment="1">
      <alignment horizontal="center"/>
    </xf>
    <xf numFmtId="0" fontId="10" fillId="0" borderId="1" xfId="2" applyFont="1" applyBorder="1"/>
    <xf numFmtId="0" fontId="9" fillId="0" borderId="0" xfId="0" applyFont="1" applyAlignment="1">
      <alignment horizontal="left" vertical="center"/>
    </xf>
    <xf numFmtId="0" fontId="10" fillId="0" borderId="0" xfId="2" applyFont="1" applyAlignment="1">
      <alignment horizontal="center" vertical="center"/>
    </xf>
    <xf numFmtId="0" fontId="10" fillId="0" borderId="1" xfId="2" applyFont="1" applyBorder="1" applyAlignment="1">
      <alignment horizontal="center" vertical="center"/>
    </xf>
    <xf numFmtId="0" fontId="10" fillId="0" borderId="1" xfId="2" applyFont="1" applyBorder="1" applyAlignment="1">
      <alignment horizontal="center"/>
    </xf>
    <xf numFmtId="0" fontId="11" fillId="2" borderId="1" xfId="2" applyFont="1" applyFill="1" applyBorder="1"/>
    <xf numFmtId="0" fontId="11" fillId="2" borderId="1" xfId="2" applyFont="1" applyFill="1" applyBorder="1" applyAlignment="1"/>
    <xf numFmtId="0" fontId="11" fillId="2" borderId="1" xfId="2" applyFont="1" applyFill="1" applyBorder="1" applyAlignment="1">
      <alignment horizontal="center"/>
    </xf>
    <xf numFmtId="0" fontId="10" fillId="4" borderId="11" xfId="7" applyFont="1" applyFill="1" applyBorder="1"/>
    <xf numFmtId="0" fontId="10" fillId="4" borderId="3" xfId="7" applyFont="1" applyFill="1" applyBorder="1"/>
    <xf numFmtId="0" fontId="10" fillId="4" borderId="4" xfId="5" applyFont="1" applyFill="1" applyBorder="1" applyAlignment="1"/>
    <xf numFmtId="0" fontId="11" fillId="2" borderId="0" xfId="1" applyFont="1" applyFill="1" applyBorder="1" applyAlignment="1">
      <alignment vertical="center"/>
    </xf>
    <xf numFmtId="0" fontId="10" fillId="4" borderId="5" xfId="5" applyFont="1" applyFill="1" applyBorder="1" applyAlignment="1"/>
    <xf numFmtId="0" fontId="11" fillId="4" borderId="12" xfId="7" applyFont="1" applyFill="1" applyBorder="1"/>
    <xf numFmtId="0" fontId="11" fillId="4" borderId="0" xfId="7" applyFont="1" applyFill="1" applyBorder="1"/>
    <xf numFmtId="0" fontId="11" fillId="2" borderId="2" xfId="14" applyFont="1" applyFill="1" applyBorder="1" applyAlignment="1">
      <alignment vertical="center"/>
    </xf>
    <xf numFmtId="0" fontId="11" fillId="2" borderId="0" xfId="7" applyFont="1" applyFill="1" applyBorder="1" applyAlignment="1">
      <alignment vertical="center"/>
    </xf>
    <xf numFmtId="0" fontId="10" fillId="4" borderId="12" xfId="7" applyFont="1" applyFill="1" applyBorder="1"/>
    <xf numFmtId="0" fontId="10" fillId="4" borderId="0" xfId="7" applyFont="1" applyFill="1" applyBorder="1"/>
    <xf numFmtId="0" fontId="11" fillId="2" borderId="2" xfId="7" applyFont="1" applyFill="1" applyBorder="1" applyAlignment="1">
      <alignment vertical="center"/>
    </xf>
    <xf numFmtId="0" fontId="7" fillId="0" borderId="1" xfId="0" quotePrefix="1" applyFont="1" applyBorder="1" applyAlignment="1">
      <alignment horizontal="left" vertical="top"/>
    </xf>
    <xf numFmtId="15" fontId="7" fillId="0" borderId="1" xfId="0" quotePrefix="1" applyNumberFormat="1" applyFont="1" applyBorder="1" applyAlignment="1">
      <alignment horizontal="right" vertical="top"/>
    </xf>
    <xf numFmtId="0" fontId="7" fillId="0" borderId="1" xfId="0" applyFont="1" applyBorder="1"/>
    <xf numFmtId="0" fontId="7" fillId="0" borderId="0" xfId="0" quotePrefix="1" applyFont="1" applyAlignment="1">
      <alignment horizontal="left" vertical="top"/>
    </xf>
    <xf numFmtId="168" fontId="7" fillId="0" borderId="0" xfId="0" quotePrefix="1" applyNumberFormat="1" applyFont="1" applyAlignment="1">
      <alignment horizontal="right" vertical="top"/>
    </xf>
    <xf numFmtId="168" fontId="7" fillId="0" borderId="1" xfId="0" quotePrefix="1" applyNumberFormat="1" applyFont="1" applyBorder="1" applyAlignment="1">
      <alignment horizontal="center" vertical="top"/>
    </xf>
    <xf numFmtId="0" fontId="7" fillId="0" borderId="1" xfId="0" quotePrefix="1" applyNumberFormat="1" applyFont="1" applyBorder="1" applyAlignment="1">
      <alignment horizontal="center" vertical="top"/>
    </xf>
    <xf numFmtId="0" fontId="11" fillId="5" borderId="13" xfId="15" applyFont="1" applyFill="1" applyBorder="1" applyAlignment="1">
      <alignment vertical="center"/>
    </xf>
    <xf numFmtId="0" fontId="11" fillId="5" borderId="14" xfId="15" applyFont="1" applyFill="1" applyBorder="1" applyAlignment="1">
      <alignment vertical="center"/>
    </xf>
    <xf numFmtId="0" fontId="11" fillId="5" borderId="15" xfId="15" applyFont="1" applyFill="1" applyBorder="1" applyAlignment="1">
      <alignment vertical="center"/>
    </xf>
    <xf numFmtId="0" fontId="15" fillId="0" borderId="0" xfId="14" applyFont="1"/>
    <xf numFmtId="0" fontId="11" fillId="6" borderId="2" xfId="16" applyFont="1" applyFill="1" applyBorder="1" applyAlignment="1">
      <alignment vertical="center"/>
    </xf>
    <xf numFmtId="0" fontId="11" fillId="5" borderId="0" xfId="15" applyFont="1" applyFill="1" applyBorder="1" applyAlignment="1">
      <alignment horizontal="left" vertical="center"/>
    </xf>
    <xf numFmtId="0" fontId="11" fillId="5" borderId="8" xfId="15" applyFont="1" applyFill="1" applyBorder="1" applyAlignment="1">
      <alignment horizontal="left" vertical="center"/>
    </xf>
    <xf numFmtId="0" fontId="11" fillId="5" borderId="2" xfId="15" applyFont="1" applyFill="1" applyBorder="1" applyAlignment="1">
      <alignment vertical="center"/>
    </xf>
    <xf numFmtId="0" fontId="11" fillId="5" borderId="0" xfId="15" applyFont="1" applyFill="1" applyBorder="1" applyAlignment="1">
      <alignment vertical="center"/>
    </xf>
    <xf numFmtId="0" fontId="11" fillId="5" borderId="8" xfId="15" applyFont="1" applyFill="1" applyBorder="1" applyAlignment="1">
      <alignment vertical="center"/>
    </xf>
    <xf numFmtId="0" fontId="11" fillId="5" borderId="16" xfId="15" applyFont="1" applyFill="1" applyBorder="1" applyAlignment="1">
      <alignment vertical="center"/>
    </xf>
    <xf numFmtId="0" fontId="11" fillId="5" borderId="9" xfId="15" applyFont="1" applyFill="1" applyBorder="1" applyAlignment="1">
      <alignment vertical="center"/>
    </xf>
    <xf numFmtId="0" fontId="11" fillId="5" borderId="10" xfId="15" applyFont="1" applyFill="1" applyBorder="1" applyAlignment="1">
      <alignment vertical="center"/>
    </xf>
    <xf numFmtId="0" fontId="11" fillId="8" borderId="1" xfId="14" applyFont="1" applyFill="1" applyBorder="1" applyAlignment="1">
      <alignment horizontal="center"/>
    </xf>
    <xf numFmtId="0" fontId="10" fillId="0" borderId="1" xfId="14" applyFont="1" applyBorder="1" applyAlignment="1">
      <alignment horizontal="center"/>
    </xf>
    <xf numFmtId="0" fontId="15" fillId="0" borderId="0" xfId="18" applyFont="1" applyAlignment="1">
      <alignment horizontal="center" vertical="center"/>
    </xf>
    <xf numFmtId="0" fontId="15" fillId="0" borderId="0" xfId="28" applyFont="1" applyAlignment="1">
      <alignment horizontal="center" vertical="center"/>
    </xf>
    <xf numFmtId="0" fontId="10" fillId="0" borderId="0" xfId="28" applyFont="1"/>
    <xf numFmtId="0" fontId="10" fillId="7" borderId="0" xfId="18" applyFont="1" applyFill="1" applyBorder="1" applyAlignment="1">
      <alignment vertical="center"/>
    </xf>
    <xf numFmtId="0" fontId="7" fillId="0" borderId="1" xfId="0" quotePrefix="1" applyFont="1" applyBorder="1" applyAlignment="1">
      <alignment horizontal="center" vertical="top"/>
    </xf>
    <xf numFmtId="0" fontId="7" fillId="0" borderId="1" xfId="0" applyFont="1" applyBorder="1" applyAlignment="1">
      <alignment horizontal="center"/>
    </xf>
    <xf numFmtId="168" fontId="7" fillId="0" borderId="1" xfId="0" quotePrefix="1" applyNumberFormat="1" applyFont="1" applyBorder="1" applyAlignment="1">
      <alignment horizontal="right" vertical="top"/>
    </xf>
    <xf numFmtId="0" fontId="7" fillId="0" borderId="1" xfId="0" quotePrefix="1" applyNumberFormat="1" applyFont="1" applyBorder="1" applyAlignment="1">
      <alignment horizontal="right" vertical="top"/>
    </xf>
    <xf numFmtId="0" fontId="7" fillId="0" borderId="0" xfId="35" applyFont="1"/>
    <xf numFmtId="0" fontId="22" fillId="2" borderId="2" xfId="21" applyFont="1" applyFill="1" applyBorder="1" applyAlignment="1">
      <alignment vertical="center"/>
    </xf>
    <xf numFmtId="0" fontId="22" fillId="2" borderId="0" xfId="21" applyFont="1" applyFill="1" applyBorder="1" applyAlignment="1">
      <alignment vertical="center"/>
    </xf>
    <xf numFmtId="171" fontId="15" fillId="2" borderId="0" xfId="21" applyNumberFormat="1" applyFont="1" applyFill="1" applyBorder="1" applyAlignment="1">
      <alignment horizontal="center" vertical="center"/>
    </xf>
    <xf numFmtId="0" fontId="15" fillId="2" borderId="0" xfId="21" applyFont="1" applyFill="1" applyBorder="1" applyAlignment="1">
      <alignment vertical="center"/>
    </xf>
    <xf numFmtId="0" fontId="7" fillId="0" borderId="22" xfId="0" applyFont="1" applyBorder="1"/>
    <xf numFmtId="172" fontId="15" fillId="0" borderId="18" xfId="0" applyNumberFormat="1" applyFont="1" applyBorder="1" applyAlignment="1"/>
    <xf numFmtId="0" fontId="11" fillId="4" borderId="11" xfId="15" applyFont="1" applyFill="1" applyBorder="1" applyAlignment="1">
      <alignment vertical="center"/>
    </xf>
    <xf numFmtId="0" fontId="11" fillId="4" borderId="3" xfId="15" applyFont="1" applyFill="1" applyBorder="1" applyAlignment="1">
      <alignment vertical="center"/>
    </xf>
    <xf numFmtId="0" fontId="10" fillId="4" borderId="3" xfId="15" applyFont="1" applyFill="1" applyBorder="1" applyAlignment="1">
      <alignment vertical="center"/>
    </xf>
    <xf numFmtId="0" fontId="10" fillId="4" borderId="4" xfId="15" applyFont="1" applyFill="1" applyBorder="1" applyAlignment="1">
      <alignment vertical="center"/>
    </xf>
    <xf numFmtId="0" fontId="11" fillId="4" borderId="12" xfId="15" applyFont="1" applyFill="1" applyBorder="1" applyAlignment="1">
      <alignment vertical="center"/>
    </xf>
    <xf numFmtId="0" fontId="11" fillId="4" borderId="0" xfId="15" applyFont="1" applyFill="1" applyBorder="1" applyAlignment="1">
      <alignment vertical="center"/>
    </xf>
    <xf numFmtId="0" fontId="10" fillId="4" borderId="0" xfId="15" applyFont="1" applyFill="1" applyBorder="1" applyAlignment="1">
      <alignment vertical="center"/>
    </xf>
    <xf numFmtId="0" fontId="10" fillId="4" borderId="5" xfId="15" applyFont="1" applyFill="1" applyBorder="1" applyAlignment="1">
      <alignment vertical="center"/>
    </xf>
    <xf numFmtId="0" fontId="16" fillId="4" borderId="0" xfId="18" applyFont="1" applyFill="1" applyBorder="1"/>
    <xf numFmtId="0" fontId="11" fillId="4" borderId="17" xfId="15" applyFont="1" applyFill="1" applyBorder="1" applyAlignment="1">
      <alignment vertical="center"/>
    </xf>
    <xf numFmtId="0" fontId="11" fillId="4" borderId="6" xfId="15" applyFont="1" applyFill="1" applyBorder="1" applyAlignment="1">
      <alignment vertical="center"/>
    </xf>
    <xf numFmtId="0" fontId="10" fillId="4" borderId="6" xfId="15" applyFont="1" applyFill="1" applyBorder="1" applyAlignment="1">
      <alignment vertical="center"/>
    </xf>
    <xf numFmtId="0" fontId="10" fillId="4" borderId="7" xfId="15" applyFont="1" applyFill="1" applyBorder="1" applyAlignment="1">
      <alignment vertical="center"/>
    </xf>
    <xf numFmtId="0" fontId="10" fillId="9" borderId="0" xfId="18" applyFont="1" applyFill="1" applyAlignment="1">
      <alignment vertical="center"/>
    </xf>
    <xf numFmtId="0" fontId="10" fillId="9" borderId="0" xfId="18" applyFont="1" applyFill="1" applyAlignment="1">
      <alignment horizontal="center" vertical="center"/>
    </xf>
    <xf numFmtId="43" fontId="15" fillId="0" borderId="7" xfId="31" applyFont="1" applyBorder="1" applyAlignment="1"/>
    <xf numFmtId="0" fontId="10" fillId="7" borderId="27" xfId="18" applyFont="1" applyFill="1" applyBorder="1" applyAlignment="1">
      <alignment vertical="center"/>
    </xf>
    <xf numFmtId="0" fontId="15" fillId="9" borderId="0" xfId="40" applyFont="1" applyFill="1">
      <alignment vertical="top"/>
    </xf>
    <xf numFmtId="4" fontId="7" fillId="0" borderId="0" xfId="0" applyNumberFormat="1" applyFont="1"/>
    <xf numFmtId="0" fontId="7" fillId="0" borderId="0" xfId="0" applyNumberFormat="1" applyFont="1"/>
    <xf numFmtId="0" fontId="10" fillId="0" borderId="22" xfId="0" applyFont="1" applyBorder="1" applyAlignment="1">
      <alignment horizontal="center"/>
    </xf>
    <xf numFmtId="0" fontId="10" fillId="0" borderId="22" xfId="0" applyFont="1" applyBorder="1" applyAlignment="1">
      <alignment horizontal="left"/>
    </xf>
    <xf numFmtId="0" fontId="10" fillId="0" borderId="22" xfId="0" applyNumberFormat="1" applyFont="1" applyBorder="1" applyAlignment="1">
      <alignment horizontal="right"/>
    </xf>
    <xf numFmtId="0" fontId="10" fillId="0" borderId="0" xfId="0" applyFont="1" applyAlignment="1">
      <alignment horizontal="center"/>
    </xf>
    <xf numFmtId="0" fontId="10" fillId="0" borderId="0" xfId="0" applyFont="1" applyAlignment="1">
      <alignment horizontal="right"/>
    </xf>
    <xf numFmtId="0" fontId="10" fillId="0" borderId="0" xfId="0" applyFont="1" applyAlignment="1">
      <alignment horizontal="left"/>
    </xf>
    <xf numFmtId="4" fontId="10" fillId="0" borderId="0" xfId="0" applyNumberFormat="1" applyFont="1" applyAlignment="1">
      <alignment horizontal="right"/>
    </xf>
    <xf numFmtId="0" fontId="10" fillId="0" borderId="0" xfId="0" applyNumberFormat="1" applyFont="1" applyAlignment="1">
      <alignment horizontal="right"/>
    </xf>
    <xf numFmtId="0" fontId="10" fillId="9" borderId="0" xfId="30" applyFont="1" applyFill="1" applyBorder="1" applyAlignment="1">
      <alignment vertical="center"/>
    </xf>
    <xf numFmtId="0" fontId="22" fillId="9" borderId="12" xfId="30" applyFont="1" applyFill="1" applyBorder="1" applyAlignment="1">
      <alignment vertical="center"/>
    </xf>
    <xf numFmtId="165" fontId="15" fillId="0" borderId="18" xfId="31" applyNumberFormat="1" applyFont="1" applyBorder="1" applyAlignment="1"/>
    <xf numFmtId="43" fontId="15" fillId="0" borderId="18" xfId="31" applyFont="1" applyBorder="1" applyAlignment="1"/>
    <xf numFmtId="2" fontId="10" fillId="0" borderId="0" xfId="30" applyNumberFormat="1" applyFont="1" applyFill="1" applyBorder="1" applyAlignment="1">
      <alignment horizontal="center" vertical="center"/>
    </xf>
    <xf numFmtId="0" fontId="10" fillId="2" borderId="0" xfId="18" applyFont="1" applyFill="1" applyBorder="1" applyAlignment="1">
      <alignment vertical="center"/>
    </xf>
    <xf numFmtId="0" fontId="10" fillId="0" borderId="0" xfId="18" applyFont="1"/>
    <xf numFmtId="0" fontId="11" fillId="0" borderId="0" xfId="30" applyFont="1" applyFill="1" applyBorder="1" applyAlignment="1">
      <alignment horizontal="center" vertical="center" wrapText="1"/>
    </xf>
    <xf numFmtId="0" fontId="10" fillId="4" borderId="28" xfId="7" applyFont="1" applyFill="1" applyBorder="1"/>
    <xf numFmtId="0" fontId="7" fillId="0" borderId="22" xfId="197" applyFont="1" applyBorder="1" applyAlignment="1">
      <alignment horizontal="center" vertical="center"/>
    </xf>
    <xf numFmtId="0" fontId="7" fillId="0" borderId="22" xfId="198" applyFont="1" applyFill="1" applyBorder="1" applyAlignment="1">
      <alignment horizontal="center" vertical="center"/>
    </xf>
    <xf numFmtId="0" fontId="11" fillId="2" borderId="22" xfId="197" applyFont="1" applyFill="1" applyBorder="1" applyAlignment="1">
      <alignment horizontal="center" vertical="center"/>
    </xf>
    <xf numFmtId="0" fontId="8" fillId="3" borderId="22" xfId="197" applyFont="1" applyFill="1" applyBorder="1" applyAlignment="1">
      <alignment horizontal="center" vertical="center"/>
    </xf>
    <xf numFmtId="0" fontId="15" fillId="0" borderId="0" xfId="199" applyFont="1"/>
    <xf numFmtId="0" fontId="11" fillId="2" borderId="10" xfId="200" applyFont="1" applyFill="1" applyBorder="1" applyAlignment="1">
      <alignment vertical="center"/>
    </xf>
    <xf numFmtId="0" fontId="11" fillId="2" borderId="9" xfId="200" applyFont="1" applyFill="1" applyBorder="1" applyAlignment="1">
      <alignment vertical="center"/>
    </xf>
    <xf numFmtId="0" fontId="11" fillId="2" borderId="9" xfId="200" applyFont="1" applyFill="1" applyBorder="1" applyAlignment="1">
      <alignment horizontal="left" vertical="center"/>
    </xf>
    <xf numFmtId="0" fontId="11" fillId="2" borderId="16" xfId="200" applyFont="1" applyFill="1" applyBorder="1" applyAlignment="1">
      <alignment vertical="center"/>
    </xf>
    <xf numFmtId="0" fontId="11" fillId="2" borderId="26" xfId="200" applyFont="1" applyFill="1" applyBorder="1" applyAlignment="1">
      <alignment vertical="center"/>
    </xf>
    <xf numFmtId="0" fontId="11" fillId="2" borderId="0" xfId="200" applyFont="1" applyFill="1" applyBorder="1" applyAlignment="1">
      <alignment vertical="center"/>
    </xf>
    <xf numFmtId="0" fontId="11" fillId="2" borderId="0" xfId="200" applyFont="1" applyFill="1" applyBorder="1" applyAlignment="1">
      <alignment horizontal="left" vertical="center"/>
    </xf>
    <xf numFmtId="0" fontId="11" fillId="2" borderId="27" xfId="200" applyFont="1" applyFill="1" applyBorder="1" applyAlignment="1">
      <alignment vertical="center"/>
    </xf>
    <xf numFmtId="0" fontId="11" fillId="2" borderId="21" xfId="200" applyFont="1" applyFill="1" applyBorder="1" applyAlignment="1">
      <alignment vertical="center"/>
    </xf>
    <xf numFmtId="0" fontId="11" fillId="2" borderId="20" xfId="200" applyFont="1" applyFill="1" applyBorder="1" applyAlignment="1">
      <alignment vertical="center"/>
    </xf>
    <xf numFmtId="0" fontId="11" fillId="2" borderId="20" xfId="200" applyFont="1" applyFill="1" applyBorder="1" applyAlignment="1">
      <alignment horizontal="left" vertical="center"/>
    </xf>
    <xf numFmtId="0" fontId="11" fillId="2" borderId="19" xfId="200" applyFont="1" applyFill="1" applyBorder="1" applyAlignment="1">
      <alignment vertical="center"/>
    </xf>
    <xf numFmtId="0" fontId="8" fillId="2" borderId="22" xfId="197" applyFont="1" applyFill="1" applyBorder="1" applyAlignment="1">
      <alignment horizontal="center" vertical="center"/>
    </xf>
    <xf numFmtId="2" fontId="7" fillId="0" borderId="22" xfId="197" applyNumberFormat="1" applyFont="1" applyBorder="1" applyAlignment="1">
      <alignment horizontal="center" vertical="center"/>
    </xf>
    <xf numFmtId="2" fontId="7" fillId="0" borderId="22" xfId="198" applyNumberFormat="1" applyFont="1" applyBorder="1" applyAlignment="1">
      <alignment horizontal="center" vertical="center"/>
    </xf>
    <xf numFmtId="0" fontId="7" fillId="0" borderId="22" xfId="198" applyFont="1" applyBorder="1" applyAlignment="1">
      <alignment horizontal="center" vertical="center"/>
    </xf>
    <xf numFmtId="9" fontId="8" fillId="2" borderId="22" xfId="201" applyFont="1" applyFill="1" applyBorder="1" applyAlignment="1">
      <alignment horizontal="center" vertical="center"/>
    </xf>
    <xf numFmtId="0" fontId="7" fillId="0" borderId="22" xfId="197" applyFont="1" applyBorder="1"/>
    <xf numFmtId="2" fontId="7" fillId="0" borderId="22" xfId="197" applyNumberFormat="1" applyFont="1" applyFill="1" applyBorder="1"/>
    <xf numFmtId="0" fontId="10" fillId="0" borderId="22" xfId="197" applyNumberFormat="1" applyFont="1" applyBorder="1"/>
    <xf numFmtId="0" fontId="10" fillId="0" borderId="22" xfId="197" applyNumberFormat="1" applyFont="1" applyFill="1" applyBorder="1"/>
    <xf numFmtId="0" fontId="10" fillId="0" borderId="22" xfId="197" applyFont="1" applyBorder="1"/>
    <xf numFmtId="2" fontId="7" fillId="0" borderId="22" xfId="197" applyNumberFormat="1" applyFont="1" applyBorder="1"/>
    <xf numFmtId="0" fontId="7" fillId="0" borderId="22" xfId="197" applyNumberFormat="1" applyFont="1" applyBorder="1"/>
    <xf numFmtId="2" fontId="10" fillId="0" borderId="22" xfId="197" applyNumberFormat="1" applyFont="1" applyBorder="1"/>
    <xf numFmtId="0" fontId="11" fillId="3" borderId="22" xfId="197" applyFont="1" applyFill="1" applyBorder="1" applyAlignment="1">
      <alignment horizontal="center" vertical="center"/>
    </xf>
    <xf numFmtId="0" fontId="11" fillId="3" borderId="22" xfId="197" applyFont="1" applyFill="1" applyBorder="1" applyAlignment="1">
      <alignment horizontal="center" vertical="center" wrapText="1"/>
    </xf>
    <xf numFmtId="0" fontId="11" fillId="2" borderId="22" xfId="197" applyFont="1" applyFill="1" applyBorder="1" applyAlignment="1">
      <alignment horizontal="center" vertical="center" wrapText="1"/>
    </xf>
    <xf numFmtId="0" fontId="15" fillId="0" borderId="0" xfId="0" applyFont="1"/>
    <xf numFmtId="43" fontId="7" fillId="0" borderId="22" xfId="33" applyFont="1" applyBorder="1"/>
    <xf numFmtId="43" fontId="8" fillId="2" borderId="22" xfId="33" applyFont="1" applyFill="1" applyBorder="1"/>
    <xf numFmtId="0" fontId="7" fillId="2" borderId="22" xfId="0" applyFont="1" applyFill="1" applyBorder="1" applyAlignment="1">
      <alignment horizontal="center"/>
    </xf>
    <xf numFmtId="0" fontId="11" fillId="2" borderId="22" xfId="0" applyFont="1" applyFill="1" applyBorder="1" applyAlignment="1">
      <alignment horizontal="center"/>
    </xf>
    <xf numFmtId="0" fontId="10" fillId="0" borderId="22" xfId="0" applyFont="1" applyBorder="1" applyAlignment="1">
      <alignment horizontal="right"/>
    </xf>
    <xf numFmtId="0" fontId="7" fillId="0" borderId="0" xfId="197" applyFont="1"/>
    <xf numFmtId="0" fontId="8" fillId="0" borderId="0" xfId="197" applyFont="1"/>
    <xf numFmtId="0" fontId="10" fillId="0" borderId="22" xfId="198" quotePrefix="1" applyNumberFormat="1" applyFont="1" applyBorder="1" applyAlignment="1">
      <alignment horizontal="right" vertical="top"/>
    </xf>
    <xf numFmtId="0" fontId="7" fillId="0" borderId="22" xfId="0" quotePrefix="1" applyNumberFormat="1" applyFont="1" applyBorder="1" applyAlignment="1">
      <alignment horizontal="center" vertical="top"/>
    </xf>
    <xf numFmtId="0" fontId="15" fillId="0" borderId="0" xfId="2" applyFont="1" applyFill="1" applyAlignment="1">
      <alignment horizontal="center" vertical="center"/>
    </xf>
    <xf numFmtId="0" fontId="29" fillId="0" borderId="0" xfId="2" applyFont="1"/>
    <xf numFmtId="0" fontId="15" fillId="0" borderId="0" xfId="2" applyFont="1"/>
    <xf numFmtId="0" fontId="11" fillId="2" borderId="29" xfId="2" applyFont="1" applyFill="1" applyBorder="1"/>
    <xf numFmtId="0" fontId="11" fillId="2" borderId="29" xfId="2" applyFont="1" applyFill="1" applyBorder="1" applyAlignment="1">
      <alignment horizontal="center" vertical="center"/>
    </xf>
    <xf numFmtId="0" fontId="11" fillId="0" borderId="29" xfId="2" applyFont="1" applyBorder="1"/>
    <xf numFmtId="0" fontId="10" fillId="0" borderId="29" xfId="2" applyNumberFormat="1" applyFont="1" applyBorder="1" applyAlignment="1">
      <alignment horizontal="center" vertical="center"/>
    </xf>
    <xf numFmtId="0" fontId="10" fillId="0" borderId="29" xfId="2" applyNumberFormat="1" applyFont="1" applyBorder="1"/>
    <xf numFmtId="1" fontId="10" fillId="0" borderId="29" xfId="2" applyNumberFormat="1" applyFont="1" applyBorder="1" applyAlignment="1">
      <alignment horizontal="center" vertical="center"/>
    </xf>
    <xf numFmtId="0" fontId="10" fillId="0" borderId="29" xfId="0" applyFont="1" applyBorder="1" applyAlignment="1">
      <alignment horizontal="center"/>
    </xf>
    <xf numFmtId="2" fontId="11" fillId="0" borderId="29" xfId="2" applyNumberFormat="1" applyFont="1" applyBorder="1" applyAlignment="1">
      <alignment horizontal="center" vertical="center"/>
    </xf>
    <xf numFmtId="2" fontId="11" fillId="2" borderId="29" xfId="2" applyNumberFormat="1" applyFont="1" applyFill="1" applyBorder="1" applyAlignment="1">
      <alignment horizontal="right" vertical="center"/>
    </xf>
    <xf numFmtId="0" fontId="15" fillId="0" borderId="0" xfId="2" applyFont="1" applyBorder="1"/>
    <xf numFmtId="0" fontId="11" fillId="0" borderId="29" xfId="2" applyFont="1" applyFill="1" applyBorder="1"/>
    <xf numFmtId="2" fontId="11" fillId="0" borderId="29" xfId="2" applyNumberFormat="1" applyFont="1" applyFill="1" applyBorder="1" applyAlignment="1">
      <alignment horizontal="right" vertical="center"/>
    </xf>
    <xf numFmtId="0" fontId="7" fillId="0" borderId="29" xfId="0" applyFont="1" applyBorder="1"/>
    <xf numFmtId="0" fontId="0" fillId="0" borderId="29" xfId="0" applyBorder="1"/>
    <xf numFmtId="0" fontId="7" fillId="0" borderId="29" xfId="0" applyNumberFormat="1" applyFont="1" applyBorder="1" applyAlignment="1">
      <alignment horizontal="center"/>
    </xf>
    <xf numFmtId="0" fontId="7" fillId="0" borderId="29" xfId="0" applyNumberFormat="1" applyFont="1" applyBorder="1"/>
    <xf numFmtId="0" fontId="7" fillId="0" borderId="1" xfId="0" applyFont="1" applyBorder="1" applyAlignment="1">
      <alignment vertical="top"/>
    </xf>
    <xf numFmtId="0" fontId="7" fillId="0" borderId="1" xfId="0" applyFont="1" applyBorder="1" applyAlignment="1">
      <alignment horizontal="center" vertical="top"/>
    </xf>
    <xf numFmtId="0" fontId="7" fillId="0" borderId="0" xfId="0" applyFont="1" applyAlignment="1">
      <alignment horizontal="left" vertical="center" wrapText="1"/>
    </xf>
    <xf numFmtId="0" fontId="11" fillId="2" borderId="29" xfId="197" applyFont="1" applyFill="1" applyBorder="1" applyAlignment="1">
      <alignment horizontal="center" vertical="center"/>
    </xf>
    <xf numFmtId="0" fontId="8" fillId="2" borderId="29" xfId="197" applyFont="1" applyFill="1" applyBorder="1" applyAlignment="1">
      <alignment horizontal="center" vertical="center"/>
    </xf>
    <xf numFmtId="0" fontId="7" fillId="0" borderId="29" xfId="197" applyFont="1" applyBorder="1" applyAlignment="1">
      <alignment horizontal="center" vertical="center"/>
    </xf>
    <xf numFmtId="15" fontId="7" fillId="0" borderId="29" xfId="197" applyNumberFormat="1" applyFont="1" applyBorder="1" applyAlignment="1">
      <alignment horizontal="center" vertical="center"/>
    </xf>
    <xf numFmtId="0" fontId="7" fillId="0" borderId="29" xfId="197" applyFont="1" applyBorder="1"/>
    <xf numFmtId="0" fontId="7" fillId="0" borderId="29" xfId="197" applyFont="1" applyBorder="1" applyAlignment="1">
      <alignment horizontal="center"/>
    </xf>
    <xf numFmtId="0" fontId="7" fillId="0" borderId="29" xfId="197" applyFont="1" applyBorder="1" applyAlignment="1">
      <alignment horizontal="left" vertical="center"/>
    </xf>
    <xf numFmtId="15" fontId="7" fillId="0" borderId="29" xfId="197" applyNumberFormat="1" applyFont="1" applyBorder="1" applyAlignment="1">
      <alignment horizontal="center"/>
    </xf>
    <xf numFmtId="0" fontId="8" fillId="2" borderId="29" xfId="197" applyFont="1" applyFill="1" applyBorder="1"/>
    <xf numFmtId="43" fontId="11" fillId="2" borderId="29" xfId="33" applyFont="1" applyFill="1" applyBorder="1" applyAlignment="1">
      <alignment horizontal="center" vertical="center"/>
    </xf>
    <xf numFmtId="43" fontId="7" fillId="0" borderId="29" xfId="33" applyFont="1" applyBorder="1"/>
    <xf numFmtId="43" fontId="8" fillId="2" borderId="29" xfId="33" applyFont="1" applyFill="1" applyBorder="1"/>
    <xf numFmtId="0" fontId="8" fillId="2" borderId="29" xfId="35" applyFont="1" applyFill="1" applyBorder="1"/>
    <xf numFmtId="14" fontId="0" fillId="0" borderId="29" xfId="0" applyNumberFormat="1" applyBorder="1"/>
    <xf numFmtId="0" fontId="7" fillId="0" borderId="29" xfId="35" applyFont="1" applyFill="1" applyBorder="1" applyAlignment="1">
      <alignment horizontal="center"/>
    </xf>
    <xf numFmtId="14" fontId="8" fillId="0" borderId="0" xfId="0" applyNumberFormat="1" applyFont="1"/>
    <xf numFmtId="0" fontId="11" fillId="2" borderId="31" xfId="200" applyFont="1" applyFill="1" applyBorder="1" applyAlignment="1">
      <alignment vertical="center"/>
    </xf>
    <xf numFmtId="0" fontId="13" fillId="0" borderId="0" xfId="18"/>
    <xf numFmtId="0" fontId="8" fillId="2" borderId="29" xfId="0" applyFont="1" applyFill="1" applyBorder="1" applyAlignment="1">
      <alignment horizontal="center"/>
    </xf>
    <xf numFmtId="0" fontId="11" fillId="2" borderId="29" xfId="1" applyFont="1" applyFill="1" applyBorder="1" applyAlignment="1">
      <alignment horizontal="center"/>
    </xf>
    <xf numFmtId="4" fontId="7" fillId="0" borderId="29" xfId="0" applyNumberFormat="1" applyFont="1" applyBorder="1"/>
    <xf numFmtId="0" fontId="7" fillId="0" borderId="29" xfId="0" applyFont="1" applyBorder="1" applyAlignment="1">
      <alignment horizontal="center"/>
    </xf>
    <xf numFmtId="0" fontId="8" fillId="0" borderId="0" xfId="0" applyFont="1"/>
    <xf numFmtId="14" fontId="7" fillId="0" borderId="29" xfId="0" applyNumberFormat="1" applyFont="1" applyBorder="1" applyAlignment="1">
      <alignment horizontal="center"/>
    </xf>
    <xf numFmtId="0" fontId="15" fillId="2" borderId="32" xfId="32" applyFont="1" applyFill="1" applyBorder="1">
      <alignment vertical="top"/>
    </xf>
    <xf numFmtId="0" fontId="15" fillId="2" borderId="33" xfId="32" applyFont="1" applyFill="1" applyBorder="1">
      <alignment vertical="top"/>
    </xf>
    <xf numFmtId="0" fontId="11" fillId="11" borderId="27" xfId="16" applyFont="1" applyFill="1" applyBorder="1" applyAlignment="1">
      <alignment vertical="center"/>
    </xf>
    <xf numFmtId="0" fontId="11" fillId="2" borderId="0" xfId="202" applyFont="1" applyFill="1" applyBorder="1" applyAlignment="1">
      <alignment vertical="center"/>
    </xf>
    <xf numFmtId="0" fontId="11" fillId="2" borderId="27" xfId="202" applyFont="1" applyFill="1" applyBorder="1" applyAlignment="1">
      <alignment vertical="center"/>
    </xf>
    <xf numFmtId="0" fontId="11" fillId="2" borderId="27" xfId="147" applyFont="1" applyFill="1" applyBorder="1" applyAlignment="1">
      <alignment vertical="center"/>
    </xf>
    <xf numFmtId="0" fontId="16" fillId="2" borderId="0" xfId="32" applyFont="1" applyFill="1" applyBorder="1" applyAlignment="1">
      <alignment vertical="center"/>
    </xf>
    <xf numFmtId="20" fontId="13" fillId="0" borderId="0" xfId="18" applyNumberFormat="1"/>
    <xf numFmtId="0" fontId="10" fillId="4" borderId="3" xfId="7" applyFont="1" applyFill="1" applyBorder="1" applyAlignment="1">
      <alignment horizontal="left"/>
    </xf>
    <xf numFmtId="0" fontId="11" fillId="2" borderId="0" xfId="1" applyFont="1" applyFill="1" applyBorder="1" applyAlignment="1">
      <alignment horizontal="left" vertical="center"/>
    </xf>
    <xf numFmtId="0" fontId="11" fillId="4" borderId="0" xfId="7" applyFont="1" applyFill="1" applyBorder="1" applyAlignment="1">
      <alignment horizontal="left"/>
    </xf>
    <xf numFmtId="0" fontId="11" fillId="2" borderId="0" xfId="7" applyFont="1" applyFill="1" applyBorder="1" applyAlignment="1">
      <alignment horizontal="left" vertical="center"/>
    </xf>
    <xf numFmtId="0" fontId="10" fillId="4" borderId="0" xfId="7" applyFont="1" applyFill="1" applyBorder="1" applyAlignment="1">
      <alignment horizontal="left"/>
    </xf>
    <xf numFmtId="0" fontId="10" fillId="0" borderId="0" xfId="2" applyFont="1" applyAlignment="1">
      <alignment horizontal="left" vertical="center"/>
    </xf>
    <xf numFmtId="0" fontId="10" fillId="4" borderId="3" xfId="7" applyFont="1" applyFill="1" applyBorder="1" applyAlignment="1">
      <alignment horizontal="center"/>
    </xf>
    <xf numFmtId="0" fontId="11" fillId="2" borderId="0" xfId="1" applyFont="1" applyFill="1" applyBorder="1" applyAlignment="1">
      <alignment horizontal="center" vertical="center"/>
    </xf>
    <xf numFmtId="0" fontId="11" fillId="4" borderId="0" xfId="7" applyFont="1" applyFill="1" applyBorder="1" applyAlignment="1">
      <alignment horizontal="center"/>
    </xf>
    <xf numFmtId="0" fontId="11" fillId="2" borderId="0" xfId="7" applyFont="1" applyFill="1" applyBorder="1" applyAlignment="1">
      <alignment horizontal="center" vertical="center"/>
    </xf>
    <xf numFmtId="0" fontId="10" fillId="4" borderId="0" xfId="7" applyFont="1" applyFill="1" applyBorder="1" applyAlignment="1">
      <alignment horizontal="center"/>
    </xf>
    <xf numFmtId="14" fontId="10" fillId="4" borderId="3" xfId="7" applyNumberFormat="1" applyFont="1" applyFill="1" applyBorder="1" applyAlignment="1">
      <alignment horizontal="left"/>
    </xf>
    <xf numFmtId="14" fontId="11" fillId="2" borderId="0" xfId="1" applyNumberFormat="1" applyFont="1" applyFill="1" applyBorder="1" applyAlignment="1">
      <alignment horizontal="left" vertical="center"/>
    </xf>
    <xf numFmtId="14" fontId="11" fillId="4" borderId="0" xfId="7" applyNumberFormat="1" applyFont="1" applyFill="1" applyBorder="1" applyAlignment="1">
      <alignment horizontal="left"/>
    </xf>
    <xf numFmtId="14" fontId="11" fillId="2" borderId="0" xfId="7" applyNumberFormat="1" applyFont="1" applyFill="1" applyBorder="1" applyAlignment="1">
      <alignment horizontal="left" vertical="center"/>
    </xf>
    <xf numFmtId="14" fontId="10" fillId="4" borderId="0" xfId="7" applyNumberFormat="1" applyFont="1" applyFill="1" applyBorder="1" applyAlignment="1">
      <alignment horizontal="left"/>
    </xf>
    <xf numFmtId="14" fontId="10" fillId="0" borderId="0" xfId="2" applyNumberFormat="1" applyFont="1" applyAlignment="1">
      <alignment horizontal="left" vertical="center"/>
    </xf>
    <xf numFmtId="0" fontId="10" fillId="0" borderId="0" xfId="2" applyFont="1" applyAlignment="1">
      <alignment horizontal="center"/>
    </xf>
    <xf numFmtId="0" fontId="8" fillId="0" borderId="0" xfId="0" applyFont="1" applyAlignment="1">
      <alignment horizontal="center"/>
    </xf>
    <xf numFmtId="20" fontId="10" fillId="0" borderId="0" xfId="2" applyNumberFormat="1" applyFont="1" applyAlignment="1">
      <alignment horizontal="center"/>
    </xf>
    <xf numFmtId="3" fontId="7" fillId="0" borderId="29" xfId="0" applyNumberFormat="1" applyFont="1" applyBorder="1"/>
    <xf numFmtId="3" fontId="7" fillId="0" borderId="29" xfId="0" applyNumberFormat="1" applyFont="1" applyBorder="1" applyAlignment="1">
      <alignment horizontal="center"/>
    </xf>
    <xf numFmtId="0" fontId="10" fillId="4" borderId="4" xfId="5" applyFont="1" applyFill="1" applyBorder="1" applyAlignment="1">
      <alignment horizontal="left"/>
    </xf>
    <xf numFmtId="0" fontId="10" fillId="4" borderId="5" xfId="5" applyFont="1" applyFill="1" applyBorder="1" applyAlignment="1">
      <alignment horizontal="left"/>
    </xf>
    <xf numFmtId="0" fontId="11" fillId="2" borderId="1" xfId="2" applyFont="1" applyFill="1" applyBorder="1" applyAlignment="1">
      <alignment horizontal="left"/>
    </xf>
    <xf numFmtId="0" fontId="7" fillId="0" borderId="1" xfId="0" applyFont="1" applyBorder="1" applyAlignment="1">
      <alignment horizontal="left" vertical="top"/>
    </xf>
    <xf numFmtId="0" fontId="10" fillId="0" borderId="0" xfId="2" applyFont="1" applyAlignment="1">
      <alignment horizontal="left"/>
    </xf>
    <xf numFmtId="0" fontId="10" fillId="4" borderId="11" xfId="7" applyFont="1" applyFill="1" applyBorder="1" applyAlignment="1">
      <alignment horizontal="left"/>
    </xf>
    <xf numFmtId="0" fontId="11" fillId="2" borderId="2" xfId="7" applyFont="1" applyFill="1" applyBorder="1" applyAlignment="1">
      <alignment horizontal="left" vertical="center"/>
    </xf>
    <xf numFmtId="0" fontId="11" fillId="4" borderId="12" xfId="7" applyFont="1" applyFill="1" applyBorder="1" applyAlignment="1">
      <alignment horizontal="left"/>
    </xf>
    <xf numFmtId="0" fontId="11" fillId="2" borderId="2" xfId="14" applyFont="1" applyFill="1" applyBorder="1" applyAlignment="1">
      <alignment horizontal="left" vertical="center"/>
    </xf>
    <xf numFmtId="0" fontId="10" fillId="4" borderId="12" xfId="7" applyFont="1" applyFill="1" applyBorder="1" applyAlignment="1">
      <alignment horizontal="left"/>
    </xf>
    <xf numFmtId="15" fontId="7" fillId="0" borderId="1" xfId="0" applyNumberFormat="1" applyFont="1" applyBorder="1" applyAlignment="1">
      <alignment horizontal="left"/>
    </xf>
    <xf numFmtId="0" fontId="15" fillId="2" borderId="33" xfId="32" applyFont="1" applyFill="1" applyBorder="1" applyAlignment="1">
      <alignment horizontal="center" vertical="top"/>
    </xf>
    <xf numFmtId="0" fontId="11" fillId="2" borderId="0" xfId="202" applyFont="1" applyFill="1" applyBorder="1" applyAlignment="1">
      <alignment horizontal="center" vertical="center"/>
    </xf>
    <xf numFmtId="0" fontId="13" fillId="0" borderId="29" xfId="18" applyBorder="1" applyAlignment="1">
      <alignment horizontal="center"/>
    </xf>
    <xf numFmtId="0" fontId="13" fillId="0" borderId="0" xfId="18" applyAlignment="1">
      <alignment horizontal="center"/>
    </xf>
    <xf numFmtId="0" fontId="15" fillId="2" borderId="34" xfId="32" applyFont="1" applyFill="1" applyBorder="1" applyAlignment="1">
      <alignment horizontal="center" vertical="top"/>
    </xf>
    <xf numFmtId="0" fontId="16" fillId="2" borderId="30" xfId="32" applyFont="1" applyFill="1" applyBorder="1" applyAlignment="1">
      <alignment horizontal="center" vertical="center"/>
    </xf>
    <xf numFmtId="0" fontId="7" fillId="3" borderId="22" xfId="197" applyFont="1" applyFill="1" applyBorder="1"/>
    <xf numFmtId="3" fontId="10" fillId="0" borderId="22" xfId="0" applyNumberFormat="1" applyFont="1" applyBorder="1" applyAlignment="1">
      <alignment horizontal="right"/>
    </xf>
    <xf numFmtId="0" fontId="10" fillId="9" borderId="35" xfId="30" applyFont="1" applyFill="1" applyBorder="1" applyAlignment="1">
      <alignment vertical="center"/>
    </xf>
    <xf numFmtId="0" fontId="11" fillId="2" borderId="36" xfId="30" applyFont="1" applyFill="1" applyBorder="1" applyAlignment="1">
      <alignment horizontal="center" vertical="center" wrapText="1"/>
    </xf>
    <xf numFmtId="0" fontId="11" fillId="0" borderId="35" xfId="30" applyFont="1" applyFill="1" applyBorder="1" applyAlignment="1">
      <alignment horizontal="center" vertical="center" wrapText="1"/>
    </xf>
    <xf numFmtId="2" fontId="10" fillId="0" borderId="35" xfId="30" applyNumberFormat="1" applyFont="1" applyFill="1" applyBorder="1" applyAlignment="1">
      <alignment horizontal="center" vertical="center"/>
    </xf>
    <xf numFmtId="0" fontId="0" fillId="0" borderId="36" xfId="0" applyBorder="1" applyAlignment="1">
      <alignment horizontal="left"/>
    </xf>
    <xf numFmtId="0" fontId="7" fillId="0" borderId="36" xfId="0" applyNumberFormat="1" applyFont="1" applyBorder="1" applyAlignment="1">
      <alignment horizontal="center"/>
    </xf>
    <xf numFmtId="0" fontId="15" fillId="0" borderId="36" xfId="0" applyFont="1" applyBorder="1" applyAlignment="1">
      <alignment horizontal="center"/>
    </xf>
    <xf numFmtId="43" fontId="15" fillId="0" borderId="36" xfId="38" applyFont="1" applyBorder="1" applyAlignment="1">
      <alignment horizontal="center"/>
    </xf>
    <xf numFmtId="0" fontId="15" fillId="0" borderId="36" xfId="0" applyFont="1" applyBorder="1" applyAlignment="1">
      <alignment horizontal="center" vertical="center"/>
    </xf>
    <xf numFmtId="43" fontId="10" fillId="0" borderId="36" xfId="38" applyFont="1" applyBorder="1" applyAlignment="1">
      <alignment horizontal="center"/>
    </xf>
    <xf numFmtId="43" fontId="10" fillId="0" borderId="36" xfId="38" applyFont="1" applyBorder="1" applyAlignment="1">
      <alignment horizontal="center" vertical="center"/>
    </xf>
    <xf numFmtId="0" fontId="0" fillId="0" borderId="36" xfId="0" applyNumberFormat="1" applyBorder="1" applyAlignment="1">
      <alignment horizontal="center"/>
    </xf>
    <xf numFmtId="0" fontId="16" fillId="2" borderId="36" xfId="18" applyFont="1" applyFill="1" applyBorder="1"/>
    <xf numFmtId="0" fontId="8" fillId="2" borderId="36" xfId="0" applyFont="1" applyFill="1" applyBorder="1"/>
    <xf numFmtId="0" fontId="8" fillId="2" borderId="36" xfId="0" applyFont="1" applyFill="1" applyBorder="1" applyAlignment="1">
      <alignment horizontal="center"/>
    </xf>
    <xf numFmtId="43" fontId="8" fillId="2" borderId="36" xfId="33" applyFont="1" applyFill="1" applyBorder="1"/>
    <xf numFmtId="0" fontId="10" fillId="7" borderId="35" xfId="18" applyFont="1" applyFill="1" applyBorder="1" applyAlignment="1">
      <alignment vertical="center"/>
    </xf>
    <xf numFmtId="0" fontId="11" fillId="2" borderId="36" xfId="18" applyFont="1" applyFill="1" applyBorder="1" applyAlignment="1">
      <alignment horizontal="center" vertical="top"/>
    </xf>
    <xf numFmtId="0" fontId="30" fillId="0" borderId="36" xfId="0" applyFont="1" applyBorder="1" applyAlignment="1">
      <alignment horizontal="center"/>
    </xf>
    <xf numFmtId="0" fontId="30" fillId="0" borderId="36" xfId="0" applyFont="1" applyBorder="1" applyAlignment="1">
      <alignment horizontal="right"/>
    </xf>
    <xf numFmtId="0" fontId="30" fillId="0" borderId="36" xfId="0" applyFont="1" applyBorder="1" applyAlignment="1">
      <alignment horizontal="left"/>
    </xf>
    <xf numFmtId="0" fontId="30" fillId="0" borderId="36" xfId="0" applyNumberFormat="1" applyFont="1" applyBorder="1" applyAlignment="1">
      <alignment horizontal="right"/>
    </xf>
    <xf numFmtId="4" fontId="30" fillId="0" borderId="36" xfId="0" applyNumberFormat="1" applyFont="1" applyBorder="1" applyAlignment="1">
      <alignment horizontal="right"/>
    </xf>
    <xf numFmtId="0" fontId="30" fillId="0" borderId="36" xfId="145" applyFont="1" applyBorder="1" applyAlignment="1">
      <alignment horizontal="center"/>
    </xf>
    <xf numFmtId="0" fontId="30" fillId="0" borderId="36" xfId="145" applyFont="1" applyBorder="1" applyAlignment="1">
      <alignment horizontal="right"/>
    </xf>
    <xf numFmtId="0" fontId="30" fillId="0" borderId="36" xfId="145" applyFont="1" applyBorder="1" applyAlignment="1">
      <alignment horizontal="left"/>
    </xf>
    <xf numFmtId="4" fontId="30" fillId="0" borderId="36" xfId="145" applyNumberFormat="1" applyFont="1" applyBorder="1" applyAlignment="1">
      <alignment horizontal="right"/>
    </xf>
    <xf numFmtId="0" fontId="30" fillId="0" borderId="36" xfId="145" applyNumberFormat="1" applyFont="1" applyBorder="1" applyAlignment="1">
      <alignment horizontal="right"/>
    </xf>
    <xf numFmtId="0" fontId="0" fillId="0" borderId="36" xfId="0" applyBorder="1"/>
    <xf numFmtId="4" fontId="0" fillId="0" borderId="36" xfId="0" applyNumberFormat="1" applyBorder="1"/>
    <xf numFmtId="0" fontId="0" fillId="0" borderId="36" xfId="0" applyNumberFormat="1" applyBorder="1"/>
    <xf numFmtId="0" fontId="11" fillId="4" borderId="37" xfId="15" applyFont="1" applyFill="1" applyBorder="1" applyAlignment="1">
      <alignment vertical="center"/>
    </xf>
    <xf numFmtId="0" fontId="11" fillId="4" borderId="38" xfId="15" applyFont="1" applyFill="1" applyBorder="1" applyAlignment="1">
      <alignment vertical="center"/>
    </xf>
    <xf numFmtId="0" fontId="10" fillId="4" borderId="38" xfId="15" applyFont="1" applyFill="1" applyBorder="1" applyAlignment="1">
      <alignment vertical="center"/>
    </xf>
    <xf numFmtId="0" fontId="10" fillId="4" borderId="39" xfId="15" applyFont="1" applyFill="1" applyBorder="1" applyAlignment="1">
      <alignment vertical="center"/>
    </xf>
    <xf numFmtId="0" fontId="22" fillId="2" borderId="40" xfId="18" applyFont="1" applyFill="1" applyBorder="1" applyAlignment="1">
      <alignment vertical="center"/>
    </xf>
    <xf numFmtId="0" fontId="22" fillId="2" borderId="41" xfId="18" applyFont="1" applyFill="1" applyBorder="1" applyAlignment="1">
      <alignment vertical="center"/>
    </xf>
    <xf numFmtId="0" fontId="10" fillId="2" borderId="41" xfId="18" applyFont="1" applyFill="1" applyBorder="1" applyAlignment="1">
      <alignment vertical="center"/>
    </xf>
    <xf numFmtId="170" fontId="10" fillId="2" borderId="41" xfId="19" applyNumberFormat="1" applyFont="1" applyFill="1" applyBorder="1" applyAlignment="1" applyProtection="1">
      <alignment vertical="center"/>
    </xf>
    <xf numFmtId="170" fontId="10" fillId="2" borderId="42" xfId="19" applyNumberFormat="1" applyFont="1" applyFill="1" applyBorder="1" applyAlignment="1" applyProtection="1">
      <alignment horizontal="center" vertical="center"/>
    </xf>
    <xf numFmtId="4" fontId="11" fillId="2" borderId="36" xfId="34" applyNumberFormat="1" applyFont="1" applyFill="1" applyBorder="1" applyAlignment="1">
      <alignment horizontal="center"/>
    </xf>
    <xf numFmtId="43" fontId="11" fillId="2" borderId="36" xfId="38" applyFont="1" applyFill="1" applyBorder="1" applyAlignment="1">
      <alignment horizontal="center"/>
    </xf>
    <xf numFmtId="43" fontId="8" fillId="2" borderId="36" xfId="38" applyFont="1" applyFill="1" applyBorder="1" applyAlignment="1">
      <alignment horizontal="center"/>
    </xf>
    <xf numFmtId="43" fontId="7" fillId="0" borderId="36" xfId="33" applyFont="1" applyBorder="1" applyAlignment="1"/>
    <xf numFmtId="4" fontId="8" fillId="2" borderId="36" xfId="34" applyNumberFormat="1" applyFont="1" applyFill="1" applyBorder="1"/>
    <xf numFmtId="43" fontId="8" fillId="2" borderId="36" xfId="38" applyFont="1" applyFill="1" applyBorder="1" applyAlignment="1"/>
    <xf numFmtId="0" fontId="16" fillId="0" borderId="36" xfId="18" applyFont="1" applyBorder="1" applyAlignment="1">
      <alignment horizontal="center"/>
    </xf>
    <xf numFmtId="43" fontId="16" fillId="0" borderId="36" xfId="38" applyFont="1" applyBorder="1" applyAlignment="1"/>
    <xf numFmtId="43" fontId="16" fillId="0" borderId="36" xfId="26" applyFont="1" applyBorder="1" applyAlignment="1"/>
    <xf numFmtId="0" fontId="22" fillId="2" borderId="43" xfId="18" applyFont="1" applyFill="1" applyBorder="1" applyAlignment="1">
      <alignment vertical="center"/>
    </xf>
    <xf numFmtId="0" fontId="22" fillId="2" borderId="44" xfId="18" applyFont="1" applyFill="1" applyBorder="1" applyAlignment="1">
      <alignment vertical="center"/>
    </xf>
    <xf numFmtId="0" fontId="11" fillId="2" borderId="44" xfId="18" applyFont="1" applyFill="1" applyBorder="1" applyAlignment="1">
      <alignment vertical="center"/>
    </xf>
    <xf numFmtId="0" fontId="11" fillId="2" borderId="45" xfId="18" applyFont="1" applyFill="1" applyBorder="1" applyAlignment="1">
      <alignment vertical="center"/>
    </xf>
    <xf numFmtId="0" fontId="11" fillId="2" borderId="46" xfId="0" applyFont="1" applyFill="1" applyBorder="1"/>
    <xf numFmtId="43" fontId="11" fillId="2" borderId="46" xfId="38" applyFont="1" applyFill="1" applyBorder="1" applyAlignment="1">
      <alignment horizontal="center"/>
    </xf>
    <xf numFmtId="43" fontId="8" fillId="2" borderId="46" xfId="38" applyFont="1" applyFill="1" applyBorder="1" applyAlignment="1">
      <alignment horizontal="center"/>
    </xf>
    <xf numFmtId="0" fontId="8" fillId="2" borderId="46" xfId="0" applyFont="1" applyFill="1" applyBorder="1" applyAlignment="1">
      <alignment horizontal="center"/>
    </xf>
    <xf numFmtId="0" fontId="0" fillId="0" borderId="46" xfId="0" applyBorder="1" applyAlignment="1">
      <alignment horizontal="left"/>
    </xf>
    <xf numFmtId="0" fontId="0" fillId="0" borderId="46" xfId="0" applyNumberFormat="1" applyBorder="1" applyAlignment="1">
      <alignment horizontal="center"/>
    </xf>
    <xf numFmtId="43" fontId="7" fillId="0" borderId="46" xfId="38" applyFont="1" applyBorder="1" applyAlignment="1">
      <alignment horizontal="center"/>
    </xf>
    <xf numFmtId="0" fontId="8" fillId="2" borderId="46" xfId="0" applyFont="1" applyFill="1" applyBorder="1"/>
    <xf numFmtId="43" fontId="11" fillId="2" borderId="46" xfId="39" applyFont="1" applyFill="1" applyBorder="1"/>
    <xf numFmtId="0" fontId="16" fillId="0" borderId="46" xfId="21" applyFont="1" applyFill="1" applyBorder="1" applyAlignment="1">
      <alignment horizontal="center" vertical="center"/>
    </xf>
    <xf numFmtId="43" fontId="16" fillId="0" borderId="46" xfId="38" applyFont="1" applyFill="1" applyBorder="1" applyAlignment="1">
      <alignment horizontal="center" vertical="center"/>
    </xf>
    <xf numFmtId="0" fontId="15" fillId="0" borderId="46" xfId="18" applyFont="1" applyFill="1" applyBorder="1" applyAlignment="1">
      <alignment horizontal="right" vertical="center"/>
    </xf>
    <xf numFmtId="0" fontId="15" fillId="2" borderId="47" xfId="21" applyFont="1" applyFill="1" applyBorder="1" applyAlignment="1">
      <alignment vertical="center"/>
    </xf>
    <xf numFmtId="0" fontId="16" fillId="2" borderId="46" xfId="18" applyFont="1" applyFill="1" applyBorder="1" applyAlignment="1">
      <alignment horizontal="center"/>
    </xf>
    <xf numFmtId="0" fontId="7" fillId="0" borderId="46" xfId="0" applyFont="1" applyBorder="1"/>
    <xf numFmtId="43" fontId="0" fillId="0" borderId="46" xfId="33" applyFont="1" applyBorder="1"/>
    <xf numFmtId="43" fontId="11" fillId="0" borderId="46" xfId="33" applyFont="1" applyBorder="1" applyAlignment="1">
      <alignment vertical="center"/>
    </xf>
    <xf numFmtId="43" fontId="0" fillId="0" borderId="46" xfId="33" applyFont="1" applyFill="1" applyBorder="1"/>
    <xf numFmtId="43" fontId="8" fillId="2" borderId="46" xfId="33" applyFont="1" applyFill="1" applyBorder="1"/>
    <xf numFmtId="43" fontId="11" fillId="2" borderId="46" xfId="33" applyFont="1" applyFill="1" applyBorder="1" applyAlignment="1"/>
    <xf numFmtId="0" fontId="15" fillId="0" borderId="41" xfId="21" applyFont="1" applyBorder="1" applyAlignment="1">
      <alignment vertical="center"/>
    </xf>
    <xf numFmtId="171" fontId="15" fillId="0" borderId="41" xfId="21" applyNumberFormat="1" applyFont="1" applyBorder="1" applyAlignment="1">
      <alignment horizontal="center" vertical="center"/>
    </xf>
    <xf numFmtId="0" fontId="11" fillId="0" borderId="42" xfId="30" applyFont="1" applyFill="1" applyBorder="1" applyAlignment="1">
      <alignment horizontal="center" vertical="center" wrapText="1"/>
    </xf>
    <xf numFmtId="0" fontId="11" fillId="2" borderId="46" xfId="30" applyFont="1" applyFill="1" applyBorder="1" applyAlignment="1">
      <alignment horizontal="center" vertical="center" wrapText="1"/>
    </xf>
    <xf numFmtId="0" fontId="11" fillId="0" borderId="47" xfId="30" applyFont="1" applyFill="1" applyBorder="1" applyAlignment="1">
      <alignment horizontal="center" vertical="center" wrapText="1"/>
    </xf>
    <xf numFmtId="0" fontId="0" fillId="0" borderId="46" xfId="0" applyNumberFormat="1" applyBorder="1"/>
    <xf numFmtId="0" fontId="15" fillId="0" borderId="46" xfId="0" applyFont="1" applyBorder="1"/>
    <xf numFmtId="43" fontId="15" fillId="0" borderId="46" xfId="38" applyFont="1" applyBorder="1" applyAlignment="1">
      <alignment horizontal="center"/>
    </xf>
    <xf numFmtId="0" fontId="15" fillId="0" borderId="46" xfId="0" applyFont="1" applyBorder="1" applyAlignment="1">
      <alignment horizontal="center" vertical="center"/>
    </xf>
    <xf numFmtId="43" fontId="10" fillId="0" borderId="46" xfId="38" applyFont="1" applyBorder="1" applyAlignment="1">
      <alignment horizontal="center"/>
    </xf>
    <xf numFmtId="43" fontId="10" fillId="10" borderId="46" xfId="38" applyFont="1" applyFill="1" applyBorder="1" applyAlignment="1">
      <alignment horizontal="center" vertical="center"/>
    </xf>
    <xf numFmtId="0" fontId="7" fillId="0" borderId="46" xfId="0" applyNumberFormat="1" applyFont="1" applyBorder="1"/>
    <xf numFmtId="0" fontId="25" fillId="0" borderId="46" xfId="0" applyFont="1" applyBorder="1"/>
    <xf numFmtId="0" fontId="25" fillId="0" borderId="46" xfId="0" applyFont="1" applyBorder="1" applyAlignment="1">
      <alignment horizontal="center" vertical="center"/>
    </xf>
    <xf numFmtId="43" fontId="8" fillId="2" borderId="46" xfId="0" applyNumberFormat="1" applyFont="1" applyFill="1" applyBorder="1"/>
    <xf numFmtId="43" fontId="16" fillId="2" borderId="46" xfId="38" applyFont="1" applyFill="1" applyBorder="1" applyAlignment="1"/>
    <xf numFmtId="0" fontId="15" fillId="0" borderId="40" xfId="21" applyFont="1" applyBorder="1" applyAlignment="1">
      <alignment vertical="center"/>
    </xf>
    <xf numFmtId="0" fontId="16" fillId="2" borderId="46" xfId="18" applyFont="1" applyFill="1" applyBorder="1" applyAlignment="1">
      <alignment horizontal="center" vertical="top"/>
    </xf>
    <xf numFmtId="43" fontId="16" fillId="2" borderId="46" xfId="33" applyFont="1" applyFill="1" applyBorder="1" applyAlignment="1">
      <alignment horizontal="center" vertical="top"/>
    </xf>
    <xf numFmtId="4" fontId="11" fillId="2" borderId="46" xfId="18" applyNumberFormat="1" applyFont="1" applyFill="1" applyBorder="1" applyAlignment="1">
      <alignment horizontal="center"/>
    </xf>
    <xf numFmtId="0" fontId="16" fillId="2" borderId="46" xfId="21" applyFont="1" applyFill="1" applyBorder="1" applyAlignment="1">
      <alignment horizontal="center" vertical="center"/>
    </xf>
    <xf numFmtId="168" fontId="30" fillId="0" borderId="46" xfId="0" applyNumberFormat="1" applyFont="1" applyBorder="1" applyAlignment="1">
      <alignment horizontal="center"/>
    </xf>
    <xf numFmtId="0" fontId="30" fillId="0" borderId="46" xfId="0" applyNumberFormat="1" applyFont="1" applyBorder="1" applyAlignment="1">
      <alignment horizontal="center"/>
    </xf>
    <xf numFmtId="43" fontId="30" fillId="0" borderId="46" xfId="33" applyFont="1" applyBorder="1"/>
    <xf numFmtId="0" fontId="0" fillId="0" borderId="46" xfId="0" applyBorder="1"/>
    <xf numFmtId="0" fontId="10" fillId="0" borderId="46" xfId="18" applyFont="1" applyBorder="1"/>
    <xf numFmtId="0" fontId="30" fillId="0" borderId="46" xfId="0" applyFont="1" applyBorder="1" applyAlignment="1">
      <alignment horizontal="left"/>
    </xf>
    <xf numFmtId="0" fontId="7" fillId="0" borderId="46" xfId="127" applyFont="1" applyBorder="1"/>
    <xf numFmtId="168" fontId="0" fillId="0" borderId="46" xfId="0" applyNumberFormat="1" applyBorder="1" applyAlignment="1">
      <alignment horizontal="center"/>
    </xf>
    <xf numFmtId="0" fontId="0" fillId="0" borderId="46" xfId="0" applyBorder="1" applyAlignment="1">
      <alignment horizontal="center"/>
    </xf>
    <xf numFmtId="168" fontId="7" fillId="0" borderId="46" xfId="0" applyNumberFormat="1" applyFont="1" applyBorder="1" applyAlignment="1">
      <alignment horizontal="center"/>
    </xf>
    <xf numFmtId="0" fontId="10" fillId="0" borderId="46" xfId="0" applyFont="1" applyBorder="1" applyAlignment="1">
      <alignment horizontal="center"/>
    </xf>
    <xf numFmtId="43" fontId="10" fillId="0" borderId="46" xfId="33" applyFont="1" applyBorder="1" applyAlignment="1">
      <alignment horizontal="right"/>
    </xf>
    <xf numFmtId="0" fontId="10" fillId="0" borderId="46" xfId="0" applyFont="1" applyBorder="1" applyAlignment="1">
      <alignment horizontal="left"/>
    </xf>
    <xf numFmtId="168" fontId="30" fillId="0" borderId="46" xfId="145" applyNumberFormat="1" applyFont="1" applyBorder="1" applyAlignment="1">
      <alignment horizontal="center"/>
    </xf>
    <xf numFmtId="0" fontId="30" fillId="0" borderId="46" xfId="145" applyNumberFormat="1" applyFont="1" applyBorder="1" applyAlignment="1">
      <alignment horizontal="center"/>
    </xf>
    <xf numFmtId="0" fontId="30" fillId="0" borderId="46" xfId="145" applyFont="1" applyBorder="1" applyAlignment="1">
      <alignment horizontal="left"/>
    </xf>
    <xf numFmtId="43" fontId="10" fillId="0" borderId="0" xfId="33" applyFont="1"/>
    <xf numFmtId="0" fontId="8" fillId="2" borderId="29" xfId="35" applyFont="1" applyFill="1" applyBorder="1" applyAlignment="1">
      <alignment horizontal="center"/>
    </xf>
    <xf numFmtId="0" fontId="0" fillId="0" borderId="29" xfId="0" applyBorder="1" applyAlignment="1">
      <alignment horizontal="center"/>
    </xf>
    <xf numFmtId="0" fontId="7" fillId="0" borderId="0" xfId="35" applyFont="1" applyAlignment="1">
      <alignment horizontal="center"/>
    </xf>
    <xf numFmtId="0" fontId="10" fillId="4" borderId="4" xfId="5" applyFont="1" applyFill="1" applyBorder="1" applyAlignment="1">
      <alignment horizontal="center"/>
    </xf>
    <xf numFmtId="0" fontId="10" fillId="4" borderId="5" xfId="5" applyFont="1" applyFill="1" applyBorder="1" applyAlignment="1">
      <alignment horizontal="center"/>
    </xf>
    <xf numFmtId="0" fontId="7" fillId="0" borderId="29" xfId="35" applyFont="1" applyBorder="1" applyAlignment="1">
      <alignment horizontal="center"/>
    </xf>
    <xf numFmtId="0" fontId="7" fillId="0" borderId="22" xfId="197" applyFont="1" applyFill="1" applyBorder="1" applyAlignment="1">
      <alignment horizontal="center" vertical="center"/>
    </xf>
    <xf numFmtId="2" fontId="7" fillId="0" borderId="22" xfId="197" applyNumberFormat="1" applyFont="1" applyFill="1" applyBorder="1" applyAlignment="1">
      <alignment horizontal="center" vertical="center"/>
    </xf>
    <xf numFmtId="0" fontId="7" fillId="0" borderId="0" xfId="197" applyFont="1" applyFill="1"/>
    <xf numFmtId="0" fontId="7" fillId="0" borderId="48" xfId="0" applyFont="1" applyFill="1" applyBorder="1" applyAlignment="1">
      <alignment vertical="center" wrapText="1"/>
    </xf>
    <xf numFmtId="0" fontId="7" fillId="0" borderId="48" xfId="0" applyFont="1" applyBorder="1" applyAlignment="1">
      <alignment vertical="center" wrapText="1"/>
    </xf>
    <xf numFmtId="0" fontId="7" fillId="0" borderId="48" xfId="0" applyFont="1" applyBorder="1" applyAlignment="1">
      <alignment horizontal="center" vertical="center"/>
    </xf>
    <xf numFmtId="1" fontId="7" fillId="0" borderId="48" xfId="0" applyNumberFormat="1" applyFont="1" applyBorder="1" applyAlignment="1">
      <alignment horizontal="center" vertical="center" wrapText="1"/>
    </xf>
    <xf numFmtId="0" fontId="7" fillId="0" borderId="48" xfId="0" applyFont="1" applyFill="1" applyBorder="1" applyAlignment="1">
      <alignment horizontal="left" vertical="center"/>
    </xf>
    <xf numFmtId="0" fontId="7" fillId="0" borderId="48" xfId="0" applyFont="1" applyBorder="1" applyAlignment="1">
      <alignment horizontal="center" vertical="center" wrapText="1"/>
    </xf>
    <xf numFmtId="0" fontId="7" fillId="0" borderId="48" xfId="0" applyFont="1" applyBorder="1" applyAlignment="1">
      <alignment horizontal="left" vertical="center"/>
    </xf>
    <xf numFmtId="0" fontId="7" fillId="0" borderId="48" xfId="0" applyFont="1" applyBorder="1" applyAlignment="1">
      <alignment horizontal="left" vertical="center" wrapText="1"/>
    </xf>
    <xf numFmtId="0" fontId="11" fillId="0" borderId="48" xfId="0" applyFont="1" applyFill="1" applyBorder="1" applyAlignment="1">
      <alignment vertical="center" wrapText="1"/>
    </xf>
    <xf numFmtId="1" fontId="7" fillId="0" borderId="48" xfId="0" applyNumberFormat="1" applyFont="1" applyFill="1" applyBorder="1" applyAlignment="1">
      <alignment horizontal="center" vertical="center" wrapText="1"/>
    </xf>
    <xf numFmtId="0" fontId="7" fillId="0" borderId="48" xfId="0" applyFont="1" applyFill="1" applyBorder="1" applyAlignment="1">
      <alignment horizontal="left" vertical="center" wrapText="1"/>
    </xf>
    <xf numFmtId="0" fontId="7" fillId="0" borderId="48" xfId="0" applyFont="1" applyFill="1" applyBorder="1" applyAlignment="1">
      <alignment horizontal="center" vertical="center" wrapText="1"/>
    </xf>
    <xf numFmtId="0" fontId="31" fillId="0" borderId="0" xfId="0" applyFont="1" applyAlignment="1"/>
    <xf numFmtId="0" fontId="32" fillId="0" borderId="0" xfId="0" applyFont="1" applyAlignment="1"/>
    <xf numFmtId="0" fontId="8" fillId="2" borderId="48" xfId="0" applyFont="1" applyFill="1" applyBorder="1" applyAlignment="1">
      <alignment horizontal="center" vertical="center"/>
    </xf>
    <xf numFmtId="0" fontId="8" fillId="2" borderId="48" xfId="0" applyFont="1" applyFill="1" applyBorder="1" applyAlignment="1">
      <alignment horizontal="center" vertical="center" wrapText="1"/>
    </xf>
    <xf numFmtId="0" fontId="16" fillId="2" borderId="48" xfId="0" applyFont="1" applyFill="1" applyBorder="1" applyAlignment="1">
      <alignment horizontal="center" vertical="center" wrapText="1"/>
    </xf>
    <xf numFmtId="0" fontId="16" fillId="2" borderId="48" xfId="18" applyFont="1" applyFill="1" applyBorder="1" applyAlignment="1">
      <alignment horizontal="center" vertical="top"/>
    </xf>
    <xf numFmtId="4" fontId="11" fillId="2" borderId="48" xfId="18" applyNumberFormat="1" applyFont="1" applyFill="1" applyBorder="1" applyAlignment="1">
      <alignment horizontal="center"/>
    </xf>
    <xf numFmtId="0" fontId="16" fillId="2" borderId="48" xfId="21" applyFont="1" applyFill="1" applyBorder="1" applyAlignment="1">
      <alignment horizontal="center" vertical="center"/>
    </xf>
    <xf numFmtId="0" fontId="8" fillId="2" borderId="48" xfId="0" applyFont="1" applyFill="1" applyBorder="1"/>
    <xf numFmtId="0" fontId="7" fillId="0" borderId="48" xfId="0" applyFont="1" applyBorder="1"/>
    <xf numFmtId="168" fontId="7" fillId="0" borderId="48" xfId="0" applyNumberFormat="1" applyFont="1" applyBorder="1" applyAlignment="1">
      <alignment horizontal="center"/>
    </xf>
    <xf numFmtId="0" fontId="10" fillId="0" borderId="48" xfId="0" applyFont="1" applyBorder="1" applyAlignment="1">
      <alignment horizontal="center"/>
    </xf>
    <xf numFmtId="43" fontId="10" fillId="0" borderId="48" xfId="33" applyFont="1" applyBorder="1" applyAlignment="1">
      <alignment horizontal="right"/>
    </xf>
    <xf numFmtId="0" fontId="10" fillId="0" borderId="48" xfId="0" applyFont="1" applyBorder="1" applyAlignment="1">
      <alignment horizontal="left"/>
    </xf>
    <xf numFmtId="0" fontId="10" fillId="0" borderId="48" xfId="18" applyFont="1" applyBorder="1"/>
    <xf numFmtId="0" fontId="10" fillId="0" borderId="48" xfId="18" applyFont="1" applyBorder="1" applyAlignment="1">
      <alignment horizontal="center"/>
    </xf>
    <xf numFmtId="0" fontId="7" fillId="0" borderId="48" xfId="127" applyFont="1" applyBorder="1"/>
    <xf numFmtId="43" fontId="8" fillId="2" borderId="48" xfId="0" applyNumberFormat="1" applyFont="1" applyFill="1" applyBorder="1"/>
    <xf numFmtId="0" fontId="25" fillId="0" borderId="48" xfId="0" applyFont="1" applyBorder="1" applyAlignment="1">
      <alignment vertical="center" wrapText="1"/>
    </xf>
    <xf numFmtId="0" fontId="23" fillId="0" borderId="48" xfId="0" applyFont="1" applyBorder="1" applyAlignment="1">
      <alignment vertical="center"/>
    </xf>
    <xf numFmtId="14" fontId="7" fillId="0" borderId="48" xfId="0" applyNumberFormat="1" applyFont="1" applyFill="1" applyBorder="1" applyAlignment="1">
      <alignment vertical="center" wrapText="1"/>
    </xf>
    <xf numFmtId="0" fontId="25" fillId="0" borderId="48" xfId="0" applyFont="1" applyFill="1" applyBorder="1" applyAlignment="1">
      <alignment vertical="center" wrapText="1"/>
    </xf>
    <xf numFmtId="1" fontId="7" fillId="0" borderId="29" xfId="0" applyNumberFormat="1" applyFont="1" applyBorder="1" applyAlignment="1">
      <alignment horizontal="center"/>
    </xf>
    <xf numFmtId="0" fontId="7" fillId="0" borderId="49" xfId="35" applyFont="1" applyBorder="1" applyAlignment="1">
      <alignment horizontal="center"/>
    </xf>
    <xf numFmtId="0" fontId="8" fillId="0" borderId="49" xfId="35" applyFont="1" applyBorder="1" applyAlignment="1">
      <alignment horizontal="center"/>
    </xf>
    <xf numFmtId="0" fontId="7" fillId="3" borderId="1" xfId="0" quotePrefix="1" applyFont="1" applyFill="1" applyBorder="1" applyAlignment="1">
      <alignment horizontal="left" vertical="top"/>
    </xf>
    <xf numFmtId="168" fontId="7" fillId="3" borderId="1" xfId="0" quotePrefix="1" applyNumberFormat="1" applyFont="1" applyFill="1" applyBorder="1" applyAlignment="1">
      <alignment horizontal="center" vertical="top"/>
    </xf>
    <xf numFmtId="0" fontId="7" fillId="3" borderId="1" xfId="0" quotePrefix="1" applyNumberFormat="1" applyFont="1" applyFill="1" applyBorder="1" applyAlignment="1">
      <alignment horizontal="center" vertical="top"/>
    </xf>
    <xf numFmtId="15" fontId="7" fillId="3" borderId="1" xfId="0" quotePrefix="1" applyNumberFormat="1" applyFont="1" applyFill="1" applyBorder="1" applyAlignment="1">
      <alignment horizontal="right" vertical="top"/>
    </xf>
    <xf numFmtId="0" fontId="10" fillId="3" borderId="1" xfId="2" applyFont="1" applyFill="1" applyBorder="1" applyAlignment="1">
      <alignment horizontal="center"/>
    </xf>
    <xf numFmtId="0" fontId="7" fillId="3" borderId="1" xfId="0" applyFont="1" applyFill="1" applyBorder="1"/>
    <xf numFmtId="0" fontId="7" fillId="3" borderId="1" xfId="0" applyFont="1" applyFill="1" applyBorder="1" applyAlignment="1">
      <alignment horizontal="center"/>
    </xf>
    <xf numFmtId="0" fontId="10" fillId="3" borderId="1" xfId="2" applyFont="1" applyFill="1" applyBorder="1"/>
    <xf numFmtId="0" fontId="7" fillId="3" borderId="1" xfId="0" quotePrefix="1" applyFont="1" applyFill="1" applyBorder="1" applyAlignment="1">
      <alignment horizontal="center" vertical="top"/>
    </xf>
    <xf numFmtId="0" fontId="11" fillId="2" borderId="49" xfId="2" applyFont="1" applyFill="1" applyBorder="1" applyAlignment="1">
      <alignment vertical="center"/>
    </xf>
    <xf numFmtId="0" fontId="11" fillId="2" borderId="49" xfId="2" applyFont="1" applyFill="1" applyBorder="1" applyAlignment="1">
      <alignment horizontal="center" vertical="center"/>
    </xf>
    <xf numFmtId="0" fontId="11" fillId="4" borderId="49" xfId="5" applyFont="1" applyFill="1" applyBorder="1" applyAlignment="1">
      <alignment horizontal="center"/>
    </xf>
    <xf numFmtId="0" fontId="7" fillId="0" borderId="49" xfId="0" quotePrefix="1" applyFont="1" applyBorder="1" applyAlignment="1">
      <alignment horizontal="left" vertical="top"/>
    </xf>
    <xf numFmtId="168" fontId="7" fillId="0" borderId="49" xfId="0" quotePrefix="1" applyNumberFormat="1" applyFont="1" applyBorder="1" applyAlignment="1">
      <alignment horizontal="center" vertical="top"/>
    </xf>
    <xf numFmtId="0" fontId="7" fillId="0" borderId="49" xfId="0" quotePrefix="1" applyNumberFormat="1" applyFont="1" applyBorder="1" applyAlignment="1">
      <alignment horizontal="center" vertical="top"/>
    </xf>
    <xf numFmtId="15" fontId="7" fillId="0" borderId="49" xfId="0" quotePrefix="1" applyNumberFormat="1" applyFont="1" applyBorder="1" applyAlignment="1">
      <alignment horizontal="right" vertical="top"/>
    </xf>
    <xf numFmtId="0" fontId="10" fillId="0" borderId="49" xfId="2" applyFont="1" applyFill="1" applyBorder="1" applyAlignment="1">
      <alignment horizontal="center"/>
    </xf>
    <xf numFmtId="0" fontId="7" fillId="0" borderId="49" xfId="0" applyFont="1" applyBorder="1"/>
    <xf numFmtId="0" fontId="10" fillId="0" borderId="49" xfId="2" applyFont="1" applyBorder="1"/>
    <xf numFmtId="0" fontId="10" fillId="0" borderId="49" xfId="2" applyFont="1" applyBorder="1" applyAlignment="1">
      <alignment horizontal="center"/>
    </xf>
    <xf numFmtId="0" fontId="10" fillId="4" borderId="53" xfId="7" applyFont="1" applyFill="1" applyBorder="1"/>
    <xf numFmtId="0" fontId="10" fillId="4" borderId="54" xfId="7" applyFont="1" applyFill="1" applyBorder="1"/>
    <xf numFmtId="0" fontId="10" fillId="4" borderId="54" xfId="5" applyFont="1" applyFill="1" applyBorder="1" applyAlignment="1"/>
    <xf numFmtId="0" fontId="10" fillId="4" borderId="0" xfId="5" applyFont="1" applyFill="1" applyBorder="1" applyAlignment="1"/>
    <xf numFmtId="0" fontId="11" fillId="4" borderId="2" xfId="7" applyFont="1" applyFill="1" applyBorder="1"/>
    <xf numFmtId="0" fontId="10" fillId="4" borderId="2" xfId="7" applyFont="1" applyFill="1" applyBorder="1"/>
    <xf numFmtId="0" fontId="10" fillId="4" borderId="55" xfId="5" applyFont="1" applyFill="1" applyBorder="1" applyAlignment="1">
      <alignment horizontal="center"/>
    </xf>
    <xf numFmtId="0" fontId="10" fillId="4" borderId="47" xfId="5" applyFont="1" applyFill="1" applyBorder="1" applyAlignment="1">
      <alignment horizontal="center"/>
    </xf>
    <xf numFmtId="0" fontId="11" fillId="0" borderId="49" xfId="2" applyFont="1" applyBorder="1" applyAlignment="1">
      <alignment horizontal="center"/>
    </xf>
    <xf numFmtId="0" fontId="7" fillId="0" borderId="48" xfId="0" applyFont="1" applyFill="1" applyBorder="1" applyAlignment="1">
      <alignment wrapText="1"/>
    </xf>
    <xf numFmtId="0" fontId="7" fillId="0" borderId="56" xfId="203" quotePrefix="1" applyNumberFormat="1" applyFont="1" applyBorder="1" applyAlignment="1">
      <alignment horizontal="right" vertical="top"/>
    </xf>
    <xf numFmtId="0" fontId="7" fillId="0" borderId="56" xfId="203" applyFont="1" applyBorder="1" applyAlignment="1">
      <alignment horizontal="left" vertical="top"/>
    </xf>
    <xf numFmtId="0" fontId="7" fillId="0" borderId="56" xfId="0" applyFont="1" applyBorder="1"/>
    <xf numFmtId="0" fontId="7" fillId="0" borderId="56" xfId="0" applyNumberFormat="1" applyFont="1" applyBorder="1" applyAlignment="1">
      <alignment horizontal="center"/>
    </xf>
    <xf numFmtId="0" fontId="7" fillId="0" borderId="56" xfId="0" applyNumberFormat="1" applyFont="1" applyBorder="1"/>
    <xf numFmtId="0" fontId="7" fillId="0" borderId="56" xfId="0" applyNumberFormat="1" applyFont="1" applyBorder="1" applyAlignment="1">
      <alignment horizontal="left"/>
    </xf>
    <xf numFmtId="14" fontId="7" fillId="0" borderId="56" xfId="0" applyNumberFormat="1" applyFont="1" applyBorder="1" applyAlignment="1">
      <alignment horizontal="left"/>
    </xf>
    <xf numFmtId="0" fontId="7" fillId="0" borderId="56" xfId="0" quotePrefix="1" applyNumberFormat="1" applyFont="1" applyBorder="1" applyAlignment="1">
      <alignment horizontal="right" vertical="top"/>
    </xf>
    <xf numFmtId="0" fontId="7" fillId="0" borderId="56" xfId="0" applyFont="1" applyBorder="1" applyAlignment="1">
      <alignment horizontal="left" vertical="top"/>
    </xf>
    <xf numFmtId="0" fontId="7" fillId="0" borderId="56" xfId="0" applyFont="1" applyBorder="1" applyAlignment="1">
      <alignment horizontal="center"/>
    </xf>
    <xf numFmtId="0" fontId="7" fillId="0" borderId="56" xfId="0" applyFont="1" applyBorder="1" applyAlignment="1">
      <alignment horizontal="left"/>
    </xf>
    <xf numFmtId="3" fontId="7" fillId="0" borderId="56" xfId="0" applyNumberFormat="1" applyFont="1" applyBorder="1" applyAlignment="1">
      <alignment horizontal="center"/>
    </xf>
    <xf numFmtId="0" fontId="10" fillId="0" borderId="0" xfId="2" applyFont="1" applyBorder="1" applyAlignment="1">
      <alignment horizontal="center" vertical="center"/>
    </xf>
    <xf numFmtId="0" fontId="20" fillId="0" borderId="0" xfId="2" applyFont="1" applyAlignment="1">
      <alignment horizontal="center" vertical="center"/>
    </xf>
    <xf numFmtId="0" fontId="11" fillId="2" borderId="56" xfId="1" applyFont="1" applyFill="1" applyBorder="1" applyAlignment="1">
      <alignment horizontal="center"/>
    </xf>
    <xf numFmtId="0" fontId="11" fillId="2" borderId="56" xfId="1" applyFont="1" applyFill="1" applyBorder="1" applyAlignment="1">
      <alignment horizontal="left"/>
    </xf>
    <xf numFmtId="14" fontId="11" fillId="2" borderId="56" xfId="1" applyNumberFormat="1" applyFont="1" applyFill="1" applyBorder="1" applyAlignment="1">
      <alignment horizontal="left"/>
    </xf>
    <xf numFmtId="0" fontId="8" fillId="2" borderId="56" xfId="0" applyFont="1" applyFill="1" applyBorder="1" applyAlignment="1">
      <alignment horizontal="center"/>
    </xf>
    <xf numFmtId="0" fontId="11" fillId="2" borderId="2" xfId="204" applyFont="1" applyFill="1" applyBorder="1" applyAlignment="1">
      <alignment vertical="center"/>
    </xf>
    <xf numFmtId="0" fontId="10" fillId="4" borderId="37" xfId="7" applyFont="1" applyFill="1" applyBorder="1"/>
    <xf numFmtId="0" fontId="10" fillId="0" borderId="48" xfId="0" applyFont="1" applyBorder="1" applyAlignment="1">
      <alignment horizontal="center" vertical="center"/>
    </xf>
    <xf numFmtId="0" fontId="8" fillId="0" borderId="50" xfId="35" applyFont="1" applyBorder="1" applyAlignment="1">
      <alignment horizontal="left" indent="54"/>
    </xf>
    <xf numFmtId="0" fontId="8" fillId="0" borderId="51" xfId="35" applyFont="1" applyBorder="1" applyAlignment="1">
      <alignment horizontal="left" indent="54"/>
    </xf>
    <xf numFmtId="0" fontId="8" fillId="0" borderId="52" xfId="35" applyFont="1" applyBorder="1" applyAlignment="1">
      <alignment horizontal="left" indent="54"/>
    </xf>
    <xf numFmtId="0" fontId="11" fillId="0" borderId="50" xfId="2" applyFont="1" applyBorder="1" applyAlignment="1">
      <alignment horizontal="right" indent="10"/>
    </xf>
    <xf numFmtId="0" fontId="11" fillId="0" borderId="51" xfId="2" applyFont="1" applyBorder="1" applyAlignment="1">
      <alignment horizontal="right" indent="10"/>
    </xf>
    <xf numFmtId="0" fontId="11" fillId="0" borderId="52" xfId="2" applyFont="1" applyBorder="1" applyAlignment="1">
      <alignment horizontal="right" indent="10"/>
    </xf>
    <xf numFmtId="0" fontId="10" fillId="0" borderId="0" xfId="14" applyFont="1"/>
    <xf numFmtId="0" fontId="15" fillId="0" borderId="0" xfId="14" applyFont="1"/>
    <xf numFmtId="0" fontId="8" fillId="2" borderId="22" xfId="197" applyFont="1" applyFill="1" applyBorder="1" applyAlignment="1">
      <alignment horizontal="center" vertical="center"/>
    </xf>
    <xf numFmtId="0" fontId="8" fillId="2" borderId="23" xfId="197" applyFont="1" applyFill="1" applyBorder="1" applyAlignment="1">
      <alignment horizontal="center"/>
    </xf>
    <xf numFmtId="0" fontId="8" fillId="2" borderId="24" xfId="197" applyFont="1" applyFill="1" applyBorder="1" applyAlignment="1">
      <alignment horizontal="center"/>
    </xf>
    <xf numFmtId="0" fontId="8" fillId="2" borderId="25" xfId="197" applyFont="1" applyFill="1" applyBorder="1" applyAlignment="1">
      <alignment horizontal="center"/>
    </xf>
    <xf numFmtId="0" fontId="8" fillId="2" borderId="48" xfId="0" applyFont="1" applyFill="1" applyBorder="1" applyAlignment="1">
      <alignment horizontal="center"/>
    </xf>
    <xf numFmtId="0" fontId="0" fillId="2" borderId="48" xfId="0" applyFill="1" applyBorder="1" applyAlignment="1">
      <alignment horizontal="center"/>
    </xf>
  </cellXfs>
  <cellStyles count="205">
    <cellStyle name="Comma" xfId="33" builtinId="3"/>
    <cellStyle name="Comma 10" xfId="43"/>
    <cellStyle name="Comma 10 2" xfId="44"/>
    <cellStyle name="Comma 11" xfId="45"/>
    <cellStyle name="Comma 11 2" xfId="41"/>
    <cellStyle name="Comma 11 2 2" xfId="46"/>
    <cellStyle name="Comma 11 2 3" xfId="47"/>
    <cellStyle name="Comma 11 3" xfId="48"/>
    <cellStyle name="Comma 12" xfId="49"/>
    <cellStyle name="Comma 12 2" xfId="50"/>
    <cellStyle name="Comma 12 3" xfId="51"/>
    <cellStyle name="Comma 13" xfId="52"/>
    <cellStyle name="Comma 13 2" xfId="53"/>
    <cellStyle name="Comma 13 2 2" xfId="54"/>
    <cellStyle name="Comma 13 3" xfId="55"/>
    <cellStyle name="Comma 14" xfId="56"/>
    <cellStyle name="Comma 15" xfId="57"/>
    <cellStyle name="Comma 16" xfId="58"/>
    <cellStyle name="Comma 17" xfId="189"/>
    <cellStyle name="Comma 2" xfId="5"/>
    <cellStyle name="Comma 2 2" xfId="25"/>
    <cellStyle name="Comma 2 2 2" xfId="31"/>
    <cellStyle name="Comma 2 2 2 2" xfId="39"/>
    <cellStyle name="Comma 2 2 2 2 2" xfId="61"/>
    <cellStyle name="Comma 2 2 2 3" xfId="62"/>
    <cellStyle name="Comma 2 2 2 4" xfId="60"/>
    <cellStyle name="Comma 2 2 3" xfId="63"/>
    <cellStyle name="Comma 2 2 3 2" xfId="42"/>
    <cellStyle name="Comma 2 2 3 3" xfId="64"/>
    <cellStyle name="Comma 2 2 4" xfId="65"/>
    <cellStyle name="Comma 2 2 5" xfId="59"/>
    <cellStyle name="Comma 2 2_Cash verification formats print" xfId="66"/>
    <cellStyle name="Comma 2 3" xfId="36"/>
    <cellStyle name="Comma 2 3 2" xfId="192"/>
    <cellStyle name="Comma 2 3 3" xfId="67"/>
    <cellStyle name="Comma 2 4" xfId="68"/>
    <cellStyle name="Comma 2 4 2" xfId="69"/>
    <cellStyle name="Comma 2 5" xfId="70"/>
    <cellStyle name="Comma 2 5 2" xfId="71"/>
    <cellStyle name="Comma 2 6" xfId="72"/>
    <cellStyle name="Comma 2 6 2" xfId="73"/>
    <cellStyle name="Comma 2 7" xfId="74"/>
    <cellStyle name="Comma 2 7 2" xfId="75"/>
    <cellStyle name="Comma 2 8" xfId="76"/>
    <cellStyle name="Comma 2 8 2" xfId="77"/>
    <cellStyle name="Comma 2 9" xfId="78"/>
    <cellStyle name="Comma 2_Escape(1)" xfId="79"/>
    <cellStyle name="Comma 3" xfId="6"/>
    <cellStyle name="Comma 3 2" xfId="81"/>
    <cellStyle name="Comma 3 2 2" xfId="82"/>
    <cellStyle name="Comma 3 2 2 2" xfId="83"/>
    <cellStyle name="Comma 3 2 2 3" xfId="84"/>
    <cellStyle name="Comma 3 2 3" xfId="85"/>
    <cellStyle name="Comma 3 3" xfId="86"/>
    <cellStyle name="Comma 3 4" xfId="26"/>
    <cellStyle name="Comma 3 5" xfId="80"/>
    <cellStyle name="Comma 3_Cash verification formats print" xfId="87"/>
    <cellStyle name="Comma 4" xfId="13"/>
    <cellStyle name="Comma 4 10" xfId="89"/>
    <cellStyle name="Comma 4 10 2" xfId="90"/>
    <cellStyle name="Comma 4 11" xfId="91"/>
    <cellStyle name="Comma 4 12" xfId="92"/>
    <cellStyle name="Comma 4 13" xfId="93"/>
    <cellStyle name="Comma 4 13 2" xfId="94"/>
    <cellStyle name="Comma 4 13 3" xfId="95"/>
    <cellStyle name="Comma 4 14" xfId="96"/>
    <cellStyle name="Comma 4 15" xfId="97"/>
    <cellStyle name="Comma 4 16" xfId="191"/>
    <cellStyle name="Comma 4 17" xfId="88"/>
    <cellStyle name="Comma 4 2" xfId="17"/>
    <cellStyle name="Comma 4 2 2" xfId="99"/>
    <cellStyle name="Comma 4 2 3" xfId="98"/>
    <cellStyle name="Comma 4 3" xfId="100"/>
    <cellStyle name="Comma 4 4" xfId="101"/>
    <cellStyle name="Comma 4 5" xfId="102"/>
    <cellStyle name="Comma 4 6" xfId="103"/>
    <cellStyle name="Comma 4 7" xfId="104"/>
    <cellStyle name="Comma 4 8" xfId="105"/>
    <cellStyle name="Comma 4 9" xfId="106"/>
    <cellStyle name="Comma 4_Cash verification formats print" xfId="107"/>
    <cellStyle name="Comma 5" xfId="20"/>
    <cellStyle name="Comma 5 2" xfId="109"/>
    <cellStyle name="Comma 5 3" xfId="108"/>
    <cellStyle name="Comma 6" xfId="110"/>
    <cellStyle name="Comma 6 2" xfId="12"/>
    <cellStyle name="Comma 6 2 2" xfId="112"/>
    <cellStyle name="Comma 6 2 3" xfId="113"/>
    <cellStyle name="Comma 6 2 4" xfId="111"/>
    <cellStyle name="Comma 6 3" xfId="114"/>
    <cellStyle name="Comma 6 4" xfId="115"/>
    <cellStyle name="Comma 7" xfId="116"/>
    <cellStyle name="Comma 7 2" xfId="117"/>
    <cellStyle name="Comma 8" xfId="118"/>
    <cellStyle name="Comma 8 2" xfId="119"/>
    <cellStyle name="Comma 8 4" xfId="24"/>
    <cellStyle name="Comma 8 4 2" xfId="38"/>
    <cellStyle name="Comma 9" xfId="9"/>
    <cellStyle name="Comma 9 2" xfId="121"/>
    <cellStyle name="Comma 9 3" xfId="120"/>
    <cellStyle name="Comma_GPC- Routine Report Annexure Jan'11 2 2 2" xfId="19"/>
    <cellStyle name="Currency 2" xfId="37"/>
    <cellStyle name="Currency 2 2" xfId="123"/>
    <cellStyle name="Currency 2 3" xfId="122"/>
    <cellStyle name="Currency 3" xfId="124"/>
    <cellStyle name="Currency 3 2 2" xfId="125"/>
    <cellStyle name="Excel Built-in Normal" xfId="126"/>
    <cellStyle name="Normal" xfId="0" builtinId="0"/>
    <cellStyle name="Normal 10" xfId="127"/>
    <cellStyle name="Normal 11" xfId="11"/>
    <cellStyle name="Normal 11 2" xfId="18"/>
    <cellStyle name="Normal 12" xfId="128"/>
    <cellStyle name="Normal 12 2" xfId="129"/>
    <cellStyle name="Normal 12 3" xfId="130"/>
    <cellStyle name="Normal 12 3 2" xfId="131"/>
    <cellStyle name="Normal 13" xfId="132"/>
    <cellStyle name="Normal 13 2" xfId="133"/>
    <cellStyle name="Normal 14" xfId="134"/>
    <cellStyle name="Normal 15" xfId="135"/>
    <cellStyle name="Normal 16" xfId="136"/>
    <cellStyle name="Normal 17" xfId="137"/>
    <cellStyle name="Normal 18" xfId="138"/>
    <cellStyle name="Normal 18 2" xfId="139"/>
    <cellStyle name="Normal 18 2 3 2" xfId="140"/>
    <cellStyle name="Normal 18 4" xfId="141"/>
    <cellStyle name="Normal 19" xfId="142"/>
    <cellStyle name="Normal 2" xfId="1"/>
    <cellStyle name="Normal 2 10" xfId="143"/>
    <cellStyle name="Normal 2 11" xfId="144"/>
    <cellStyle name="Normal 2 12" xfId="145"/>
    <cellStyle name="Normal 2 13" xfId="40"/>
    <cellStyle name="Normal 2 14" xfId="199"/>
    <cellStyle name="Normal 2 2" xfId="4"/>
    <cellStyle name="Normal 2 2 2" xfId="7"/>
    <cellStyle name="Normal 2 2 2 2" xfId="28"/>
    <cellStyle name="Normal 2 2 2 2 2" xfId="196"/>
    <cellStyle name="Normal 2 2 2 3" xfId="147"/>
    <cellStyle name="Normal 2 2 2 4" xfId="200"/>
    <cellStyle name="Normal 2 2 2 5" xfId="202"/>
    <cellStyle name="Normal 2 2 3" xfId="193"/>
    <cellStyle name="Normal 2 2 4" xfId="194"/>
    <cellStyle name="Normal 2 2 5" xfId="146"/>
    <cellStyle name="Normal 2 2 9" xfId="14"/>
    <cellStyle name="Normal 2 2 9 2" xfId="204"/>
    <cellStyle name="Normal 2 3" xfId="35"/>
    <cellStyle name="Normal 2 3 2" xfId="10"/>
    <cellStyle name="Normal 2 3 2 2" xfId="16"/>
    <cellStyle name="Normal 2 3 2 2 2" xfId="148"/>
    <cellStyle name="Normal 2 3 2 3" xfId="149"/>
    <cellStyle name="Normal 2 3 3" xfId="150"/>
    <cellStyle name="Normal 2 3 3 2" xfId="22"/>
    <cellStyle name="Normal 2 3 3 2 2" xfId="152"/>
    <cellStyle name="Normal 2 3 3 2 3" xfId="151"/>
    <cellStyle name="Normal 2 3 3 3 2" xfId="153"/>
    <cellStyle name="Normal 2 3 4 2" xfId="8"/>
    <cellStyle name="Normal 2 3 4 2 2" xfId="15"/>
    <cellStyle name="Normal 2 4" xfId="32"/>
    <cellStyle name="Normal 2 4 2" xfId="155"/>
    <cellStyle name="Normal 2 4 3" xfId="156"/>
    <cellStyle name="Normal 2 4 4" xfId="157"/>
    <cellStyle name="Normal 2 4 5" xfId="195"/>
    <cellStyle name="Normal 2 4 6" xfId="154"/>
    <cellStyle name="Normal 2 5" xfId="158"/>
    <cellStyle name="Normal 2 5 2" xfId="159"/>
    <cellStyle name="Normal 2 6" xfId="160"/>
    <cellStyle name="Normal 2 7" xfId="161"/>
    <cellStyle name="Normal 2 7 2" xfId="162"/>
    <cellStyle name="Normal 2 8" xfId="163"/>
    <cellStyle name="Normal 2 9" xfId="164"/>
    <cellStyle name="Normal 2 9 2" xfId="165"/>
    <cellStyle name="Normal 2_asdf" xfId="166"/>
    <cellStyle name="Normal 2_GPC- Routine Report Annexure Jan'11 2" xfId="30"/>
    <cellStyle name="Normal 20" xfId="167"/>
    <cellStyle name="Normal 20 2" xfId="168"/>
    <cellStyle name="Normal 21" xfId="169"/>
    <cellStyle name="Normal 22" xfId="170"/>
    <cellStyle name="Normal 3" xfId="2"/>
    <cellStyle name="Normal 3 2" xfId="29"/>
    <cellStyle name="Normal 3 2 2" xfId="197"/>
    <cellStyle name="Normal 3 3" xfId="198"/>
    <cellStyle name="Normal 4" xfId="3"/>
    <cellStyle name="Normal 4 2" xfId="172"/>
    <cellStyle name="Normal 4 2 2" xfId="173"/>
    <cellStyle name="Normal 4 2 3" xfId="21"/>
    <cellStyle name="Normal 4 3" xfId="171"/>
    <cellStyle name="Normal 4 4" xfId="203"/>
    <cellStyle name="Normal 4_Cash verification formats print" xfId="174"/>
    <cellStyle name="Normal 5" xfId="175"/>
    <cellStyle name="Normal 5 2" xfId="176"/>
    <cellStyle name="Normal 6" xfId="177"/>
    <cellStyle name="Normal 6 2" xfId="178"/>
    <cellStyle name="Normal 7" xfId="179"/>
    <cellStyle name="Normal 7 2" xfId="180"/>
    <cellStyle name="Normal 8" xfId="181"/>
    <cellStyle name="Normal 9" xfId="182"/>
    <cellStyle name="Percent" xfId="34" builtinId="5"/>
    <cellStyle name="Percent 2" xfId="23"/>
    <cellStyle name="Percent 2 2" xfId="183"/>
    <cellStyle name="Percent 2 3" xfId="201"/>
    <cellStyle name="Percent 3" xfId="27"/>
    <cellStyle name="Percent 3 2" xfId="185"/>
    <cellStyle name="Percent 3 2 2" xfId="186"/>
    <cellStyle name="Percent 3 3" xfId="184"/>
    <cellStyle name="Percent 4" xfId="187"/>
    <cellStyle name="Percent 4 2" xfId="188"/>
    <cellStyle name="Percent 5" xfId="19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gadish/Desktop/AVASA%20-%20Routine%20Audit%20Q3%2017-18%20Report%20for%20finalisation/AVASA%20Routine%20Audit%20Q3%2017-1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exure-1"/>
      <sheetName val="Annexure-2"/>
      <sheetName val="Annexure-3"/>
      <sheetName val="Annexure-4"/>
      <sheetName val="Annexure-5"/>
      <sheetName val="Annexure-6"/>
      <sheetName val="Annexure-7"/>
      <sheetName val="Annexure-8"/>
      <sheetName val="Annexure-9"/>
      <sheetName val="Annexure-10"/>
      <sheetName val="Annexure-11"/>
      <sheetName val="Annexure-12"/>
      <sheetName val="Annexure-13"/>
      <sheetName val="Annexure-14"/>
      <sheetName val="Annexure-1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sheetData sheetId="10" refreshError="1"/>
      <sheetData sheetId="11"/>
      <sheetData sheetId="12"/>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H41"/>
  <sheetViews>
    <sheetView showGridLines="0" zoomScale="105" zoomScaleNormal="100" workbookViewId="0">
      <selection activeCell="E1" sqref="E1"/>
    </sheetView>
  </sheetViews>
  <sheetFormatPr defaultColWidth="9.6640625" defaultRowHeight="12.75"/>
  <cols>
    <col min="1" max="1" width="6" style="1" customWidth="1"/>
    <col min="2" max="2" width="6.1640625" style="5" customWidth="1"/>
    <col min="3" max="3" width="26.83203125" style="7" bestFit="1" customWidth="1"/>
    <col min="4" max="4" width="81" style="3" customWidth="1"/>
    <col min="5" max="5" width="10.33203125" style="6" customWidth="1"/>
    <col min="6" max="6" width="64" style="170" customWidth="1"/>
    <col min="7" max="7" width="12.83203125" style="4" customWidth="1"/>
    <col min="8" max="8" width="21.5" style="3" customWidth="1"/>
    <col min="9" max="16384" width="9.6640625" style="1"/>
  </cols>
  <sheetData>
    <row r="2" spans="2:8">
      <c r="B2" s="376" t="s">
        <v>1760</v>
      </c>
    </row>
    <row r="3" spans="2:8">
      <c r="B3" s="376" t="s">
        <v>876</v>
      </c>
    </row>
    <row r="4" spans="2:8">
      <c r="B4" s="376" t="s">
        <v>875</v>
      </c>
    </row>
    <row r="5" spans="2:8">
      <c r="B5" s="377" t="s">
        <v>877</v>
      </c>
    </row>
    <row r="6" spans="2:8">
      <c r="B6" s="13"/>
    </row>
    <row r="7" spans="2:8" s="2" customFormat="1" ht="25.5">
      <c r="B7" s="378" t="s">
        <v>878</v>
      </c>
      <c r="C7" s="378" t="s">
        <v>879</v>
      </c>
      <c r="D7" s="379" t="s">
        <v>880</v>
      </c>
      <c r="E7" s="380" t="s">
        <v>881</v>
      </c>
      <c r="F7" s="380" t="s">
        <v>882</v>
      </c>
      <c r="G7" s="380" t="s">
        <v>883</v>
      </c>
      <c r="H7" s="380" t="s">
        <v>406</v>
      </c>
    </row>
    <row r="8" spans="2:8" ht="25.5">
      <c r="B8" s="366">
        <v>1</v>
      </c>
      <c r="C8" s="395" t="s">
        <v>103</v>
      </c>
      <c r="D8" s="365" t="s">
        <v>460</v>
      </c>
      <c r="E8" s="367">
        <v>9</v>
      </c>
      <c r="F8" s="368" t="s">
        <v>1764</v>
      </c>
      <c r="G8" s="369" t="s">
        <v>294</v>
      </c>
      <c r="H8" s="365" t="s">
        <v>943</v>
      </c>
    </row>
    <row r="9" spans="2:8" ht="25.5">
      <c r="B9" s="366">
        <v>2</v>
      </c>
      <c r="C9" s="395" t="s">
        <v>103</v>
      </c>
      <c r="D9" s="365" t="s">
        <v>461</v>
      </c>
      <c r="E9" s="367">
        <v>9</v>
      </c>
      <c r="F9" s="368" t="s">
        <v>1764</v>
      </c>
      <c r="G9" s="369" t="s">
        <v>294</v>
      </c>
      <c r="H9" s="365" t="s">
        <v>943</v>
      </c>
    </row>
    <row r="10" spans="2:8">
      <c r="B10" s="366">
        <v>3</v>
      </c>
      <c r="C10" s="395" t="s">
        <v>103</v>
      </c>
      <c r="D10" s="365" t="s">
        <v>462</v>
      </c>
      <c r="E10" s="367">
        <v>9</v>
      </c>
      <c r="F10" s="370" t="s">
        <v>473</v>
      </c>
      <c r="G10" s="369" t="s">
        <v>294</v>
      </c>
      <c r="H10" s="365" t="s">
        <v>943</v>
      </c>
    </row>
    <row r="11" spans="2:8">
      <c r="B11" s="366">
        <v>4</v>
      </c>
      <c r="C11" s="395" t="s">
        <v>103</v>
      </c>
      <c r="D11" s="365" t="s">
        <v>463</v>
      </c>
      <c r="E11" s="367">
        <v>9</v>
      </c>
      <c r="F11" s="368" t="s">
        <v>1764</v>
      </c>
      <c r="G11" s="369" t="s">
        <v>294</v>
      </c>
      <c r="H11" s="365" t="s">
        <v>943</v>
      </c>
    </row>
    <row r="12" spans="2:8" ht="25.5">
      <c r="B12" s="366">
        <v>5</v>
      </c>
      <c r="C12" s="395" t="s">
        <v>103</v>
      </c>
      <c r="D12" s="365" t="s">
        <v>464</v>
      </c>
      <c r="E12" s="367">
        <v>9</v>
      </c>
      <c r="F12" s="370" t="s">
        <v>473</v>
      </c>
      <c r="G12" s="369" t="s">
        <v>294</v>
      </c>
      <c r="H12" s="365" t="s">
        <v>943</v>
      </c>
    </row>
    <row r="13" spans="2:8" ht="25.5">
      <c r="B13" s="366">
        <v>6</v>
      </c>
      <c r="C13" s="395" t="s">
        <v>103</v>
      </c>
      <c r="D13" s="365" t="s">
        <v>466</v>
      </c>
      <c r="E13" s="367">
        <v>9</v>
      </c>
      <c r="F13" s="370" t="s">
        <v>473</v>
      </c>
      <c r="G13" s="369" t="s">
        <v>294</v>
      </c>
      <c r="H13" s="365" t="s">
        <v>943</v>
      </c>
    </row>
    <row r="14" spans="2:8" ht="25.5">
      <c r="B14" s="366">
        <v>7</v>
      </c>
      <c r="C14" s="395" t="s">
        <v>103</v>
      </c>
      <c r="D14" s="365" t="s">
        <v>465</v>
      </c>
      <c r="E14" s="366">
        <v>9</v>
      </c>
      <c r="F14" s="370" t="s">
        <v>472</v>
      </c>
      <c r="G14" s="369" t="s">
        <v>294</v>
      </c>
      <c r="H14" s="365" t="s">
        <v>943</v>
      </c>
    </row>
    <row r="15" spans="2:8" ht="25.5">
      <c r="B15" s="366">
        <v>8</v>
      </c>
      <c r="C15" s="395" t="s">
        <v>103</v>
      </c>
      <c r="D15" s="365" t="s">
        <v>467</v>
      </c>
      <c r="E15" s="367">
        <v>9</v>
      </c>
      <c r="F15" s="371" t="s">
        <v>473</v>
      </c>
      <c r="G15" s="369" t="s">
        <v>294</v>
      </c>
      <c r="H15" s="365" t="s">
        <v>943</v>
      </c>
    </row>
    <row r="16" spans="2:8" ht="38.25">
      <c r="B16" s="366">
        <v>9</v>
      </c>
      <c r="C16" s="395" t="s">
        <v>103</v>
      </c>
      <c r="D16" s="365" t="s">
        <v>468</v>
      </c>
      <c r="E16" s="367">
        <v>9</v>
      </c>
      <c r="F16" s="370" t="s">
        <v>944</v>
      </c>
      <c r="G16" s="369" t="s">
        <v>294</v>
      </c>
      <c r="H16" s="365" t="s">
        <v>943</v>
      </c>
    </row>
    <row r="17" spans="2:8" ht="25.5">
      <c r="B17" s="366">
        <v>10</v>
      </c>
      <c r="C17" s="395" t="s">
        <v>103</v>
      </c>
      <c r="D17" s="364" t="s">
        <v>469</v>
      </c>
      <c r="E17" s="367">
        <v>8</v>
      </c>
      <c r="F17" s="371" t="s">
        <v>1761</v>
      </c>
      <c r="G17" s="369">
        <v>1</v>
      </c>
      <c r="H17" s="365" t="s">
        <v>943</v>
      </c>
    </row>
    <row r="18" spans="2:8">
      <c r="B18" s="366">
        <v>11</v>
      </c>
      <c r="C18" s="395" t="s">
        <v>103</v>
      </c>
      <c r="D18" s="396" t="s">
        <v>470</v>
      </c>
      <c r="E18" s="367">
        <v>9</v>
      </c>
      <c r="F18" s="371" t="s">
        <v>473</v>
      </c>
      <c r="G18" s="369" t="s">
        <v>294</v>
      </c>
      <c r="H18" s="365" t="s">
        <v>943</v>
      </c>
    </row>
    <row r="19" spans="2:8">
      <c r="B19" s="366">
        <v>12</v>
      </c>
      <c r="C19" s="395" t="s">
        <v>103</v>
      </c>
      <c r="D19" s="364" t="s">
        <v>471</v>
      </c>
      <c r="E19" s="367">
        <v>9</v>
      </c>
      <c r="F19" s="371" t="s">
        <v>942</v>
      </c>
      <c r="G19" s="369" t="s">
        <v>294</v>
      </c>
      <c r="H19" s="365" t="s">
        <v>943</v>
      </c>
    </row>
    <row r="20" spans="2:8" s="8" customFormat="1" ht="38.25">
      <c r="B20" s="366">
        <v>13</v>
      </c>
      <c r="C20" s="372" t="s">
        <v>0</v>
      </c>
      <c r="D20" s="364" t="s">
        <v>1</v>
      </c>
      <c r="E20" s="373">
        <f>9-(64/321*10)</f>
        <v>7.0062305295950154</v>
      </c>
      <c r="F20" s="374" t="s">
        <v>1754</v>
      </c>
      <c r="G20" s="375">
        <v>2</v>
      </c>
      <c r="H20" s="364" t="s">
        <v>1009</v>
      </c>
    </row>
    <row r="21" spans="2:8" s="8" customFormat="1" ht="38.25">
      <c r="B21" s="366">
        <v>14</v>
      </c>
      <c r="C21" s="372" t="s">
        <v>0</v>
      </c>
      <c r="D21" s="364" t="s">
        <v>2</v>
      </c>
      <c r="E21" s="373">
        <v>9</v>
      </c>
      <c r="F21" s="374" t="s">
        <v>404</v>
      </c>
      <c r="G21" s="375" t="s">
        <v>294</v>
      </c>
      <c r="H21" s="364" t="s">
        <v>1744</v>
      </c>
    </row>
    <row r="22" spans="2:8" s="8" customFormat="1" ht="38.25">
      <c r="B22" s="366">
        <v>15</v>
      </c>
      <c r="C22" s="372" t="s">
        <v>0</v>
      </c>
      <c r="D22" s="364" t="s">
        <v>3</v>
      </c>
      <c r="E22" s="373">
        <v>8</v>
      </c>
      <c r="F22" s="374" t="s">
        <v>1763</v>
      </c>
      <c r="G22" s="375">
        <v>3</v>
      </c>
      <c r="H22" s="364" t="s">
        <v>1743</v>
      </c>
    </row>
    <row r="23" spans="2:8" s="8" customFormat="1" ht="38.25">
      <c r="B23" s="366">
        <v>16</v>
      </c>
      <c r="C23" s="372" t="s">
        <v>0</v>
      </c>
      <c r="D23" s="364" t="s">
        <v>4</v>
      </c>
      <c r="E23" s="373">
        <v>9</v>
      </c>
      <c r="F23" s="374" t="s">
        <v>405</v>
      </c>
      <c r="G23" s="375" t="s">
        <v>294</v>
      </c>
      <c r="H23" s="364" t="s">
        <v>1744</v>
      </c>
    </row>
    <row r="24" spans="2:8" s="8" customFormat="1" ht="38.25">
      <c r="B24" s="366">
        <v>17</v>
      </c>
      <c r="C24" s="372" t="s">
        <v>0</v>
      </c>
      <c r="D24" s="364" t="s">
        <v>17</v>
      </c>
      <c r="E24" s="373">
        <v>9</v>
      </c>
      <c r="F24" s="374" t="s">
        <v>1779</v>
      </c>
      <c r="G24" s="375">
        <v>4</v>
      </c>
      <c r="H24" s="364" t="s">
        <v>1780</v>
      </c>
    </row>
    <row r="25" spans="2:8" s="8" customFormat="1" ht="38.25">
      <c r="B25" s="366">
        <v>18</v>
      </c>
      <c r="C25" s="372" t="s">
        <v>0</v>
      </c>
      <c r="D25" s="364" t="s">
        <v>42</v>
      </c>
      <c r="E25" s="373">
        <v>8</v>
      </c>
      <c r="F25" s="374" t="s">
        <v>1749</v>
      </c>
      <c r="G25" s="375">
        <v>5</v>
      </c>
      <c r="H25" s="364" t="s">
        <v>1748</v>
      </c>
    </row>
    <row r="26" spans="2:8" s="8" customFormat="1" ht="38.25">
      <c r="B26" s="366">
        <v>19</v>
      </c>
      <c r="C26" s="372" t="s">
        <v>0</v>
      </c>
      <c r="D26" s="364" t="s">
        <v>45</v>
      </c>
      <c r="E26" s="373">
        <v>9</v>
      </c>
      <c r="F26" s="374" t="s">
        <v>946</v>
      </c>
      <c r="G26" s="375" t="s">
        <v>294</v>
      </c>
      <c r="H26" s="364" t="s">
        <v>943</v>
      </c>
    </row>
    <row r="27" spans="2:8" s="8" customFormat="1" ht="38.25">
      <c r="B27" s="366">
        <v>20</v>
      </c>
      <c r="C27" s="372" t="s">
        <v>0</v>
      </c>
      <c r="D27" s="364" t="s">
        <v>46</v>
      </c>
      <c r="E27" s="373">
        <v>9</v>
      </c>
      <c r="F27" s="374" t="s">
        <v>1745</v>
      </c>
      <c r="G27" s="375">
        <v>6</v>
      </c>
      <c r="H27" s="364" t="s">
        <v>1746</v>
      </c>
    </row>
    <row r="28" spans="2:8" s="8" customFormat="1" ht="63.75">
      <c r="B28" s="366">
        <v>21</v>
      </c>
      <c r="C28" s="372" t="s">
        <v>0</v>
      </c>
      <c r="D28" s="364" t="s">
        <v>76</v>
      </c>
      <c r="E28" s="373">
        <v>7</v>
      </c>
      <c r="F28" s="374" t="s">
        <v>1755</v>
      </c>
      <c r="G28" s="375">
        <v>7</v>
      </c>
      <c r="H28" s="364" t="s">
        <v>1742</v>
      </c>
    </row>
    <row r="29" spans="2:8" s="8" customFormat="1" ht="38.25">
      <c r="B29" s="366">
        <v>22</v>
      </c>
      <c r="C29" s="372" t="s">
        <v>0</v>
      </c>
      <c r="D29" s="364" t="s">
        <v>78</v>
      </c>
      <c r="E29" s="373">
        <v>7</v>
      </c>
      <c r="F29" s="374" t="s">
        <v>1756</v>
      </c>
      <c r="G29" s="375" t="s">
        <v>294</v>
      </c>
      <c r="H29" s="364" t="s">
        <v>943</v>
      </c>
    </row>
    <row r="30" spans="2:8" s="8" customFormat="1" ht="38.25">
      <c r="B30" s="366">
        <v>23</v>
      </c>
      <c r="C30" s="372" t="s">
        <v>0</v>
      </c>
      <c r="D30" s="364" t="s">
        <v>79</v>
      </c>
      <c r="E30" s="373">
        <v>9</v>
      </c>
      <c r="F30" s="374" t="s">
        <v>1757</v>
      </c>
      <c r="G30" s="375" t="s">
        <v>294</v>
      </c>
      <c r="H30" s="364" t="s">
        <v>943</v>
      </c>
    </row>
    <row r="31" spans="2:8" s="8" customFormat="1" ht="216.75">
      <c r="B31" s="366">
        <v>24</v>
      </c>
      <c r="C31" s="372" t="s">
        <v>0</v>
      </c>
      <c r="D31" s="364" t="s">
        <v>80</v>
      </c>
      <c r="E31" s="373">
        <v>8</v>
      </c>
      <c r="F31" s="430" t="s">
        <v>1766</v>
      </c>
      <c r="G31" s="375">
        <v>8</v>
      </c>
      <c r="H31" s="364" t="s">
        <v>947</v>
      </c>
    </row>
    <row r="32" spans="2:8" s="8" customFormat="1" ht="38.25">
      <c r="B32" s="366">
        <v>25</v>
      </c>
      <c r="C32" s="372" t="s">
        <v>0</v>
      </c>
      <c r="D32" s="364" t="s">
        <v>81</v>
      </c>
      <c r="E32" s="373">
        <v>9</v>
      </c>
      <c r="F32" s="374" t="s">
        <v>948</v>
      </c>
      <c r="G32" s="375" t="s">
        <v>294</v>
      </c>
      <c r="H32" s="364" t="s">
        <v>943</v>
      </c>
    </row>
    <row r="33" spans="2:8" s="8" customFormat="1" ht="127.5">
      <c r="B33" s="366">
        <v>26</v>
      </c>
      <c r="C33" s="372" t="s">
        <v>0</v>
      </c>
      <c r="D33" s="364" t="s">
        <v>82</v>
      </c>
      <c r="E33" s="373">
        <v>8</v>
      </c>
      <c r="F33" s="430" t="s">
        <v>1765</v>
      </c>
      <c r="G33" s="375">
        <v>9</v>
      </c>
      <c r="H33" s="364" t="s">
        <v>947</v>
      </c>
    </row>
    <row r="34" spans="2:8" s="8" customFormat="1" ht="293.25">
      <c r="B34" s="366">
        <v>27</v>
      </c>
      <c r="C34" s="372" t="s">
        <v>0</v>
      </c>
      <c r="D34" s="364" t="s">
        <v>83</v>
      </c>
      <c r="E34" s="373">
        <v>7</v>
      </c>
      <c r="F34" s="374" t="s">
        <v>1767</v>
      </c>
      <c r="G34" s="375">
        <v>10</v>
      </c>
      <c r="H34" s="364" t="s">
        <v>943</v>
      </c>
    </row>
    <row r="35" spans="2:8" ht="38.25">
      <c r="B35" s="366">
        <v>28</v>
      </c>
      <c r="C35" s="451" t="s">
        <v>1008</v>
      </c>
      <c r="D35" s="397" t="s">
        <v>1753</v>
      </c>
      <c r="E35" s="367">
        <v>7</v>
      </c>
      <c r="F35" s="371"/>
      <c r="G35" s="369" t="s">
        <v>949</v>
      </c>
      <c r="H35" s="365" t="s">
        <v>1750</v>
      </c>
    </row>
    <row r="36" spans="2:8" ht="38.25">
      <c r="B36" s="366">
        <v>29</v>
      </c>
      <c r="C36" s="451"/>
      <c r="D36" s="394" t="s">
        <v>1005</v>
      </c>
      <c r="E36" s="367">
        <v>7</v>
      </c>
      <c r="F36" s="371"/>
      <c r="G36" s="369" t="s">
        <v>950</v>
      </c>
      <c r="H36" s="365" t="s">
        <v>294</v>
      </c>
    </row>
    <row r="37" spans="2:8" ht="38.25" customHeight="1">
      <c r="B37" s="366">
        <v>30</v>
      </c>
      <c r="C37" s="451"/>
      <c r="D37" s="394" t="s">
        <v>1747</v>
      </c>
      <c r="E37" s="367">
        <v>9</v>
      </c>
      <c r="F37" s="371" t="s">
        <v>1000</v>
      </c>
      <c r="G37" s="369" t="s">
        <v>951</v>
      </c>
      <c r="H37" s="365" t="s">
        <v>294</v>
      </c>
    </row>
    <row r="38" spans="2:8" ht="51">
      <c r="B38" s="366">
        <v>31</v>
      </c>
      <c r="C38" s="451"/>
      <c r="D38" s="397" t="s">
        <v>1006</v>
      </c>
      <c r="E38" s="367">
        <v>7</v>
      </c>
      <c r="F38" s="371"/>
      <c r="G38" s="369" t="s">
        <v>952</v>
      </c>
      <c r="H38" s="364" t="s">
        <v>947</v>
      </c>
    </row>
    <row r="39" spans="2:8" ht="30" customHeight="1">
      <c r="B39" s="366">
        <v>32</v>
      </c>
      <c r="C39" s="451"/>
      <c r="D39" s="394" t="s">
        <v>911</v>
      </c>
      <c r="E39" s="367">
        <v>9</v>
      </c>
      <c r="F39" s="371" t="s">
        <v>1000</v>
      </c>
      <c r="G39" s="369" t="s">
        <v>953</v>
      </c>
      <c r="H39" s="365" t="s">
        <v>294</v>
      </c>
    </row>
    <row r="40" spans="2:8">
      <c r="B40" s="366">
        <v>33</v>
      </c>
      <c r="C40" s="451"/>
      <c r="D40" s="394" t="s">
        <v>1007</v>
      </c>
      <c r="E40" s="367">
        <v>7</v>
      </c>
      <c r="F40" s="371"/>
      <c r="G40" s="369" t="s">
        <v>954</v>
      </c>
      <c r="H40" s="365" t="s">
        <v>1751</v>
      </c>
    </row>
    <row r="41" spans="2:8" ht="38.25">
      <c r="B41" s="366">
        <v>34</v>
      </c>
      <c r="C41" s="451"/>
      <c r="D41" s="394" t="s">
        <v>998</v>
      </c>
      <c r="E41" s="367">
        <v>7</v>
      </c>
      <c r="F41" s="371"/>
      <c r="G41" s="369" t="s">
        <v>997</v>
      </c>
      <c r="H41" s="365" t="s">
        <v>1752</v>
      </c>
    </row>
  </sheetData>
  <autoFilter ref="B7:H41"/>
  <mergeCells count="1">
    <mergeCell ref="C35:C41"/>
  </mergeCell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19"/>
  <sheetViews>
    <sheetView showGridLines="0" workbookViewId="0">
      <selection activeCell="D1476" sqref="D1476"/>
    </sheetView>
  </sheetViews>
  <sheetFormatPr defaultRowHeight="12.75"/>
  <cols>
    <col min="1" max="1" width="6.6640625" style="56" customWidth="1"/>
    <col min="2" max="2" width="20.83203125" style="56" customWidth="1"/>
    <col min="3" max="3" width="24.1640625" style="56" customWidth="1"/>
    <col min="4" max="4" width="17.5" style="56" customWidth="1"/>
    <col min="5" max="5" width="23" style="56" customWidth="1"/>
    <col min="6" max="6" width="16.1640625" style="56" customWidth="1"/>
    <col min="7" max="7" width="15.1640625" style="56" customWidth="1"/>
    <col min="8" max="8" width="12.6640625" style="56" bestFit="1" customWidth="1"/>
    <col min="9" max="9" width="9.33203125" style="56"/>
    <col min="10" max="10" width="13.83203125" style="56" customWidth="1"/>
    <col min="11" max="12" width="9.33203125" style="56"/>
    <col min="13" max="13" width="11.83203125" style="56" customWidth="1"/>
    <col min="14" max="16384" width="9.33203125" style="56"/>
  </cols>
  <sheetData>
    <row r="1" spans="1:9" ht="20.100000000000001" customHeight="1">
      <c r="A1" s="55"/>
    </row>
    <row r="2" spans="1:9">
      <c r="B2" s="69"/>
      <c r="C2" s="70"/>
      <c r="D2" s="70"/>
      <c r="E2" s="70"/>
      <c r="F2" s="71"/>
      <c r="G2" s="71"/>
      <c r="H2" s="72"/>
    </row>
    <row r="3" spans="1:9">
      <c r="B3" s="73" t="s">
        <v>309</v>
      </c>
      <c r="C3" s="74"/>
      <c r="D3" s="74"/>
      <c r="E3" s="74"/>
      <c r="F3" s="75"/>
      <c r="G3" s="75"/>
      <c r="H3" s="76"/>
    </row>
    <row r="4" spans="1:9">
      <c r="B4" s="73"/>
      <c r="C4" s="74"/>
      <c r="D4" s="74"/>
      <c r="E4" s="74"/>
      <c r="F4" s="75"/>
      <c r="G4" s="75"/>
      <c r="H4" s="76"/>
    </row>
    <row r="5" spans="1:9">
      <c r="B5" s="73" t="s">
        <v>310</v>
      </c>
      <c r="C5" s="74"/>
      <c r="D5" s="74"/>
      <c r="E5" s="74"/>
      <c r="F5" s="75"/>
      <c r="G5" s="75"/>
      <c r="H5" s="76"/>
    </row>
    <row r="6" spans="1:9">
      <c r="B6" s="73"/>
      <c r="C6" s="74"/>
      <c r="D6" s="74"/>
      <c r="E6" s="74"/>
      <c r="F6" s="75"/>
      <c r="G6" s="75"/>
      <c r="H6" s="76"/>
    </row>
    <row r="7" spans="1:9">
      <c r="B7" s="98" t="s">
        <v>85</v>
      </c>
      <c r="C7" s="97"/>
      <c r="D7" s="97"/>
      <c r="E7" s="97"/>
      <c r="F7" s="97"/>
      <c r="G7" s="97"/>
      <c r="H7" s="244"/>
      <c r="I7" s="82"/>
    </row>
    <row r="8" spans="1:9" ht="76.5">
      <c r="B8" s="245" t="s">
        <v>311</v>
      </c>
      <c r="C8" s="245" t="s">
        <v>312</v>
      </c>
      <c r="D8" s="245" t="s">
        <v>313</v>
      </c>
      <c r="E8" s="245" t="s">
        <v>86</v>
      </c>
      <c r="F8" s="245" t="s">
        <v>87</v>
      </c>
      <c r="G8" s="245" t="s">
        <v>1010</v>
      </c>
      <c r="H8" s="246"/>
      <c r="I8" s="83"/>
    </row>
    <row r="9" spans="1:9">
      <c r="B9" s="68">
        <v>12754</v>
      </c>
      <c r="C9" s="68">
        <v>1468</v>
      </c>
      <c r="D9" s="99">
        <f>+C9/B9%</f>
        <v>11.510114473890544</v>
      </c>
      <c r="E9" s="100">
        <v>13236238</v>
      </c>
      <c r="F9" s="84">
        <v>92400025</v>
      </c>
      <c r="G9" s="99">
        <f>+E9/F9%</f>
        <v>14.324929024640415</v>
      </c>
      <c r="H9" s="247"/>
      <c r="I9" s="82"/>
    </row>
    <row r="10" spans="1:9">
      <c r="B10" s="98" t="s">
        <v>88</v>
      </c>
      <c r="C10" s="97"/>
      <c r="D10" s="97"/>
      <c r="E10" s="97"/>
      <c r="F10" s="97"/>
      <c r="G10" s="97"/>
      <c r="H10" s="244"/>
      <c r="I10" s="82"/>
    </row>
    <row r="11" spans="1:9" ht="76.5">
      <c r="B11" s="245" t="s">
        <v>314</v>
      </c>
      <c r="C11" s="245" t="s">
        <v>311</v>
      </c>
      <c r="D11" s="245" t="s">
        <v>312</v>
      </c>
      <c r="E11" s="245" t="s">
        <v>313</v>
      </c>
      <c r="F11" s="245" t="s">
        <v>486</v>
      </c>
      <c r="G11" s="245" t="s">
        <v>315</v>
      </c>
      <c r="H11" s="245" t="s">
        <v>937</v>
      </c>
      <c r="I11" s="83"/>
    </row>
    <row r="12" spans="1:9">
      <c r="B12" s="248" t="s">
        <v>317</v>
      </c>
      <c r="C12" s="249">
        <v>2572</v>
      </c>
      <c r="D12" s="255">
        <v>343</v>
      </c>
      <c r="E12" s="251">
        <f t="shared" ref="E12:E24" si="0">D12/C12*100</f>
        <v>13.33592534992224</v>
      </c>
      <c r="F12" s="252">
        <v>85</v>
      </c>
      <c r="G12" s="253">
        <f t="shared" ref="G12:G22" si="1">F12/D12*100</f>
        <v>24.781341107871722</v>
      </c>
      <c r="H12" s="254">
        <f t="shared" ref="H12:H24" si="2">+D12/$D$25%</f>
        <v>23.365122615803816</v>
      </c>
      <c r="I12" s="82"/>
    </row>
    <row r="13" spans="1:9">
      <c r="B13" s="248" t="s">
        <v>321</v>
      </c>
      <c r="C13" s="249">
        <v>2583</v>
      </c>
      <c r="D13" s="255">
        <v>314</v>
      </c>
      <c r="E13" s="251">
        <f t="shared" si="0"/>
        <v>12.156407278358499</v>
      </c>
      <c r="F13" s="252">
        <v>74</v>
      </c>
      <c r="G13" s="253">
        <f t="shared" si="1"/>
        <v>23.566878980891719</v>
      </c>
      <c r="H13" s="254">
        <f t="shared" si="2"/>
        <v>21.389645776566759</v>
      </c>
      <c r="I13" s="82"/>
    </row>
    <row r="14" spans="1:9">
      <c r="B14" s="248" t="s">
        <v>323</v>
      </c>
      <c r="C14" s="249">
        <v>2568</v>
      </c>
      <c r="D14" s="255">
        <v>271</v>
      </c>
      <c r="E14" s="251">
        <f t="shared" si="0"/>
        <v>10.552959501557632</v>
      </c>
      <c r="F14" s="252">
        <v>66</v>
      </c>
      <c r="G14" s="253">
        <f t="shared" si="1"/>
        <v>24.354243542435423</v>
      </c>
      <c r="H14" s="254">
        <f t="shared" si="2"/>
        <v>18.460490463215258</v>
      </c>
      <c r="I14" s="82"/>
    </row>
    <row r="15" spans="1:9">
      <c r="B15" s="248" t="s">
        <v>489</v>
      </c>
      <c r="C15" s="249">
        <v>2178</v>
      </c>
      <c r="D15" s="255">
        <v>245</v>
      </c>
      <c r="E15" s="251">
        <f t="shared" si="0"/>
        <v>11.248852157943066</v>
      </c>
      <c r="F15" s="252">
        <v>81</v>
      </c>
      <c r="G15" s="253">
        <f t="shared" si="1"/>
        <v>33.061224489795919</v>
      </c>
      <c r="H15" s="254">
        <f t="shared" si="2"/>
        <v>16.689373297002724</v>
      </c>
      <c r="I15" s="82"/>
    </row>
    <row r="16" spans="1:9">
      <c r="B16" s="248" t="s">
        <v>1011</v>
      </c>
      <c r="C16" s="249">
        <v>869</v>
      </c>
      <c r="D16" s="250">
        <v>120</v>
      </c>
      <c r="E16" s="251">
        <f t="shared" si="0"/>
        <v>13.808975834292289</v>
      </c>
      <c r="F16" s="252">
        <v>27</v>
      </c>
      <c r="G16" s="253">
        <f t="shared" si="1"/>
        <v>22.5</v>
      </c>
      <c r="H16" s="254">
        <f t="shared" si="2"/>
        <v>8.1743869209809272</v>
      </c>
      <c r="I16" s="82"/>
    </row>
    <row r="17" spans="2:9">
      <c r="B17" s="248" t="s">
        <v>1013</v>
      </c>
      <c r="C17" s="249">
        <v>452</v>
      </c>
      <c r="D17" s="255">
        <v>49</v>
      </c>
      <c r="E17" s="251">
        <f t="shared" si="0"/>
        <v>10.840707964601769</v>
      </c>
      <c r="F17" s="252">
        <v>14</v>
      </c>
      <c r="G17" s="253">
        <f t="shared" si="1"/>
        <v>28.571428571428569</v>
      </c>
      <c r="H17" s="254">
        <f t="shared" si="2"/>
        <v>3.3378746594005451</v>
      </c>
      <c r="I17" s="82"/>
    </row>
    <row r="18" spans="2:9">
      <c r="B18" s="248" t="s">
        <v>602</v>
      </c>
      <c r="C18" s="249">
        <v>441</v>
      </c>
      <c r="D18" s="255">
        <v>44</v>
      </c>
      <c r="E18" s="251">
        <f t="shared" si="0"/>
        <v>9.9773242630385486</v>
      </c>
      <c r="F18" s="252">
        <v>13</v>
      </c>
      <c r="G18" s="253">
        <f t="shared" si="1"/>
        <v>29.545454545454547</v>
      </c>
      <c r="H18" s="254">
        <f t="shared" si="2"/>
        <v>2.9972752043596729</v>
      </c>
      <c r="I18" s="82"/>
    </row>
    <row r="19" spans="2:9">
      <c r="B19" s="248" t="s">
        <v>487</v>
      </c>
      <c r="C19" s="249">
        <v>633</v>
      </c>
      <c r="D19" s="255">
        <v>43</v>
      </c>
      <c r="E19" s="251">
        <f t="shared" si="0"/>
        <v>6.79304897314376</v>
      </c>
      <c r="F19" s="252">
        <v>11</v>
      </c>
      <c r="G19" s="253">
        <f t="shared" si="1"/>
        <v>25.581395348837212</v>
      </c>
      <c r="H19" s="254">
        <f t="shared" si="2"/>
        <v>2.9291553133514987</v>
      </c>
      <c r="I19" s="82"/>
    </row>
    <row r="20" spans="2:9">
      <c r="B20" s="248" t="s">
        <v>541</v>
      </c>
      <c r="C20" s="249">
        <v>346</v>
      </c>
      <c r="D20" s="255">
        <v>32</v>
      </c>
      <c r="E20" s="251">
        <f t="shared" si="0"/>
        <v>9.2485549132947966</v>
      </c>
      <c r="F20" s="252">
        <v>7</v>
      </c>
      <c r="G20" s="253">
        <f t="shared" si="1"/>
        <v>21.875</v>
      </c>
      <c r="H20" s="254">
        <f t="shared" si="2"/>
        <v>2.1798365122615806</v>
      </c>
      <c r="I20" s="82"/>
    </row>
    <row r="21" spans="2:9">
      <c r="B21" s="248" t="s">
        <v>749</v>
      </c>
      <c r="C21" s="249">
        <v>63</v>
      </c>
      <c r="D21" s="255">
        <v>5</v>
      </c>
      <c r="E21" s="251">
        <f t="shared" si="0"/>
        <v>7.9365079365079358</v>
      </c>
      <c r="F21" s="252">
        <v>2</v>
      </c>
      <c r="G21" s="253">
        <f t="shared" si="1"/>
        <v>40</v>
      </c>
      <c r="H21" s="254">
        <f t="shared" si="2"/>
        <v>0.34059945504087197</v>
      </c>
      <c r="I21" s="82"/>
    </row>
    <row r="22" spans="2:9">
      <c r="B22" s="248" t="s">
        <v>320</v>
      </c>
      <c r="C22" s="249">
        <v>9</v>
      </c>
      <c r="D22" s="255">
        <v>2</v>
      </c>
      <c r="E22" s="251">
        <f t="shared" si="0"/>
        <v>22.222222222222221</v>
      </c>
      <c r="F22" s="252">
        <v>0</v>
      </c>
      <c r="G22" s="253">
        <f t="shared" si="1"/>
        <v>0</v>
      </c>
      <c r="H22" s="254">
        <f t="shared" si="2"/>
        <v>0.13623978201634879</v>
      </c>
      <c r="I22" s="82"/>
    </row>
    <row r="23" spans="2:9">
      <c r="B23" s="248" t="s">
        <v>1012</v>
      </c>
      <c r="C23" s="249">
        <v>7</v>
      </c>
      <c r="D23" s="249">
        <v>0</v>
      </c>
      <c r="E23" s="251">
        <f t="shared" si="0"/>
        <v>0</v>
      </c>
      <c r="F23" s="252">
        <v>0</v>
      </c>
      <c r="G23" s="253" t="s">
        <v>294</v>
      </c>
      <c r="H23" s="254">
        <f t="shared" si="2"/>
        <v>0</v>
      </c>
      <c r="I23" s="82"/>
    </row>
    <row r="24" spans="2:9">
      <c r="B24" s="248" t="s">
        <v>319</v>
      </c>
      <c r="C24" s="249">
        <v>33</v>
      </c>
      <c r="D24" s="250">
        <v>0</v>
      </c>
      <c r="E24" s="251">
        <f t="shared" si="0"/>
        <v>0</v>
      </c>
      <c r="F24" s="252">
        <v>0</v>
      </c>
      <c r="G24" s="253" t="s">
        <v>294</v>
      </c>
      <c r="H24" s="254">
        <f t="shared" si="2"/>
        <v>0</v>
      </c>
      <c r="I24" s="82"/>
    </row>
    <row r="25" spans="2:9">
      <c r="B25" s="256" t="s">
        <v>77</v>
      </c>
      <c r="C25" s="257">
        <f t="shared" ref="C25:H25" si="3">SUM(C12:C24)</f>
        <v>12754</v>
      </c>
      <c r="D25" s="257">
        <f t="shared" si="3"/>
        <v>1468</v>
      </c>
      <c r="E25" s="257">
        <f t="shared" si="3"/>
        <v>128.12148639488277</v>
      </c>
      <c r="F25" s="258">
        <f t="shared" si="3"/>
        <v>380</v>
      </c>
      <c r="G25" s="259">
        <f t="shared" si="3"/>
        <v>273.83696658671511</v>
      </c>
      <c r="H25" s="257">
        <f t="shared" si="3"/>
        <v>100</v>
      </c>
      <c r="I25" s="82"/>
    </row>
    <row r="26" spans="2:9">
      <c r="B26" s="85"/>
      <c r="C26" s="57"/>
      <c r="D26" s="57"/>
      <c r="E26" s="57"/>
      <c r="F26" s="57"/>
      <c r="G26" s="57"/>
      <c r="H26" s="260"/>
      <c r="I26" s="82"/>
    </row>
    <row r="27" spans="2:9">
      <c r="B27" s="261" t="s">
        <v>89</v>
      </c>
      <c r="C27" s="261" t="s">
        <v>90</v>
      </c>
      <c r="D27" s="261" t="s">
        <v>91</v>
      </c>
      <c r="E27" s="261" t="s">
        <v>92</v>
      </c>
      <c r="F27" s="261" t="s">
        <v>316</v>
      </c>
      <c r="G27" s="261" t="s">
        <v>25</v>
      </c>
      <c r="H27" s="261" t="s">
        <v>8</v>
      </c>
      <c r="I27" s="82"/>
    </row>
    <row r="28" spans="2:9">
      <c r="B28" s="262">
        <v>33</v>
      </c>
      <c r="C28" s="262">
        <v>610</v>
      </c>
      <c r="D28" s="263">
        <v>11</v>
      </c>
      <c r="E28" s="264" t="s">
        <v>1014</v>
      </c>
      <c r="F28" s="265">
        <v>433</v>
      </c>
      <c r="G28" s="262" t="s">
        <v>93</v>
      </c>
      <c r="H28" s="264" t="s">
        <v>1013</v>
      </c>
      <c r="I28" s="86"/>
    </row>
    <row r="29" spans="2:9">
      <c r="B29" s="262">
        <v>70</v>
      </c>
      <c r="C29" s="262">
        <v>617</v>
      </c>
      <c r="D29" s="263">
        <v>46</v>
      </c>
      <c r="E29" s="264" t="s">
        <v>1015</v>
      </c>
      <c r="F29" s="266">
        <v>6470</v>
      </c>
      <c r="G29" s="262" t="s">
        <v>93</v>
      </c>
      <c r="H29" s="264" t="s">
        <v>317</v>
      </c>
      <c r="I29" s="86"/>
    </row>
    <row r="30" spans="2:9">
      <c r="B30" s="262">
        <v>71</v>
      </c>
      <c r="C30" s="262">
        <v>326</v>
      </c>
      <c r="D30" s="263">
        <v>45</v>
      </c>
      <c r="E30" s="264" t="s">
        <v>1016</v>
      </c>
      <c r="F30" s="266">
        <v>7841</v>
      </c>
      <c r="G30" s="262" t="s">
        <v>93</v>
      </c>
      <c r="H30" s="264" t="s">
        <v>317</v>
      </c>
      <c r="I30" s="86"/>
    </row>
    <row r="31" spans="2:9">
      <c r="B31" s="262">
        <v>94</v>
      </c>
      <c r="C31" s="262">
        <v>304</v>
      </c>
      <c r="D31" s="263">
        <v>31</v>
      </c>
      <c r="E31" s="264" t="s">
        <v>1017</v>
      </c>
      <c r="F31" s="266">
        <v>11774</v>
      </c>
      <c r="G31" s="262" t="s">
        <v>93</v>
      </c>
      <c r="H31" s="264" t="s">
        <v>1013</v>
      </c>
      <c r="I31" s="86"/>
    </row>
    <row r="32" spans="2:9">
      <c r="B32" s="262">
        <v>96</v>
      </c>
      <c r="C32" s="262">
        <v>234</v>
      </c>
      <c r="D32" s="263">
        <v>93</v>
      </c>
      <c r="E32" s="264" t="s">
        <v>1018</v>
      </c>
      <c r="F32" s="266">
        <v>4130</v>
      </c>
      <c r="G32" s="262" t="s">
        <v>93</v>
      </c>
      <c r="H32" s="264" t="s">
        <v>317</v>
      </c>
      <c r="I32" s="86"/>
    </row>
    <row r="33" spans="2:9">
      <c r="B33" s="262">
        <v>108</v>
      </c>
      <c r="C33" s="262">
        <v>409</v>
      </c>
      <c r="D33" s="263">
        <v>101</v>
      </c>
      <c r="E33" s="264" t="s">
        <v>1019</v>
      </c>
      <c r="F33" s="266">
        <v>2356</v>
      </c>
      <c r="G33" s="262" t="s">
        <v>93</v>
      </c>
      <c r="H33" s="264" t="s">
        <v>323</v>
      </c>
      <c r="I33" s="86"/>
    </row>
    <row r="34" spans="2:9">
      <c r="B34" s="262">
        <v>112</v>
      </c>
      <c r="C34" s="262">
        <v>239</v>
      </c>
      <c r="D34" s="263">
        <v>113</v>
      </c>
      <c r="E34" s="264" t="s">
        <v>1020</v>
      </c>
      <c r="F34" s="266">
        <v>4372</v>
      </c>
      <c r="G34" s="262" t="s">
        <v>93</v>
      </c>
      <c r="H34" s="264" t="s">
        <v>323</v>
      </c>
      <c r="I34" s="86"/>
    </row>
    <row r="35" spans="2:9">
      <c r="B35" s="262">
        <v>113</v>
      </c>
      <c r="C35" s="262">
        <v>239</v>
      </c>
      <c r="D35" s="263">
        <v>113</v>
      </c>
      <c r="E35" s="264" t="s">
        <v>1020</v>
      </c>
      <c r="F35" s="266">
        <v>4372</v>
      </c>
      <c r="G35" s="262" t="s">
        <v>93</v>
      </c>
      <c r="H35" s="264" t="s">
        <v>323</v>
      </c>
      <c r="I35" s="86"/>
    </row>
    <row r="36" spans="2:9">
      <c r="B36" s="262">
        <v>127</v>
      </c>
      <c r="C36" s="262">
        <v>504</v>
      </c>
      <c r="D36" s="263">
        <v>131</v>
      </c>
      <c r="E36" s="264" t="s">
        <v>1021</v>
      </c>
      <c r="F36" s="266">
        <v>12218</v>
      </c>
      <c r="G36" s="262" t="s">
        <v>93</v>
      </c>
      <c r="H36" s="264" t="s">
        <v>317</v>
      </c>
      <c r="I36" s="86"/>
    </row>
    <row r="37" spans="2:9">
      <c r="B37" s="262">
        <v>129</v>
      </c>
      <c r="C37" s="262">
        <v>424</v>
      </c>
      <c r="D37" s="263">
        <v>86</v>
      </c>
      <c r="E37" s="264" t="s">
        <v>1022</v>
      </c>
      <c r="F37" s="266">
        <v>15930</v>
      </c>
      <c r="G37" s="262" t="s">
        <v>93</v>
      </c>
      <c r="H37" s="264" t="s">
        <v>317</v>
      </c>
      <c r="I37" s="86"/>
    </row>
    <row r="38" spans="2:9">
      <c r="B38" s="262">
        <v>146</v>
      </c>
      <c r="C38" s="262">
        <v>220</v>
      </c>
      <c r="D38" s="263">
        <v>63</v>
      </c>
      <c r="E38" s="264" t="s">
        <v>1023</v>
      </c>
      <c r="F38" s="266">
        <v>16739</v>
      </c>
      <c r="G38" s="262" t="s">
        <v>93</v>
      </c>
      <c r="H38" s="264" t="s">
        <v>321</v>
      </c>
      <c r="I38" s="86"/>
    </row>
    <row r="39" spans="2:9">
      <c r="B39" s="262">
        <v>192</v>
      </c>
      <c r="C39" s="262">
        <v>310</v>
      </c>
      <c r="D39" s="263">
        <v>77</v>
      </c>
      <c r="E39" s="264" t="s">
        <v>1024</v>
      </c>
      <c r="F39" s="266">
        <v>15750</v>
      </c>
      <c r="G39" s="262" t="s">
        <v>93</v>
      </c>
      <c r="H39" s="264" t="s">
        <v>317</v>
      </c>
      <c r="I39" s="86"/>
    </row>
    <row r="40" spans="2:9">
      <c r="B40" s="262">
        <v>193</v>
      </c>
      <c r="C40" s="262">
        <v>310</v>
      </c>
      <c r="D40" s="263">
        <v>77</v>
      </c>
      <c r="E40" s="264" t="s">
        <v>1024</v>
      </c>
      <c r="F40" s="265">
        <v>462</v>
      </c>
      <c r="G40" s="262" t="s">
        <v>93</v>
      </c>
      <c r="H40" s="264" t="s">
        <v>317</v>
      </c>
      <c r="I40" s="86"/>
    </row>
    <row r="41" spans="2:9">
      <c r="B41" s="262">
        <v>194</v>
      </c>
      <c r="C41" s="262">
        <v>307</v>
      </c>
      <c r="D41" s="263">
        <v>78</v>
      </c>
      <c r="E41" s="264" t="s">
        <v>1025</v>
      </c>
      <c r="F41" s="266">
        <v>15750</v>
      </c>
      <c r="G41" s="262" t="s">
        <v>93</v>
      </c>
      <c r="H41" s="264" t="s">
        <v>317</v>
      </c>
      <c r="I41" s="86"/>
    </row>
    <row r="42" spans="2:9">
      <c r="B42" s="262">
        <v>195</v>
      </c>
      <c r="C42" s="262">
        <v>307</v>
      </c>
      <c r="D42" s="263">
        <v>78</v>
      </c>
      <c r="E42" s="264" t="s">
        <v>1025</v>
      </c>
      <c r="F42" s="265">
        <v>98</v>
      </c>
      <c r="G42" s="262" t="s">
        <v>93</v>
      </c>
      <c r="H42" s="264" t="s">
        <v>317</v>
      </c>
      <c r="I42" s="86"/>
    </row>
    <row r="43" spans="2:9">
      <c r="B43" s="262">
        <v>205</v>
      </c>
      <c r="C43" s="262">
        <v>228</v>
      </c>
      <c r="D43" s="263">
        <v>209</v>
      </c>
      <c r="E43" s="264" t="s">
        <v>1026</v>
      </c>
      <c r="F43" s="266">
        <v>3305</v>
      </c>
      <c r="G43" s="262" t="s">
        <v>93</v>
      </c>
      <c r="H43" s="264" t="s">
        <v>317</v>
      </c>
      <c r="I43" s="86"/>
    </row>
    <row r="44" spans="2:9">
      <c r="B44" s="262">
        <v>212</v>
      </c>
      <c r="C44" s="262">
        <v>421</v>
      </c>
      <c r="D44" s="263">
        <v>179</v>
      </c>
      <c r="E44" s="264" t="s">
        <v>1027</v>
      </c>
      <c r="F44" s="266">
        <v>11000</v>
      </c>
      <c r="G44" s="262" t="s">
        <v>93</v>
      </c>
      <c r="H44" s="264" t="s">
        <v>317</v>
      </c>
      <c r="I44" s="86"/>
    </row>
    <row r="45" spans="2:9">
      <c r="B45" s="262">
        <v>213</v>
      </c>
      <c r="C45" s="262">
        <v>421</v>
      </c>
      <c r="D45" s="263">
        <v>179</v>
      </c>
      <c r="E45" s="264" t="s">
        <v>1028</v>
      </c>
      <c r="F45" s="266">
        <v>11000</v>
      </c>
      <c r="G45" s="262" t="s">
        <v>93</v>
      </c>
      <c r="H45" s="264" t="s">
        <v>317</v>
      </c>
      <c r="I45" s="86"/>
    </row>
    <row r="46" spans="2:9">
      <c r="B46" s="262">
        <v>226</v>
      </c>
      <c r="C46" s="262">
        <v>305</v>
      </c>
      <c r="D46" s="263">
        <v>211</v>
      </c>
      <c r="E46" s="264" t="s">
        <v>1029</v>
      </c>
      <c r="F46" s="265">
        <v>473</v>
      </c>
      <c r="G46" s="262" t="s">
        <v>93</v>
      </c>
      <c r="H46" s="264" t="s">
        <v>323</v>
      </c>
      <c r="I46" s="86"/>
    </row>
    <row r="47" spans="2:9">
      <c r="B47" s="262">
        <v>227</v>
      </c>
      <c r="C47" s="262">
        <v>305</v>
      </c>
      <c r="D47" s="263">
        <v>211</v>
      </c>
      <c r="E47" s="264" t="s">
        <v>1029</v>
      </c>
      <c r="F47" s="266">
        <v>5664</v>
      </c>
      <c r="G47" s="262" t="s">
        <v>93</v>
      </c>
      <c r="H47" s="264" t="s">
        <v>323</v>
      </c>
      <c r="I47" s="86"/>
    </row>
    <row r="48" spans="2:9">
      <c r="B48" s="262">
        <v>228</v>
      </c>
      <c r="C48" s="262">
        <v>305</v>
      </c>
      <c r="D48" s="263">
        <v>211</v>
      </c>
      <c r="E48" s="264" t="s">
        <v>1029</v>
      </c>
      <c r="F48" s="266">
        <v>5664</v>
      </c>
      <c r="G48" s="262" t="s">
        <v>93</v>
      </c>
      <c r="H48" s="264" t="s">
        <v>323</v>
      </c>
      <c r="I48" s="86"/>
    </row>
    <row r="49" spans="2:8">
      <c r="B49" s="262">
        <v>241</v>
      </c>
      <c r="C49" s="262">
        <v>203</v>
      </c>
      <c r="D49" s="263">
        <v>183</v>
      </c>
      <c r="E49" s="264" t="s">
        <v>1030</v>
      </c>
      <c r="F49" s="266">
        <v>14068</v>
      </c>
      <c r="G49" s="262" t="s">
        <v>93</v>
      </c>
      <c r="H49" s="264" t="s">
        <v>321</v>
      </c>
    </row>
    <row r="50" spans="2:8">
      <c r="B50" s="262">
        <v>245</v>
      </c>
      <c r="C50" s="262">
        <v>220</v>
      </c>
      <c r="D50" s="263">
        <v>207</v>
      </c>
      <c r="E50" s="264" t="s">
        <v>1031</v>
      </c>
      <c r="F50" s="266">
        <v>9000</v>
      </c>
      <c r="G50" s="262" t="s">
        <v>93</v>
      </c>
      <c r="H50" s="264" t="s">
        <v>321</v>
      </c>
    </row>
    <row r="51" spans="2:8">
      <c r="B51" s="262">
        <v>247</v>
      </c>
      <c r="C51" s="262">
        <v>301</v>
      </c>
      <c r="D51" s="263">
        <v>138</v>
      </c>
      <c r="E51" s="264" t="s">
        <v>1032</v>
      </c>
      <c r="F51" s="266">
        <v>16520</v>
      </c>
      <c r="G51" s="262" t="s">
        <v>93</v>
      </c>
      <c r="H51" s="264" t="s">
        <v>321</v>
      </c>
    </row>
    <row r="52" spans="2:8">
      <c r="B52" s="262">
        <v>256</v>
      </c>
      <c r="C52" s="262">
        <v>402</v>
      </c>
      <c r="D52" s="263">
        <v>245</v>
      </c>
      <c r="E52" s="264" t="s">
        <v>318</v>
      </c>
      <c r="F52" s="265">
        <v>0</v>
      </c>
      <c r="G52" s="262" t="s">
        <v>93</v>
      </c>
      <c r="H52" s="264" t="s">
        <v>1013</v>
      </c>
    </row>
    <row r="53" spans="2:8">
      <c r="B53" s="262">
        <v>284</v>
      </c>
      <c r="C53" s="262">
        <v>203</v>
      </c>
      <c r="D53" s="263">
        <v>276</v>
      </c>
      <c r="E53" s="264" t="s">
        <v>1033</v>
      </c>
      <c r="F53" s="266">
        <v>4000</v>
      </c>
      <c r="G53" s="262" t="s">
        <v>93</v>
      </c>
      <c r="H53" s="264" t="s">
        <v>317</v>
      </c>
    </row>
    <row r="54" spans="2:8">
      <c r="B54" s="262">
        <v>287</v>
      </c>
      <c r="C54" s="262">
        <v>304</v>
      </c>
      <c r="D54" s="263">
        <v>249</v>
      </c>
      <c r="E54" s="264" t="s">
        <v>1034</v>
      </c>
      <c r="F54" s="265">
        <v>444</v>
      </c>
      <c r="G54" s="262" t="s">
        <v>93</v>
      </c>
      <c r="H54" s="264" t="s">
        <v>1013</v>
      </c>
    </row>
    <row r="55" spans="2:8">
      <c r="B55" s="262">
        <v>288</v>
      </c>
      <c r="C55" s="262">
        <v>304</v>
      </c>
      <c r="D55" s="263">
        <v>249</v>
      </c>
      <c r="E55" s="264" t="s">
        <v>1034</v>
      </c>
      <c r="F55" s="266">
        <v>1083</v>
      </c>
      <c r="G55" s="262" t="s">
        <v>93</v>
      </c>
      <c r="H55" s="264" t="s">
        <v>1013</v>
      </c>
    </row>
    <row r="56" spans="2:8">
      <c r="B56" s="262">
        <v>291</v>
      </c>
      <c r="C56" s="262">
        <v>304</v>
      </c>
      <c r="D56" s="263">
        <v>249</v>
      </c>
      <c r="E56" s="264" t="s">
        <v>1034</v>
      </c>
      <c r="F56" s="266">
        <v>3083</v>
      </c>
      <c r="G56" s="262" t="s">
        <v>93</v>
      </c>
      <c r="H56" s="264" t="s">
        <v>323</v>
      </c>
    </row>
    <row r="57" spans="2:8">
      <c r="B57" s="262">
        <v>292</v>
      </c>
      <c r="C57" s="262">
        <v>304</v>
      </c>
      <c r="D57" s="263">
        <v>249</v>
      </c>
      <c r="E57" s="264" t="s">
        <v>1034</v>
      </c>
      <c r="F57" s="265">
        <v>444</v>
      </c>
      <c r="G57" s="262" t="s">
        <v>93</v>
      </c>
      <c r="H57" s="264" t="s">
        <v>323</v>
      </c>
    </row>
    <row r="58" spans="2:8">
      <c r="B58" s="262">
        <v>293</v>
      </c>
      <c r="C58" s="262">
        <v>304</v>
      </c>
      <c r="D58" s="263">
        <v>249</v>
      </c>
      <c r="E58" s="264" t="s">
        <v>1034</v>
      </c>
      <c r="F58" s="266">
        <v>1083</v>
      </c>
      <c r="G58" s="262" t="s">
        <v>93</v>
      </c>
      <c r="H58" s="264" t="s">
        <v>323</v>
      </c>
    </row>
    <row r="59" spans="2:8">
      <c r="B59" s="262">
        <v>307</v>
      </c>
      <c r="C59" s="262">
        <v>432</v>
      </c>
      <c r="D59" s="263">
        <v>274</v>
      </c>
      <c r="E59" s="264" t="s">
        <v>1035</v>
      </c>
      <c r="F59" s="266">
        <v>11092</v>
      </c>
      <c r="G59" s="262" t="s">
        <v>93</v>
      </c>
      <c r="H59" s="264" t="s">
        <v>321</v>
      </c>
    </row>
    <row r="60" spans="2:8">
      <c r="B60" s="262">
        <v>316</v>
      </c>
      <c r="C60" s="262">
        <v>401</v>
      </c>
      <c r="D60" s="263">
        <v>129</v>
      </c>
      <c r="E60" s="264" t="s">
        <v>1036</v>
      </c>
      <c r="F60" s="266">
        <v>28784</v>
      </c>
      <c r="G60" s="262" t="s">
        <v>93</v>
      </c>
      <c r="H60" s="264" t="s">
        <v>321</v>
      </c>
    </row>
    <row r="61" spans="2:8">
      <c r="B61" s="262">
        <v>319</v>
      </c>
      <c r="C61" s="262">
        <v>401</v>
      </c>
      <c r="D61" s="263">
        <v>129</v>
      </c>
      <c r="E61" s="264" t="s">
        <v>1036</v>
      </c>
      <c r="F61" s="265">
        <v>720</v>
      </c>
      <c r="G61" s="262" t="s">
        <v>93</v>
      </c>
      <c r="H61" s="264" t="s">
        <v>321</v>
      </c>
    </row>
    <row r="62" spans="2:8">
      <c r="B62" s="262">
        <v>322</v>
      </c>
      <c r="C62" s="262">
        <v>502</v>
      </c>
      <c r="D62" s="263">
        <v>147</v>
      </c>
      <c r="E62" s="264" t="s">
        <v>1037</v>
      </c>
      <c r="F62" s="265">
        <v>325</v>
      </c>
      <c r="G62" s="262" t="s">
        <v>93</v>
      </c>
      <c r="H62" s="264" t="s">
        <v>321</v>
      </c>
    </row>
    <row r="63" spans="2:8">
      <c r="B63" s="262">
        <v>325</v>
      </c>
      <c r="C63" s="262">
        <v>334</v>
      </c>
      <c r="D63" s="263">
        <v>134</v>
      </c>
      <c r="E63" s="264" t="s">
        <v>1038</v>
      </c>
      <c r="F63" s="266">
        <v>21138</v>
      </c>
      <c r="G63" s="262" t="s">
        <v>93</v>
      </c>
      <c r="H63" s="264" t="s">
        <v>321</v>
      </c>
    </row>
    <row r="64" spans="2:8">
      <c r="B64" s="262">
        <v>326</v>
      </c>
      <c r="C64" s="262">
        <v>334</v>
      </c>
      <c r="D64" s="263">
        <v>134</v>
      </c>
      <c r="E64" s="264" t="s">
        <v>1038</v>
      </c>
      <c r="F64" s="266">
        <v>2179</v>
      </c>
      <c r="G64" s="262" t="s">
        <v>93</v>
      </c>
      <c r="H64" s="264" t="s">
        <v>321</v>
      </c>
    </row>
    <row r="65" spans="2:8">
      <c r="B65" s="262">
        <v>327</v>
      </c>
      <c r="C65" s="262">
        <v>334</v>
      </c>
      <c r="D65" s="263">
        <v>134</v>
      </c>
      <c r="E65" s="264" t="s">
        <v>1038</v>
      </c>
      <c r="F65" s="265">
        <v>0</v>
      </c>
      <c r="G65" s="262" t="s">
        <v>93</v>
      </c>
      <c r="H65" s="264" t="s">
        <v>321</v>
      </c>
    </row>
    <row r="66" spans="2:8">
      <c r="B66" s="262">
        <v>329</v>
      </c>
      <c r="C66" s="262">
        <v>339</v>
      </c>
      <c r="D66" s="263">
        <v>137</v>
      </c>
      <c r="E66" s="264" t="s">
        <v>1039</v>
      </c>
      <c r="F66" s="266">
        <v>21138</v>
      </c>
      <c r="G66" s="262" t="s">
        <v>93</v>
      </c>
      <c r="H66" s="264" t="s">
        <v>321</v>
      </c>
    </row>
    <row r="67" spans="2:8">
      <c r="B67" s="262">
        <v>330</v>
      </c>
      <c r="C67" s="262">
        <v>339</v>
      </c>
      <c r="D67" s="263">
        <v>137</v>
      </c>
      <c r="E67" s="264" t="s">
        <v>1039</v>
      </c>
      <c r="F67" s="265">
        <v>92</v>
      </c>
      <c r="G67" s="262" t="s">
        <v>93</v>
      </c>
      <c r="H67" s="264" t="s">
        <v>321</v>
      </c>
    </row>
    <row r="68" spans="2:8">
      <c r="B68" s="262">
        <v>333</v>
      </c>
      <c r="C68" s="262">
        <v>222</v>
      </c>
      <c r="D68" s="263">
        <v>158</v>
      </c>
      <c r="E68" s="264" t="s">
        <v>1040</v>
      </c>
      <c r="F68" s="266">
        <v>21138</v>
      </c>
      <c r="G68" s="262" t="s">
        <v>93</v>
      </c>
      <c r="H68" s="264" t="s">
        <v>321</v>
      </c>
    </row>
    <row r="69" spans="2:8">
      <c r="B69" s="262">
        <v>334</v>
      </c>
      <c r="C69" s="262">
        <v>222</v>
      </c>
      <c r="D69" s="263">
        <v>158</v>
      </c>
      <c r="E69" s="264" t="s">
        <v>1040</v>
      </c>
      <c r="F69" s="265">
        <v>434</v>
      </c>
      <c r="G69" s="262" t="s">
        <v>93</v>
      </c>
      <c r="H69" s="264" t="s">
        <v>321</v>
      </c>
    </row>
    <row r="70" spans="2:8">
      <c r="B70" s="262">
        <v>338</v>
      </c>
      <c r="C70" s="262">
        <v>322</v>
      </c>
      <c r="D70" s="263">
        <v>130</v>
      </c>
      <c r="E70" s="264" t="s">
        <v>1041</v>
      </c>
      <c r="F70" s="266">
        <v>21138</v>
      </c>
      <c r="G70" s="262" t="s">
        <v>93</v>
      </c>
      <c r="H70" s="264" t="s">
        <v>321</v>
      </c>
    </row>
    <row r="71" spans="2:8">
      <c r="B71" s="262">
        <v>339</v>
      </c>
      <c r="C71" s="262">
        <v>322</v>
      </c>
      <c r="D71" s="263">
        <v>130</v>
      </c>
      <c r="E71" s="264" t="s">
        <v>1041</v>
      </c>
      <c r="F71" s="266">
        <v>16520</v>
      </c>
      <c r="G71" s="262" t="s">
        <v>93</v>
      </c>
      <c r="H71" s="264" t="s">
        <v>321</v>
      </c>
    </row>
    <row r="72" spans="2:8">
      <c r="B72" s="262">
        <v>342</v>
      </c>
      <c r="C72" s="262">
        <v>312</v>
      </c>
      <c r="D72" s="263">
        <v>135</v>
      </c>
      <c r="E72" s="264" t="s">
        <v>1042</v>
      </c>
      <c r="F72" s="266">
        <v>21138</v>
      </c>
      <c r="G72" s="262" t="s">
        <v>93</v>
      </c>
      <c r="H72" s="264" t="s">
        <v>321</v>
      </c>
    </row>
    <row r="73" spans="2:8">
      <c r="B73" s="262">
        <v>343</v>
      </c>
      <c r="C73" s="262">
        <v>312</v>
      </c>
      <c r="D73" s="263">
        <v>135</v>
      </c>
      <c r="E73" s="264" t="s">
        <v>1042</v>
      </c>
      <c r="F73" s="265">
        <v>231</v>
      </c>
      <c r="G73" s="262" t="s">
        <v>93</v>
      </c>
      <c r="H73" s="264" t="s">
        <v>321</v>
      </c>
    </row>
    <row r="74" spans="2:8">
      <c r="B74" s="262">
        <v>346</v>
      </c>
      <c r="C74" s="262">
        <v>330</v>
      </c>
      <c r="D74" s="263">
        <v>136</v>
      </c>
      <c r="E74" s="264" t="s">
        <v>1043</v>
      </c>
      <c r="F74" s="266">
        <v>2646</v>
      </c>
      <c r="G74" s="262" t="s">
        <v>93</v>
      </c>
      <c r="H74" s="264" t="s">
        <v>321</v>
      </c>
    </row>
    <row r="75" spans="2:8">
      <c r="B75" s="262">
        <v>348</v>
      </c>
      <c r="C75" s="262">
        <v>234</v>
      </c>
      <c r="D75" s="263">
        <v>151</v>
      </c>
      <c r="E75" s="264" t="s">
        <v>1044</v>
      </c>
      <c r="F75" s="266">
        <v>21138</v>
      </c>
      <c r="G75" s="262" t="s">
        <v>93</v>
      </c>
      <c r="H75" s="264" t="s">
        <v>321</v>
      </c>
    </row>
    <row r="76" spans="2:8">
      <c r="B76" s="262">
        <v>350</v>
      </c>
      <c r="C76" s="262">
        <v>228</v>
      </c>
      <c r="D76" s="263">
        <v>262</v>
      </c>
      <c r="E76" s="264" t="s">
        <v>1045</v>
      </c>
      <c r="F76" s="266">
        <v>10245</v>
      </c>
      <c r="G76" s="262" t="s">
        <v>93</v>
      </c>
      <c r="H76" s="264" t="s">
        <v>321</v>
      </c>
    </row>
    <row r="77" spans="2:8">
      <c r="B77" s="262">
        <v>354</v>
      </c>
      <c r="C77" s="262">
        <v>322</v>
      </c>
      <c r="D77" s="263">
        <v>316</v>
      </c>
      <c r="E77" s="264" t="s">
        <v>1046</v>
      </c>
      <c r="F77" s="265">
        <v>0</v>
      </c>
      <c r="G77" s="262" t="s">
        <v>93</v>
      </c>
      <c r="H77" s="264" t="s">
        <v>323</v>
      </c>
    </row>
    <row r="78" spans="2:8">
      <c r="B78" s="262">
        <v>358</v>
      </c>
      <c r="C78" s="262">
        <v>330</v>
      </c>
      <c r="D78" s="263">
        <v>136</v>
      </c>
      <c r="E78" s="264" t="s">
        <v>1043</v>
      </c>
      <c r="F78" s="266">
        <v>12688</v>
      </c>
      <c r="G78" s="262" t="s">
        <v>93</v>
      </c>
      <c r="H78" s="264" t="s">
        <v>323</v>
      </c>
    </row>
    <row r="79" spans="2:8">
      <c r="B79" s="262">
        <v>408</v>
      </c>
      <c r="C79" s="262">
        <v>214</v>
      </c>
      <c r="D79" s="263">
        <v>385</v>
      </c>
      <c r="E79" s="264" t="s">
        <v>1047</v>
      </c>
      <c r="F79" s="266">
        <v>4800</v>
      </c>
      <c r="G79" s="262" t="s">
        <v>93</v>
      </c>
      <c r="H79" s="264" t="s">
        <v>321</v>
      </c>
    </row>
    <row r="80" spans="2:8">
      <c r="B80" s="262">
        <v>415</v>
      </c>
      <c r="C80" s="262">
        <v>104</v>
      </c>
      <c r="D80" s="263">
        <v>295</v>
      </c>
      <c r="E80" s="264" t="s">
        <v>1048</v>
      </c>
      <c r="F80" s="266">
        <v>10986</v>
      </c>
      <c r="G80" s="262" t="s">
        <v>93</v>
      </c>
      <c r="H80" s="264" t="s">
        <v>321</v>
      </c>
    </row>
    <row r="81" spans="2:8">
      <c r="B81" s="262">
        <v>416</v>
      </c>
      <c r="C81" s="262">
        <v>104</v>
      </c>
      <c r="D81" s="263">
        <v>295</v>
      </c>
      <c r="E81" s="264" t="s">
        <v>1048</v>
      </c>
      <c r="F81" s="266">
        <v>6545</v>
      </c>
      <c r="G81" s="262" t="s">
        <v>93</v>
      </c>
      <c r="H81" s="264" t="s">
        <v>321</v>
      </c>
    </row>
    <row r="82" spans="2:8">
      <c r="B82" s="262">
        <v>440</v>
      </c>
      <c r="C82" s="262">
        <v>205</v>
      </c>
      <c r="D82" s="263">
        <v>317</v>
      </c>
      <c r="E82" s="264" t="s">
        <v>1049</v>
      </c>
      <c r="F82" s="266">
        <v>7552</v>
      </c>
      <c r="G82" s="262" t="s">
        <v>93</v>
      </c>
      <c r="H82" s="264" t="s">
        <v>1013</v>
      </c>
    </row>
    <row r="83" spans="2:8">
      <c r="B83" s="262">
        <v>441</v>
      </c>
      <c r="C83" s="262">
        <v>424</v>
      </c>
      <c r="D83" s="263">
        <v>369</v>
      </c>
      <c r="E83" s="264" t="s">
        <v>1050</v>
      </c>
      <c r="F83" s="265">
        <v>694</v>
      </c>
      <c r="G83" s="262" t="s">
        <v>93</v>
      </c>
      <c r="H83" s="264" t="s">
        <v>1013</v>
      </c>
    </row>
    <row r="84" spans="2:8">
      <c r="B84" s="262">
        <v>461</v>
      </c>
      <c r="C84" s="262">
        <v>334</v>
      </c>
      <c r="D84" s="263">
        <v>415</v>
      </c>
      <c r="E84" s="264" t="s">
        <v>1051</v>
      </c>
      <c r="F84" s="266">
        <v>1051</v>
      </c>
      <c r="G84" s="262" t="s">
        <v>93</v>
      </c>
      <c r="H84" s="264" t="s">
        <v>321</v>
      </c>
    </row>
    <row r="85" spans="2:8">
      <c r="B85" s="262">
        <v>475</v>
      </c>
      <c r="C85" s="262">
        <v>102</v>
      </c>
      <c r="D85" s="263">
        <v>393</v>
      </c>
      <c r="E85" s="264" t="s">
        <v>1052</v>
      </c>
      <c r="F85" s="265">
        <v>393</v>
      </c>
      <c r="G85" s="262" t="s">
        <v>93</v>
      </c>
      <c r="H85" s="264" t="s">
        <v>321</v>
      </c>
    </row>
    <row r="86" spans="2:8">
      <c r="B86" s="262">
        <v>476</v>
      </c>
      <c r="C86" s="262">
        <v>102</v>
      </c>
      <c r="D86" s="263">
        <v>393</v>
      </c>
      <c r="E86" s="264" t="s">
        <v>1052</v>
      </c>
      <c r="F86" s="266">
        <v>3304</v>
      </c>
      <c r="G86" s="262" t="s">
        <v>93</v>
      </c>
      <c r="H86" s="264" t="s">
        <v>321</v>
      </c>
    </row>
    <row r="87" spans="2:8">
      <c r="B87" s="262">
        <v>485</v>
      </c>
      <c r="C87" s="262">
        <v>408</v>
      </c>
      <c r="D87" s="263">
        <v>105</v>
      </c>
      <c r="E87" s="264" t="s">
        <v>1053</v>
      </c>
      <c r="F87" s="266">
        <v>55000</v>
      </c>
      <c r="G87" s="262" t="s">
        <v>93</v>
      </c>
      <c r="H87" s="264" t="s">
        <v>321</v>
      </c>
    </row>
    <row r="88" spans="2:8">
      <c r="B88" s="262">
        <v>489</v>
      </c>
      <c r="C88" s="262">
        <v>403</v>
      </c>
      <c r="D88" s="263">
        <v>416</v>
      </c>
      <c r="E88" s="264" t="s">
        <v>1054</v>
      </c>
      <c r="F88" s="266">
        <v>5074</v>
      </c>
      <c r="G88" s="262" t="s">
        <v>93</v>
      </c>
      <c r="H88" s="264" t="s">
        <v>321</v>
      </c>
    </row>
    <row r="89" spans="2:8">
      <c r="B89" s="262">
        <v>490</v>
      </c>
      <c r="C89" s="262">
        <v>414</v>
      </c>
      <c r="D89" s="263">
        <v>442</v>
      </c>
      <c r="E89" s="264" t="s">
        <v>1055</v>
      </c>
      <c r="F89" s="266">
        <v>4720</v>
      </c>
      <c r="G89" s="262" t="s">
        <v>93</v>
      </c>
      <c r="H89" s="264" t="s">
        <v>321</v>
      </c>
    </row>
    <row r="90" spans="2:8">
      <c r="B90" s="262">
        <v>491</v>
      </c>
      <c r="C90" s="262">
        <v>414</v>
      </c>
      <c r="D90" s="263">
        <v>442</v>
      </c>
      <c r="E90" s="264" t="s">
        <v>1055</v>
      </c>
      <c r="F90" s="266">
        <v>4720</v>
      </c>
      <c r="G90" s="262" t="s">
        <v>93</v>
      </c>
      <c r="H90" s="264" t="s">
        <v>321</v>
      </c>
    </row>
    <row r="91" spans="2:8">
      <c r="B91" s="262">
        <v>505</v>
      </c>
      <c r="C91" s="262">
        <v>206</v>
      </c>
      <c r="D91" s="263">
        <v>289</v>
      </c>
      <c r="E91" s="264" t="s">
        <v>1056</v>
      </c>
      <c r="F91" s="265">
        <v>817</v>
      </c>
      <c r="G91" s="262" t="s">
        <v>93</v>
      </c>
      <c r="H91" s="264" t="s">
        <v>321</v>
      </c>
    </row>
    <row r="92" spans="2:8">
      <c r="B92" s="262">
        <v>513</v>
      </c>
      <c r="C92" s="262">
        <v>405</v>
      </c>
      <c r="D92" s="263">
        <v>398</v>
      </c>
      <c r="E92" s="264" t="s">
        <v>1057</v>
      </c>
      <c r="F92" s="266">
        <v>4720</v>
      </c>
      <c r="G92" s="262" t="s">
        <v>93</v>
      </c>
      <c r="H92" s="264" t="s">
        <v>321</v>
      </c>
    </row>
    <row r="93" spans="2:8">
      <c r="B93" s="262">
        <v>517</v>
      </c>
      <c r="C93" s="262">
        <v>209</v>
      </c>
      <c r="D93" s="263">
        <v>405</v>
      </c>
      <c r="E93" s="264" t="s">
        <v>1058</v>
      </c>
      <c r="F93" s="265">
        <v>225</v>
      </c>
      <c r="G93" s="262" t="s">
        <v>93</v>
      </c>
      <c r="H93" s="264" t="s">
        <v>321</v>
      </c>
    </row>
    <row r="94" spans="2:8">
      <c r="B94" s="262">
        <v>518</v>
      </c>
      <c r="C94" s="262">
        <v>209</v>
      </c>
      <c r="D94" s="263">
        <v>405</v>
      </c>
      <c r="E94" s="264" t="s">
        <v>1058</v>
      </c>
      <c r="F94" s="266">
        <v>6278</v>
      </c>
      <c r="G94" s="262" t="s">
        <v>93</v>
      </c>
      <c r="H94" s="264" t="s">
        <v>321</v>
      </c>
    </row>
    <row r="95" spans="2:8">
      <c r="B95" s="262">
        <v>522</v>
      </c>
      <c r="C95" s="262">
        <v>222</v>
      </c>
      <c r="D95" s="263">
        <v>404</v>
      </c>
      <c r="E95" s="264" t="s">
        <v>1059</v>
      </c>
      <c r="F95" s="266">
        <v>2358</v>
      </c>
      <c r="G95" s="262" t="s">
        <v>93</v>
      </c>
      <c r="H95" s="264" t="s">
        <v>321</v>
      </c>
    </row>
    <row r="96" spans="2:8">
      <c r="B96" s="262">
        <v>532</v>
      </c>
      <c r="C96" s="262">
        <v>314</v>
      </c>
      <c r="D96" s="263">
        <v>23</v>
      </c>
      <c r="E96" s="264" t="s">
        <v>1060</v>
      </c>
      <c r="F96" s="266">
        <v>4809</v>
      </c>
      <c r="G96" s="262" t="s">
        <v>93</v>
      </c>
      <c r="H96" s="264" t="s">
        <v>1011</v>
      </c>
    </row>
    <row r="97" spans="2:8">
      <c r="B97" s="262">
        <v>557</v>
      </c>
      <c r="C97" s="262">
        <v>428</v>
      </c>
      <c r="D97" s="263">
        <v>383</v>
      </c>
      <c r="E97" s="264" t="s">
        <v>1061</v>
      </c>
      <c r="F97" s="266">
        <v>15000</v>
      </c>
      <c r="G97" s="262" t="s">
        <v>93</v>
      </c>
      <c r="H97" s="264" t="s">
        <v>323</v>
      </c>
    </row>
    <row r="98" spans="2:8">
      <c r="B98" s="262">
        <v>561</v>
      </c>
      <c r="C98" s="262">
        <v>430</v>
      </c>
      <c r="D98" s="263">
        <v>425</v>
      </c>
      <c r="E98" s="264" t="s">
        <v>1062</v>
      </c>
      <c r="F98" s="266">
        <v>10080</v>
      </c>
      <c r="G98" s="262" t="s">
        <v>93</v>
      </c>
      <c r="H98" s="264" t="s">
        <v>323</v>
      </c>
    </row>
    <row r="99" spans="2:8">
      <c r="B99" s="262">
        <v>562</v>
      </c>
      <c r="C99" s="262">
        <v>409</v>
      </c>
      <c r="D99" s="263">
        <v>419</v>
      </c>
      <c r="E99" s="264" t="s">
        <v>1063</v>
      </c>
      <c r="F99" s="266">
        <v>12048</v>
      </c>
      <c r="G99" s="262" t="s">
        <v>93</v>
      </c>
      <c r="H99" s="264" t="s">
        <v>323</v>
      </c>
    </row>
    <row r="100" spans="2:8">
      <c r="B100" s="262">
        <v>583</v>
      </c>
      <c r="C100" s="262">
        <v>228</v>
      </c>
      <c r="D100" s="263">
        <v>476</v>
      </c>
      <c r="E100" s="264" t="s">
        <v>1064</v>
      </c>
      <c r="F100" s="266">
        <v>9440</v>
      </c>
      <c r="G100" s="262" t="s">
        <v>93</v>
      </c>
      <c r="H100" s="264" t="s">
        <v>323</v>
      </c>
    </row>
    <row r="101" spans="2:8">
      <c r="B101" s="262">
        <v>611</v>
      </c>
      <c r="C101" s="262">
        <v>417</v>
      </c>
      <c r="D101" s="263">
        <v>562</v>
      </c>
      <c r="E101" s="264" t="s">
        <v>1065</v>
      </c>
      <c r="F101" s="266">
        <v>4838</v>
      </c>
      <c r="G101" s="262" t="s">
        <v>93</v>
      </c>
      <c r="H101" s="264" t="s">
        <v>1011</v>
      </c>
    </row>
    <row r="102" spans="2:8">
      <c r="B102" s="262">
        <v>615</v>
      </c>
      <c r="C102" s="262">
        <v>434</v>
      </c>
      <c r="D102" s="263">
        <v>15782</v>
      </c>
      <c r="E102" s="264" t="s">
        <v>1066</v>
      </c>
      <c r="F102" s="266">
        <v>70800</v>
      </c>
      <c r="G102" s="262" t="s">
        <v>93</v>
      </c>
      <c r="H102" s="264" t="s">
        <v>1013</v>
      </c>
    </row>
    <row r="103" spans="2:8">
      <c r="B103" s="262">
        <v>625</v>
      </c>
      <c r="C103" s="262">
        <v>330</v>
      </c>
      <c r="D103" s="263">
        <v>594</v>
      </c>
      <c r="E103" s="264" t="s">
        <v>1067</v>
      </c>
      <c r="F103" s="266">
        <v>-8968</v>
      </c>
      <c r="G103" s="262" t="s">
        <v>93</v>
      </c>
      <c r="H103" s="264" t="s">
        <v>321</v>
      </c>
    </row>
    <row r="104" spans="2:8">
      <c r="B104" s="262">
        <v>640</v>
      </c>
      <c r="C104" s="262">
        <v>334</v>
      </c>
      <c r="D104" s="263">
        <v>593</v>
      </c>
      <c r="E104" s="264" t="s">
        <v>1068</v>
      </c>
      <c r="F104" s="266">
        <v>4720</v>
      </c>
      <c r="G104" s="262" t="s">
        <v>93</v>
      </c>
      <c r="H104" s="264" t="s">
        <v>1011</v>
      </c>
    </row>
    <row r="105" spans="2:8">
      <c r="B105" s="262">
        <v>664</v>
      </c>
      <c r="C105" s="262">
        <v>430</v>
      </c>
      <c r="D105" s="263">
        <v>572</v>
      </c>
      <c r="E105" s="264" t="s">
        <v>1069</v>
      </c>
      <c r="F105" s="266">
        <v>9676</v>
      </c>
      <c r="G105" s="262" t="s">
        <v>93</v>
      </c>
      <c r="H105" s="264" t="s">
        <v>321</v>
      </c>
    </row>
    <row r="106" spans="2:8">
      <c r="B106" s="262">
        <v>685</v>
      </c>
      <c r="C106" s="262">
        <v>512</v>
      </c>
      <c r="D106" s="263">
        <v>457</v>
      </c>
      <c r="E106" s="264" t="s">
        <v>1070</v>
      </c>
      <c r="F106" s="266">
        <v>23600</v>
      </c>
      <c r="G106" s="262" t="s">
        <v>93</v>
      </c>
      <c r="H106" s="264" t="s">
        <v>323</v>
      </c>
    </row>
    <row r="107" spans="2:8">
      <c r="B107" s="262">
        <v>686</v>
      </c>
      <c r="C107" s="262">
        <v>512</v>
      </c>
      <c r="D107" s="263">
        <v>457</v>
      </c>
      <c r="E107" s="264" t="s">
        <v>1070</v>
      </c>
      <c r="F107" s="266">
        <v>3096</v>
      </c>
      <c r="G107" s="262" t="s">
        <v>93</v>
      </c>
      <c r="H107" s="264" t="s">
        <v>323</v>
      </c>
    </row>
    <row r="108" spans="2:8">
      <c r="B108" s="262">
        <v>710</v>
      </c>
      <c r="C108" s="262">
        <v>315</v>
      </c>
      <c r="D108" s="263">
        <v>576</v>
      </c>
      <c r="E108" s="264" t="s">
        <v>1071</v>
      </c>
      <c r="F108" s="266">
        <v>10266</v>
      </c>
      <c r="G108" s="262" t="s">
        <v>93</v>
      </c>
      <c r="H108" s="264" t="s">
        <v>1011</v>
      </c>
    </row>
    <row r="109" spans="2:8">
      <c r="B109" s="262">
        <v>739</v>
      </c>
      <c r="C109" s="262">
        <v>501</v>
      </c>
      <c r="D109" s="263">
        <v>714</v>
      </c>
      <c r="E109" s="264" t="s">
        <v>1072</v>
      </c>
      <c r="F109" s="266">
        <v>5000</v>
      </c>
      <c r="G109" s="262" t="s">
        <v>93</v>
      </c>
      <c r="H109" s="264" t="s">
        <v>1011</v>
      </c>
    </row>
    <row r="110" spans="2:8">
      <c r="B110" s="262">
        <v>740</v>
      </c>
      <c r="C110" s="262">
        <v>428</v>
      </c>
      <c r="D110" s="263">
        <v>570</v>
      </c>
      <c r="E110" s="264" t="s">
        <v>1073</v>
      </c>
      <c r="F110" s="266">
        <v>22000</v>
      </c>
      <c r="G110" s="262" t="s">
        <v>93</v>
      </c>
      <c r="H110" s="264" t="s">
        <v>1011</v>
      </c>
    </row>
    <row r="111" spans="2:8">
      <c r="B111" s="262">
        <v>745</v>
      </c>
      <c r="C111" s="262">
        <v>206</v>
      </c>
      <c r="D111" s="263">
        <v>642</v>
      </c>
      <c r="E111" s="264" t="s">
        <v>1074</v>
      </c>
      <c r="F111" s="265">
        <v>0</v>
      </c>
      <c r="G111" s="262" t="s">
        <v>93</v>
      </c>
      <c r="H111" s="264" t="s">
        <v>317</v>
      </c>
    </row>
    <row r="112" spans="2:8">
      <c r="B112" s="262">
        <v>746</v>
      </c>
      <c r="C112" s="262">
        <v>206</v>
      </c>
      <c r="D112" s="263">
        <v>642</v>
      </c>
      <c r="E112" s="264" t="s">
        <v>1074</v>
      </c>
      <c r="F112" s="266">
        <v>12546</v>
      </c>
      <c r="G112" s="262" t="s">
        <v>93</v>
      </c>
      <c r="H112" s="264" t="s">
        <v>317</v>
      </c>
    </row>
    <row r="113" spans="2:8">
      <c r="B113" s="262">
        <v>786</v>
      </c>
      <c r="C113" s="262">
        <v>434</v>
      </c>
      <c r="D113" s="263">
        <v>747</v>
      </c>
      <c r="E113" s="264" t="s">
        <v>1075</v>
      </c>
      <c r="F113" s="266">
        <v>3587</v>
      </c>
      <c r="G113" s="262" t="s">
        <v>93</v>
      </c>
      <c r="H113" s="264" t="s">
        <v>317</v>
      </c>
    </row>
    <row r="114" spans="2:8">
      <c r="B114" s="262">
        <v>788</v>
      </c>
      <c r="C114" s="262">
        <v>110</v>
      </c>
      <c r="D114" s="263">
        <v>649</v>
      </c>
      <c r="E114" s="264" t="s">
        <v>1076</v>
      </c>
      <c r="F114" s="266">
        <v>7740</v>
      </c>
      <c r="G114" s="262" t="s">
        <v>93</v>
      </c>
      <c r="H114" s="264" t="s">
        <v>317</v>
      </c>
    </row>
    <row r="115" spans="2:8">
      <c r="B115" s="262">
        <v>789</v>
      </c>
      <c r="C115" s="262">
        <v>110</v>
      </c>
      <c r="D115" s="263">
        <v>649</v>
      </c>
      <c r="E115" s="264" t="s">
        <v>1076</v>
      </c>
      <c r="F115" s="266">
        <v>7681</v>
      </c>
      <c r="G115" s="262" t="s">
        <v>93</v>
      </c>
      <c r="H115" s="264" t="s">
        <v>317</v>
      </c>
    </row>
    <row r="116" spans="2:8">
      <c r="B116" s="262">
        <v>790</v>
      </c>
      <c r="C116" s="262">
        <v>110</v>
      </c>
      <c r="D116" s="263">
        <v>649</v>
      </c>
      <c r="E116" s="264" t="s">
        <v>1076</v>
      </c>
      <c r="F116" s="266">
        <v>7681</v>
      </c>
      <c r="G116" s="262" t="s">
        <v>93</v>
      </c>
      <c r="H116" s="264" t="s">
        <v>317</v>
      </c>
    </row>
    <row r="117" spans="2:8">
      <c r="B117" s="262">
        <v>802</v>
      </c>
      <c r="C117" s="262">
        <v>508</v>
      </c>
      <c r="D117" s="263">
        <v>707</v>
      </c>
      <c r="E117" s="264" t="s">
        <v>1077</v>
      </c>
      <c r="F117" s="266">
        <v>8264</v>
      </c>
      <c r="G117" s="262" t="s">
        <v>93</v>
      </c>
      <c r="H117" s="264" t="s">
        <v>317</v>
      </c>
    </row>
    <row r="118" spans="2:8">
      <c r="B118" s="262">
        <v>805</v>
      </c>
      <c r="C118" s="262">
        <v>501</v>
      </c>
      <c r="D118" s="263">
        <v>762</v>
      </c>
      <c r="E118" s="264" t="s">
        <v>1078</v>
      </c>
      <c r="F118" s="266">
        <v>4130</v>
      </c>
      <c r="G118" s="262" t="s">
        <v>93</v>
      </c>
      <c r="H118" s="264" t="s">
        <v>317</v>
      </c>
    </row>
    <row r="119" spans="2:8">
      <c r="B119" s="262">
        <v>818</v>
      </c>
      <c r="C119" s="262">
        <v>236</v>
      </c>
      <c r="D119" s="263">
        <v>755</v>
      </c>
      <c r="E119" s="264" t="s">
        <v>1079</v>
      </c>
      <c r="F119" s="266">
        <v>4720</v>
      </c>
      <c r="G119" s="262" t="s">
        <v>93</v>
      </c>
      <c r="H119" s="264" t="s">
        <v>317</v>
      </c>
    </row>
    <row r="120" spans="2:8">
      <c r="B120" s="262">
        <v>819</v>
      </c>
      <c r="C120" s="262">
        <v>406</v>
      </c>
      <c r="D120" s="263">
        <v>706</v>
      </c>
      <c r="E120" s="264" t="s">
        <v>1080</v>
      </c>
      <c r="F120" s="266">
        <v>8260</v>
      </c>
      <c r="G120" s="262" t="s">
        <v>93</v>
      </c>
      <c r="H120" s="264" t="s">
        <v>317</v>
      </c>
    </row>
    <row r="121" spans="2:8">
      <c r="B121" s="262">
        <v>827</v>
      </c>
      <c r="C121" s="262">
        <v>602</v>
      </c>
      <c r="D121" s="263">
        <v>626</v>
      </c>
      <c r="E121" s="264" t="s">
        <v>1081</v>
      </c>
      <c r="F121" s="266">
        <v>9450</v>
      </c>
      <c r="G121" s="262" t="s">
        <v>93</v>
      </c>
      <c r="H121" s="264" t="s">
        <v>317</v>
      </c>
    </row>
    <row r="122" spans="2:8">
      <c r="B122" s="262">
        <v>828</v>
      </c>
      <c r="C122" s="262">
        <v>602</v>
      </c>
      <c r="D122" s="263">
        <v>626</v>
      </c>
      <c r="E122" s="264" t="s">
        <v>1081</v>
      </c>
      <c r="F122" s="265">
        <v>388</v>
      </c>
      <c r="G122" s="262" t="s">
        <v>93</v>
      </c>
      <c r="H122" s="264" t="s">
        <v>317</v>
      </c>
    </row>
    <row r="123" spans="2:8">
      <c r="B123" s="262">
        <v>831</v>
      </c>
      <c r="C123" s="262">
        <v>412</v>
      </c>
      <c r="D123" s="263">
        <v>657</v>
      </c>
      <c r="E123" s="264" t="s">
        <v>1082</v>
      </c>
      <c r="F123" s="266">
        <v>9178</v>
      </c>
      <c r="G123" s="262" t="s">
        <v>93</v>
      </c>
      <c r="H123" s="264" t="s">
        <v>317</v>
      </c>
    </row>
    <row r="124" spans="2:8">
      <c r="B124" s="262">
        <v>832</v>
      </c>
      <c r="C124" s="262">
        <v>410</v>
      </c>
      <c r="D124" s="263">
        <v>651</v>
      </c>
      <c r="E124" s="264" t="s">
        <v>1083</v>
      </c>
      <c r="F124" s="266">
        <v>12828</v>
      </c>
      <c r="G124" s="262" t="s">
        <v>93</v>
      </c>
      <c r="H124" s="264" t="s">
        <v>317</v>
      </c>
    </row>
    <row r="125" spans="2:8">
      <c r="B125" s="262">
        <v>838</v>
      </c>
      <c r="C125" s="262">
        <v>408</v>
      </c>
      <c r="D125" s="263">
        <v>653</v>
      </c>
      <c r="E125" s="264" t="s">
        <v>1084</v>
      </c>
      <c r="F125" s="266">
        <v>30790</v>
      </c>
      <c r="G125" s="262" t="s">
        <v>93</v>
      </c>
      <c r="H125" s="264" t="s">
        <v>323</v>
      </c>
    </row>
    <row r="126" spans="2:8">
      <c r="B126" s="262">
        <v>855</v>
      </c>
      <c r="C126" s="262">
        <v>415</v>
      </c>
      <c r="D126" s="263">
        <v>814</v>
      </c>
      <c r="E126" s="264" t="s">
        <v>1085</v>
      </c>
      <c r="F126" s="266">
        <v>3894</v>
      </c>
      <c r="G126" s="262" t="s">
        <v>93</v>
      </c>
      <c r="H126" s="264" t="s">
        <v>317</v>
      </c>
    </row>
    <row r="127" spans="2:8">
      <c r="B127" s="262">
        <v>856</v>
      </c>
      <c r="C127" s="262">
        <v>418</v>
      </c>
      <c r="D127" s="263">
        <v>765</v>
      </c>
      <c r="E127" s="264" t="s">
        <v>1086</v>
      </c>
      <c r="F127" s="266">
        <v>6895</v>
      </c>
      <c r="G127" s="262" t="s">
        <v>93</v>
      </c>
      <c r="H127" s="264" t="s">
        <v>317</v>
      </c>
    </row>
    <row r="128" spans="2:8">
      <c r="B128" s="262">
        <v>860</v>
      </c>
      <c r="C128" s="262">
        <v>228</v>
      </c>
      <c r="D128" s="263">
        <v>582</v>
      </c>
      <c r="E128" s="264" t="s">
        <v>1087</v>
      </c>
      <c r="F128" s="266">
        <v>41605</v>
      </c>
      <c r="G128" s="262" t="s">
        <v>93</v>
      </c>
      <c r="H128" s="264" t="s">
        <v>317</v>
      </c>
    </row>
    <row r="129" spans="2:8">
      <c r="B129" s="262">
        <v>862</v>
      </c>
      <c r="C129" s="262">
        <v>224</v>
      </c>
      <c r="D129" s="263">
        <v>496</v>
      </c>
      <c r="E129" s="264" t="s">
        <v>1088</v>
      </c>
      <c r="F129" s="266">
        <v>49555</v>
      </c>
      <c r="G129" s="262" t="s">
        <v>93</v>
      </c>
      <c r="H129" s="264" t="s">
        <v>317</v>
      </c>
    </row>
    <row r="130" spans="2:8">
      <c r="B130" s="262">
        <v>864</v>
      </c>
      <c r="C130" s="262">
        <v>411</v>
      </c>
      <c r="D130" s="263">
        <v>764</v>
      </c>
      <c r="E130" s="264" t="s">
        <v>1089</v>
      </c>
      <c r="F130" s="266">
        <v>8296</v>
      </c>
      <c r="G130" s="262" t="s">
        <v>93</v>
      </c>
      <c r="H130" s="264" t="s">
        <v>317</v>
      </c>
    </row>
    <row r="131" spans="2:8">
      <c r="B131" s="262">
        <v>873</v>
      </c>
      <c r="C131" s="262">
        <v>436</v>
      </c>
      <c r="D131" s="263">
        <v>756</v>
      </c>
      <c r="E131" s="264" t="s">
        <v>1090</v>
      </c>
      <c r="F131" s="266">
        <v>9688</v>
      </c>
      <c r="G131" s="262" t="s">
        <v>93</v>
      </c>
      <c r="H131" s="264" t="s">
        <v>317</v>
      </c>
    </row>
    <row r="132" spans="2:8">
      <c r="B132" s="262">
        <v>877</v>
      </c>
      <c r="C132" s="262">
        <v>421</v>
      </c>
      <c r="D132" s="263">
        <v>683</v>
      </c>
      <c r="E132" s="264" t="s">
        <v>1091</v>
      </c>
      <c r="F132" s="266">
        <v>24200</v>
      </c>
      <c r="G132" s="262" t="s">
        <v>93</v>
      </c>
      <c r="H132" s="264" t="s">
        <v>317</v>
      </c>
    </row>
    <row r="133" spans="2:8">
      <c r="B133" s="262">
        <v>898</v>
      </c>
      <c r="C133" s="262">
        <v>106</v>
      </c>
      <c r="D133" s="263">
        <v>743</v>
      </c>
      <c r="E133" s="264" t="s">
        <v>1092</v>
      </c>
      <c r="F133" s="266">
        <v>13868</v>
      </c>
      <c r="G133" s="262" t="s">
        <v>93</v>
      </c>
      <c r="H133" s="264" t="s">
        <v>1013</v>
      </c>
    </row>
    <row r="134" spans="2:8">
      <c r="B134" s="262">
        <v>910</v>
      </c>
      <c r="C134" s="262">
        <v>406</v>
      </c>
      <c r="D134" s="263">
        <v>865</v>
      </c>
      <c r="E134" s="264" t="s">
        <v>1093</v>
      </c>
      <c r="F134" s="266">
        <v>4517</v>
      </c>
      <c r="G134" s="262" t="s">
        <v>93</v>
      </c>
      <c r="H134" s="264" t="s">
        <v>1013</v>
      </c>
    </row>
    <row r="135" spans="2:8">
      <c r="B135" s="262">
        <v>911</v>
      </c>
      <c r="C135" s="262">
        <v>320</v>
      </c>
      <c r="D135" s="263">
        <v>736</v>
      </c>
      <c r="E135" s="264" t="s">
        <v>1094</v>
      </c>
      <c r="F135" s="266">
        <v>17021</v>
      </c>
      <c r="G135" s="262" t="s">
        <v>93</v>
      </c>
      <c r="H135" s="264" t="s">
        <v>1013</v>
      </c>
    </row>
    <row r="136" spans="2:8">
      <c r="B136" s="262">
        <v>913</v>
      </c>
      <c r="C136" s="262">
        <v>320</v>
      </c>
      <c r="D136" s="263">
        <v>736</v>
      </c>
      <c r="E136" s="264" t="s">
        <v>1094</v>
      </c>
      <c r="F136" s="266">
        <v>16500</v>
      </c>
      <c r="G136" s="262" t="s">
        <v>93</v>
      </c>
      <c r="H136" s="264" t="s">
        <v>1013</v>
      </c>
    </row>
    <row r="137" spans="2:8">
      <c r="B137" s="262">
        <v>924</v>
      </c>
      <c r="C137" s="262">
        <v>410</v>
      </c>
      <c r="D137" s="263">
        <v>806</v>
      </c>
      <c r="E137" s="264" t="s">
        <v>1095</v>
      </c>
      <c r="F137" s="266">
        <v>14184</v>
      </c>
      <c r="G137" s="262" t="s">
        <v>93</v>
      </c>
      <c r="H137" s="264" t="s">
        <v>317</v>
      </c>
    </row>
    <row r="138" spans="2:8">
      <c r="B138" s="262">
        <v>925</v>
      </c>
      <c r="C138" s="262">
        <v>239</v>
      </c>
      <c r="D138" s="263">
        <v>836</v>
      </c>
      <c r="E138" s="264" t="s">
        <v>1096</v>
      </c>
      <c r="F138" s="266">
        <v>9912</v>
      </c>
      <c r="G138" s="262" t="s">
        <v>93</v>
      </c>
      <c r="H138" s="264" t="s">
        <v>317</v>
      </c>
    </row>
    <row r="139" spans="2:8">
      <c r="B139" s="262">
        <v>928</v>
      </c>
      <c r="C139" s="262">
        <v>207</v>
      </c>
      <c r="D139" s="263">
        <v>800</v>
      </c>
      <c r="E139" s="264" t="s">
        <v>1097</v>
      </c>
      <c r="F139" s="266">
        <v>14000</v>
      </c>
      <c r="G139" s="262" t="s">
        <v>93</v>
      </c>
      <c r="H139" s="264" t="s">
        <v>1011</v>
      </c>
    </row>
    <row r="140" spans="2:8">
      <c r="B140" s="262">
        <v>935</v>
      </c>
      <c r="C140" s="262">
        <v>409</v>
      </c>
      <c r="D140" s="263">
        <v>849</v>
      </c>
      <c r="E140" s="264" t="s">
        <v>1098</v>
      </c>
      <c r="F140" s="266">
        <v>14163</v>
      </c>
      <c r="G140" s="262" t="s">
        <v>93</v>
      </c>
      <c r="H140" s="264" t="s">
        <v>1011</v>
      </c>
    </row>
    <row r="141" spans="2:8">
      <c r="B141" s="262">
        <v>936</v>
      </c>
      <c r="C141" s="262">
        <v>409</v>
      </c>
      <c r="D141" s="263">
        <v>849</v>
      </c>
      <c r="E141" s="264" t="s">
        <v>1098</v>
      </c>
      <c r="F141" s="266">
        <v>4720</v>
      </c>
      <c r="G141" s="262" t="s">
        <v>93</v>
      </c>
      <c r="H141" s="264" t="s">
        <v>1011</v>
      </c>
    </row>
    <row r="142" spans="2:8">
      <c r="B142" s="262">
        <v>942</v>
      </c>
      <c r="C142" s="262">
        <v>232</v>
      </c>
      <c r="D142" s="263">
        <v>669</v>
      </c>
      <c r="E142" s="264" t="s">
        <v>1099</v>
      </c>
      <c r="F142" s="266">
        <v>31216</v>
      </c>
      <c r="G142" s="262" t="s">
        <v>93</v>
      </c>
      <c r="H142" s="264" t="s">
        <v>1011</v>
      </c>
    </row>
    <row r="143" spans="2:8">
      <c r="B143" s="262">
        <v>943</v>
      </c>
      <c r="C143" s="262">
        <v>218</v>
      </c>
      <c r="D143" s="263">
        <v>666</v>
      </c>
      <c r="E143" s="264" t="s">
        <v>1100</v>
      </c>
      <c r="F143" s="266">
        <v>28640</v>
      </c>
      <c r="G143" s="262" t="s">
        <v>93</v>
      </c>
      <c r="H143" s="264" t="s">
        <v>1011</v>
      </c>
    </row>
    <row r="144" spans="2:8">
      <c r="B144" s="262">
        <v>951</v>
      </c>
      <c r="C144" s="262">
        <v>201</v>
      </c>
      <c r="D144" s="263">
        <v>766</v>
      </c>
      <c r="E144" s="264" t="s">
        <v>1101</v>
      </c>
      <c r="F144" s="266">
        <v>12718</v>
      </c>
      <c r="G144" s="262" t="s">
        <v>93</v>
      </c>
      <c r="H144" s="264" t="s">
        <v>317</v>
      </c>
    </row>
    <row r="145" spans="2:8">
      <c r="B145" s="262">
        <v>978</v>
      </c>
      <c r="C145" s="262">
        <v>108</v>
      </c>
      <c r="D145" s="263">
        <v>887</v>
      </c>
      <c r="E145" s="264" t="s">
        <v>1102</v>
      </c>
      <c r="F145" s="266">
        <v>18956</v>
      </c>
      <c r="G145" s="262" t="s">
        <v>93</v>
      </c>
      <c r="H145" s="264" t="s">
        <v>323</v>
      </c>
    </row>
    <row r="146" spans="2:8">
      <c r="B146" s="262">
        <v>1031</v>
      </c>
      <c r="C146" s="262">
        <v>432</v>
      </c>
      <c r="D146" s="263">
        <v>881</v>
      </c>
      <c r="E146" s="264" t="s">
        <v>1103</v>
      </c>
      <c r="F146" s="266">
        <v>4822</v>
      </c>
      <c r="G146" s="262" t="s">
        <v>93</v>
      </c>
      <c r="H146" s="264" t="s">
        <v>602</v>
      </c>
    </row>
    <row r="147" spans="2:8">
      <c r="B147" s="262">
        <v>1047</v>
      </c>
      <c r="C147" s="262">
        <v>236</v>
      </c>
      <c r="D147" s="263">
        <v>980</v>
      </c>
      <c r="E147" s="264" t="s">
        <v>1104</v>
      </c>
      <c r="F147" s="266">
        <v>4956</v>
      </c>
      <c r="G147" s="262" t="s">
        <v>93</v>
      </c>
      <c r="H147" s="264" t="s">
        <v>321</v>
      </c>
    </row>
    <row r="148" spans="2:8">
      <c r="B148" s="262">
        <v>1051</v>
      </c>
      <c r="C148" s="262">
        <v>401</v>
      </c>
      <c r="D148" s="263">
        <v>984</v>
      </c>
      <c r="E148" s="264" t="s">
        <v>1105</v>
      </c>
      <c r="F148" s="266">
        <v>3304</v>
      </c>
      <c r="G148" s="262" t="s">
        <v>93</v>
      </c>
      <c r="H148" s="264" t="s">
        <v>321</v>
      </c>
    </row>
    <row r="149" spans="2:8">
      <c r="B149" s="262">
        <v>1060</v>
      </c>
      <c r="C149" s="262">
        <v>603</v>
      </c>
      <c r="D149" s="263">
        <v>977</v>
      </c>
      <c r="E149" s="264" t="s">
        <v>1106</v>
      </c>
      <c r="F149" s="265">
        <v>737</v>
      </c>
      <c r="G149" s="262" t="s">
        <v>93</v>
      </c>
      <c r="H149" s="264" t="s">
        <v>317</v>
      </c>
    </row>
    <row r="150" spans="2:8">
      <c r="B150" s="262">
        <v>1061</v>
      </c>
      <c r="C150" s="262">
        <v>603</v>
      </c>
      <c r="D150" s="263">
        <v>977</v>
      </c>
      <c r="E150" s="264" t="s">
        <v>1106</v>
      </c>
      <c r="F150" s="266">
        <v>3150</v>
      </c>
      <c r="G150" s="262" t="s">
        <v>93</v>
      </c>
      <c r="H150" s="264" t="s">
        <v>317</v>
      </c>
    </row>
    <row r="151" spans="2:8">
      <c r="B151" s="262">
        <v>1087</v>
      </c>
      <c r="C151" s="262">
        <v>409</v>
      </c>
      <c r="D151" s="263">
        <v>985</v>
      </c>
      <c r="E151" s="264" t="s">
        <v>1107</v>
      </c>
      <c r="F151" s="266">
        <v>6608</v>
      </c>
      <c r="G151" s="262" t="s">
        <v>93</v>
      </c>
      <c r="H151" s="264" t="s">
        <v>321</v>
      </c>
    </row>
    <row r="152" spans="2:8">
      <c r="B152" s="262">
        <v>1130</v>
      </c>
      <c r="C152" s="262">
        <v>334</v>
      </c>
      <c r="D152" s="263">
        <v>955</v>
      </c>
      <c r="E152" s="264" t="s">
        <v>1108</v>
      </c>
      <c r="F152" s="266">
        <v>9450</v>
      </c>
      <c r="G152" s="262" t="s">
        <v>93</v>
      </c>
      <c r="H152" s="264" t="s">
        <v>1011</v>
      </c>
    </row>
    <row r="153" spans="2:8">
      <c r="B153" s="262">
        <v>1140</v>
      </c>
      <c r="C153" s="262">
        <v>315</v>
      </c>
      <c r="D153" s="263">
        <v>792</v>
      </c>
      <c r="E153" s="264" t="s">
        <v>1109</v>
      </c>
      <c r="F153" s="266">
        <v>15581</v>
      </c>
      <c r="G153" s="262" t="s">
        <v>93</v>
      </c>
      <c r="H153" s="264" t="s">
        <v>1013</v>
      </c>
    </row>
    <row r="154" spans="2:8">
      <c r="B154" s="262">
        <v>1141</v>
      </c>
      <c r="C154" s="262">
        <v>315</v>
      </c>
      <c r="D154" s="263">
        <v>792</v>
      </c>
      <c r="E154" s="264" t="s">
        <v>1109</v>
      </c>
      <c r="F154" s="266">
        <v>27204</v>
      </c>
      <c r="G154" s="262" t="s">
        <v>93</v>
      </c>
      <c r="H154" s="264" t="s">
        <v>1013</v>
      </c>
    </row>
    <row r="155" spans="2:8">
      <c r="B155" s="262">
        <v>1143</v>
      </c>
      <c r="C155" s="262">
        <v>307</v>
      </c>
      <c r="D155" s="263">
        <v>791</v>
      </c>
      <c r="E155" s="264" t="s">
        <v>1110</v>
      </c>
      <c r="F155" s="266">
        <v>27352</v>
      </c>
      <c r="G155" s="262" t="s">
        <v>93</v>
      </c>
      <c r="H155" s="264" t="s">
        <v>1013</v>
      </c>
    </row>
    <row r="156" spans="2:8">
      <c r="B156" s="262">
        <v>1148</v>
      </c>
      <c r="C156" s="262">
        <v>407</v>
      </c>
      <c r="D156" s="263">
        <v>1009</v>
      </c>
      <c r="E156" s="264" t="s">
        <v>1111</v>
      </c>
      <c r="F156" s="266">
        <v>10818</v>
      </c>
      <c r="G156" s="262" t="s">
        <v>93</v>
      </c>
      <c r="H156" s="264" t="s">
        <v>1013</v>
      </c>
    </row>
    <row r="157" spans="2:8">
      <c r="B157" s="262">
        <v>1160</v>
      </c>
      <c r="C157" s="262">
        <v>311</v>
      </c>
      <c r="D157" s="263">
        <v>463</v>
      </c>
      <c r="E157" s="264" t="s">
        <v>1112</v>
      </c>
      <c r="F157" s="266">
        <v>40950</v>
      </c>
      <c r="G157" s="262" t="s">
        <v>93</v>
      </c>
      <c r="H157" s="264" t="s">
        <v>1013</v>
      </c>
    </row>
    <row r="158" spans="2:8">
      <c r="B158" s="262">
        <v>1166</v>
      </c>
      <c r="C158" s="262">
        <v>434</v>
      </c>
      <c r="D158" s="263">
        <v>990</v>
      </c>
      <c r="E158" s="264" t="s">
        <v>1113</v>
      </c>
      <c r="F158" s="266">
        <v>16500</v>
      </c>
      <c r="G158" s="262" t="s">
        <v>93</v>
      </c>
      <c r="H158" s="264" t="s">
        <v>317</v>
      </c>
    </row>
    <row r="159" spans="2:8">
      <c r="B159" s="262">
        <v>1170</v>
      </c>
      <c r="C159" s="262">
        <v>428</v>
      </c>
      <c r="D159" s="263">
        <v>1063</v>
      </c>
      <c r="E159" s="264" t="s">
        <v>1114</v>
      </c>
      <c r="F159" s="266">
        <v>4130</v>
      </c>
      <c r="G159" s="262" t="s">
        <v>93</v>
      </c>
      <c r="H159" s="264" t="s">
        <v>317</v>
      </c>
    </row>
    <row r="160" spans="2:8">
      <c r="B160" s="262">
        <v>1181</v>
      </c>
      <c r="C160" s="262">
        <v>412</v>
      </c>
      <c r="D160" s="263">
        <v>1026</v>
      </c>
      <c r="E160" s="264" t="s">
        <v>1115</v>
      </c>
      <c r="F160" s="266">
        <v>11907</v>
      </c>
      <c r="G160" s="262" t="s">
        <v>93</v>
      </c>
      <c r="H160" s="264" t="s">
        <v>1011</v>
      </c>
    </row>
    <row r="161" spans="2:8">
      <c r="B161" s="262">
        <v>1197</v>
      </c>
      <c r="C161" s="262">
        <v>422</v>
      </c>
      <c r="D161" s="263">
        <v>1078</v>
      </c>
      <c r="E161" s="264" t="s">
        <v>1116</v>
      </c>
      <c r="F161" s="266">
        <v>4610</v>
      </c>
      <c r="G161" s="262" t="s">
        <v>93</v>
      </c>
      <c r="H161" s="264" t="s">
        <v>317</v>
      </c>
    </row>
    <row r="162" spans="2:8">
      <c r="B162" s="262">
        <v>1199</v>
      </c>
      <c r="C162" s="262">
        <v>405</v>
      </c>
      <c r="D162" s="263">
        <v>1060</v>
      </c>
      <c r="E162" s="264" t="s">
        <v>1117</v>
      </c>
      <c r="F162" s="266">
        <v>8298</v>
      </c>
      <c r="G162" s="262" t="s">
        <v>93</v>
      </c>
      <c r="H162" s="264" t="s">
        <v>1013</v>
      </c>
    </row>
    <row r="163" spans="2:8">
      <c r="B163" s="262">
        <v>1200</v>
      </c>
      <c r="C163" s="262">
        <v>405</v>
      </c>
      <c r="D163" s="263">
        <v>1060</v>
      </c>
      <c r="E163" s="264" t="s">
        <v>1117</v>
      </c>
      <c r="F163" s="265">
        <v>708</v>
      </c>
      <c r="G163" s="262" t="s">
        <v>93</v>
      </c>
      <c r="H163" s="264" t="s">
        <v>1013</v>
      </c>
    </row>
    <row r="164" spans="2:8">
      <c r="B164" s="262">
        <v>1204</v>
      </c>
      <c r="C164" s="262">
        <v>406</v>
      </c>
      <c r="D164" s="263">
        <v>1040</v>
      </c>
      <c r="E164" s="264" t="s">
        <v>1118</v>
      </c>
      <c r="F164" s="266">
        <v>9766</v>
      </c>
      <c r="G164" s="262" t="s">
        <v>93</v>
      </c>
      <c r="H164" s="264" t="s">
        <v>317</v>
      </c>
    </row>
    <row r="165" spans="2:8">
      <c r="B165" s="262">
        <v>1214</v>
      </c>
      <c r="C165" s="262">
        <v>314</v>
      </c>
      <c r="D165" s="263">
        <v>1065</v>
      </c>
      <c r="E165" s="264" t="s">
        <v>1119</v>
      </c>
      <c r="F165" s="266">
        <v>4239</v>
      </c>
      <c r="G165" s="262" t="s">
        <v>93</v>
      </c>
      <c r="H165" s="264" t="s">
        <v>317</v>
      </c>
    </row>
    <row r="166" spans="2:8">
      <c r="B166" s="262">
        <v>1228</v>
      </c>
      <c r="C166" s="262">
        <v>305</v>
      </c>
      <c r="D166" s="263">
        <v>922</v>
      </c>
      <c r="E166" s="264" t="s">
        <v>1120</v>
      </c>
      <c r="F166" s="266">
        <v>18900</v>
      </c>
      <c r="G166" s="262" t="s">
        <v>93</v>
      </c>
      <c r="H166" s="264" t="s">
        <v>323</v>
      </c>
    </row>
    <row r="167" spans="2:8">
      <c r="B167" s="262">
        <v>1231</v>
      </c>
      <c r="C167" s="262">
        <v>436</v>
      </c>
      <c r="D167" s="263">
        <v>1112</v>
      </c>
      <c r="E167" s="264" t="s">
        <v>1121</v>
      </c>
      <c r="F167" s="266">
        <v>1051</v>
      </c>
      <c r="G167" s="262" t="s">
        <v>93</v>
      </c>
      <c r="H167" s="264" t="s">
        <v>1011</v>
      </c>
    </row>
    <row r="168" spans="2:8">
      <c r="B168" s="262">
        <v>1241</v>
      </c>
      <c r="C168" s="262">
        <v>203</v>
      </c>
      <c r="D168" s="263">
        <v>1002</v>
      </c>
      <c r="E168" s="264" t="s">
        <v>1122</v>
      </c>
      <c r="F168" s="266">
        <v>8992</v>
      </c>
      <c r="G168" s="262" t="s">
        <v>93</v>
      </c>
      <c r="H168" s="264" t="s">
        <v>317</v>
      </c>
    </row>
    <row r="169" spans="2:8">
      <c r="B169" s="262">
        <v>1252</v>
      </c>
      <c r="C169" s="262">
        <v>309</v>
      </c>
      <c r="D169" s="263">
        <v>595</v>
      </c>
      <c r="E169" s="264" t="s">
        <v>1123</v>
      </c>
      <c r="F169" s="266">
        <v>40950</v>
      </c>
      <c r="G169" s="262" t="s">
        <v>93</v>
      </c>
      <c r="H169" s="264" t="s">
        <v>317</v>
      </c>
    </row>
    <row r="170" spans="2:8">
      <c r="B170" s="262">
        <v>1255</v>
      </c>
      <c r="C170" s="262">
        <v>102</v>
      </c>
      <c r="D170" s="263">
        <v>1075</v>
      </c>
      <c r="E170" s="264" t="s">
        <v>1124</v>
      </c>
      <c r="F170" s="266">
        <v>6300</v>
      </c>
      <c r="G170" s="262" t="s">
        <v>93</v>
      </c>
      <c r="H170" s="264" t="s">
        <v>317</v>
      </c>
    </row>
    <row r="171" spans="2:8">
      <c r="B171" s="262">
        <v>1256</v>
      </c>
      <c r="C171" s="262">
        <v>102</v>
      </c>
      <c r="D171" s="263">
        <v>1075</v>
      </c>
      <c r="E171" s="264" t="s">
        <v>1124</v>
      </c>
      <c r="F171" s="265">
        <v>501</v>
      </c>
      <c r="G171" s="262" t="s">
        <v>93</v>
      </c>
      <c r="H171" s="264" t="s">
        <v>317</v>
      </c>
    </row>
    <row r="172" spans="2:8">
      <c r="B172" s="262">
        <v>1276</v>
      </c>
      <c r="C172" s="262">
        <v>209</v>
      </c>
      <c r="D172" s="263">
        <v>1068</v>
      </c>
      <c r="E172" s="264" t="s">
        <v>1125</v>
      </c>
      <c r="F172" s="266">
        <v>14560</v>
      </c>
      <c r="G172" s="262" t="s">
        <v>93</v>
      </c>
      <c r="H172" s="264" t="s">
        <v>317</v>
      </c>
    </row>
    <row r="173" spans="2:8">
      <c r="B173" s="262">
        <v>1279</v>
      </c>
      <c r="C173" s="262">
        <v>209</v>
      </c>
      <c r="D173" s="263">
        <v>1068</v>
      </c>
      <c r="E173" s="264" t="s">
        <v>1125</v>
      </c>
      <c r="F173" s="265">
        <v>826</v>
      </c>
      <c r="G173" s="262" t="s">
        <v>93</v>
      </c>
      <c r="H173" s="264" t="s">
        <v>317</v>
      </c>
    </row>
    <row r="174" spans="2:8">
      <c r="B174" s="262">
        <v>1284</v>
      </c>
      <c r="C174" s="262">
        <v>424</v>
      </c>
      <c r="D174" s="263">
        <v>1148</v>
      </c>
      <c r="E174" s="264" t="s">
        <v>1126</v>
      </c>
      <c r="F174" s="266">
        <v>10506</v>
      </c>
      <c r="G174" s="262" t="s">
        <v>93</v>
      </c>
      <c r="H174" s="264" t="s">
        <v>317</v>
      </c>
    </row>
    <row r="175" spans="2:8">
      <c r="B175" s="262">
        <v>1285</v>
      </c>
      <c r="C175" s="262">
        <v>424</v>
      </c>
      <c r="D175" s="263">
        <v>1148</v>
      </c>
      <c r="E175" s="264" t="s">
        <v>1126</v>
      </c>
      <c r="F175" s="266">
        <v>7320</v>
      </c>
      <c r="G175" s="262" t="s">
        <v>93</v>
      </c>
      <c r="H175" s="264" t="s">
        <v>317</v>
      </c>
    </row>
    <row r="176" spans="2:8">
      <c r="B176" s="262">
        <v>1286</v>
      </c>
      <c r="C176" s="262">
        <v>424</v>
      </c>
      <c r="D176" s="263">
        <v>1148</v>
      </c>
      <c r="E176" s="264" t="s">
        <v>1126</v>
      </c>
      <c r="F176" s="266">
        <v>6372</v>
      </c>
      <c r="G176" s="262" t="s">
        <v>93</v>
      </c>
      <c r="H176" s="264" t="s">
        <v>317</v>
      </c>
    </row>
    <row r="177" spans="2:8">
      <c r="B177" s="262">
        <v>1288</v>
      </c>
      <c r="C177" s="262">
        <v>312</v>
      </c>
      <c r="D177" s="263">
        <v>465</v>
      </c>
      <c r="E177" s="264" t="s">
        <v>1127</v>
      </c>
      <c r="F177" s="266">
        <v>50400</v>
      </c>
      <c r="G177" s="262" t="s">
        <v>93</v>
      </c>
      <c r="H177" s="264" t="s">
        <v>1011</v>
      </c>
    </row>
    <row r="178" spans="2:8">
      <c r="B178" s="262">
        <v>1311</v>
      </c>
      <c r="C178" s="262">
        <v>206</v>
      </c>
      <c r="D178" s="263">
        <v>1095</v>
      </c>
      <c r="E178" s="264" t="s">
        <v>1128</v>
      </c>
      <c r="F178" s="265">
        <v>147</v>
      </c>
      <c r="G178" s="262" t="s">
        <v>93</v>
      </c>
      <c r="H178" s="264" t="s">
        <v>323</v>
      </c>
    </row>
    <row r="179" spans="2:8">
      <c r="B179" s="262">
        <v>1344</v>
      </c>
      <c r="C179" s="262">
        <v>239</v>
      </c>
      <c r="D179" s="263">
        <v>1224</v>
      </c>
      <c r="E179" s="264" t="s">
        <v>1129</v>
      </c>
      <c r="F179" s="266">
        <v>12018</v>
      </c>
      <c r="G179" s="262" t="s">
        <v>93</v>
      </c>
      <c r="H179" s="264" t="s">
        <v>1011</v>
      </c>
    </row>
    <row r="180" spans="2:8">
      <c r="B180" s="262">
        <v>1358</v>
      </c>
      <c r="C180" s="262">
        <v>214</v>
      </c>
      <c r="D180" s="263">
        <v>1237</v>
      </c>
      <c r="E180" s="264" t="s">
        <v>1130</v>
      </c>
      <c r="F180" s="266">
        <v>6000</v>
      </c>
      <c r="G180" s="262" t="s">
        <v>93</v>
      </c>
      <c r="H180" s="264" t="s">
        <v>321</v>
      </c>
    </row>
    <row r="181" spans="2:8">
      <c r="B181" s="262">
        <v>1364</v>
      </c>
      <c r="C181" s="262">
        <v>204</v>
      </c>
      <c r="D181" s="263">
        <v>1152</v>
      </c>
      <c r="E181" s="264" t="s">
        <v>1131</v>
      </c>
      <c r="F181" s="266">
        <v>7409</v>
      </c>
      <c r="G181" s="262" t="s">
        <v>93</v>
      </c>
      <c r="H181" s="264" t="s">
        <v>321</v>
      </c>
    </row>
    <row r="182" spans="2:8">
      <c r="B182" s="262">
        <v>1369</v>
      </c>
      <c r="C182" s="262">
        <v>307</v>
      </c>
      <c r="D182" s="263">
        <v>1066</v>
      </c>
      <c r="E182" s="264" t="s">
        <v>1132</v>
      </c>
      <c r="F182" s="266">
        <v>17005</v>
      </c>
      <c r="G182" s="262" t="s">
        <v>93</v>
      </c>
      <c r="H182" s="264" t="s">
        <v>321</v>
      </c>
    </row>
    <row r="183" spans="2:8">
      <c r="B183" s="262">
        <v>1371</v>
      </c>
      <c r="C183" s="262">
        <v>305</v>
      </c>
      <c r="D183" s="263">
        <v>1169</v>
      </c>
      <c r="E183" s="264" t="s">
        <v>578</v>
      </c>
      <c r="F183" s="266">
        <v>8400</v>
      </c>
      <c r="G183" s="262" t="s">
        <v>93</v>
      </c>
      <c r="H183" s="264" t="s">
        <v>321</v>
      </c>
    </row>
    <row r="184" spans="2:8">
      <c r="B184" s="262">
        <v>1374</v>
      </c>
      <c r="C184" s="262">
        <v>314</v>
      </c>
      <c r="D184" s="263">
        <v>1173</v>
      </c>
      <c r="E184" s="264" t="s">
        <v>1133</v>
      </c>
      <c r="F184" s="266">
        <v>8400</v>
      </c>
      <c r="G184" s="262" t="s">
        <v>93</v>
      </c>
      <c r="H184" s="264" t="s">
        <v>321</v>
      </c>
    </row>
    <row r="185" spans="2:8">
      <c r="B185" s="262">
        <v>1378</v>
      </c>
      <c r="C185" s="262">
        <v>311</v>
      </c>
      <c r="D185" s="263">
        <v>1171</v>
      </c>
      <c r="E185" s="264" t="s">
        <v>1134</v>
      </c>
      <c r="F185" s="266">
        <v>8400</v>
      </c>
      <c r="G185" s="262" t="s">
        <v>93</v>
      </c>
      <c r="H185" s="264" t="s">
        <v>321</v>
      </c>
    </row>
    <row r="186" spans="2:8">
      <c r="B186" s="262">
        <v>1382</v>
      </c>
      <c r="C186" s="262">
        <v>315</v>
      </c>
      <c r="D186" s="263">
        <v>1067</v>
      </c>
      <c r="E186" s="264" t="s">
        <v>1135</v>
      </c>
      <c r="F186" s="266">
        <v>17005</v>
      </c>
      <c r="G186" s="262" t="s">
        <v>93</v>
      </c>
      <c r="H186" s="264" t="s">
        <v>321</v>
      </c>
    </row>
    <row r="187" spans="2:8">
      <c r="B187" s="262">
        <v>1385</v>
      </c>
      <c r="C187" s="262">
        <v>406</v>
      </c>
      <c r="D187" s="263">
        <v>1216</v>
      </c>
      <c r="E187" s="264" t="s">
        <v>1136</v>
      </c>
      <c r="F187" s="266">
        <v>1590</v>
      </c>
      <c r="G187" s="262" t="s">
        <v>93</v>
      </c>
      <c r="H187" s="264" t="s">
        <v>321</v>
      </c>
    </row>
    <row r="188" spans="2:8">
      <c r="B188" s="262">
        <v>1387</v>
      </c>
      <c r="C188" s="262">
        <v>220</v>
      </c>
      <c r="D188" s="263">
        <v>975</v>
      </c>
      <c r="E188" s="264" t="s">
        <v>1137</v>
      </c>
      <c r="F188" s="265">
        <v>0</v>
      </c>
      <c r="G188" s="262" t="s">
        <v>93</v>
      </c>
      <c r="H188" s="264" t="s">
        <v>321</v>
      </c>
    </row>
    <row r="189" spans="2:8">
      <c r="B189" s="267">
        <v>1411</v>
      </c>
      <c r="C189" s="267">
        <v>412</v>
      </c>
      <c r="D189" s="268">
        <v>1254</v>
      </c>
      <c r="E189" s="269" t="s">
        <v>1138</v>
      </c>
      <c r="F189" s="270">
        <v>2394</v>
      </c>
      <c r="G189" s="267" t="s">
        <v>93</v>
      </c>
      <c r="H189" s="269" t="s">
        <v>1011</v>
      </c>
    </row>
    <row r="190" spans="2:8">
      <c r="B190" s="267">
        <v>1412</v>
      </c>
      <c r="C190" s="267">
        <v>412</v>
      </c>
      <c r="D190" s="268">
        <v>1254</v>
      </c>
      <c r="E190" s="269" t="s">
        <v>1138</v>
      </c>
      <c r="F190" s="271">
        <v>342</v>
      </c>
      <c r="G190" s="267" t="s">
        <v>93</v>
      </c>
      <c r="H190" s="269" t="s">
        <v>1011</v>
      </c>
    </row>
    <row r="191" spans="2:8">
      <c r="B191" s="267">
        <v>1413</v>
      </c>
      <c r="C191" s="267">
        <v>412</v>
      </c>
      <c r="D191" s="268">
        <v>1254</v>
      </c>
      <c r="E191" s="269" t="s">
        <v>1138</v>
      </c>
      <c r="F191" s="270">
        <v>3394</v>
      </c>
      <c r="G191" s="267" t="s">
        <v>93</v>
      </c>
      <c r="H191" s="269" t="s">
        <v>1011</v>
      </c>
    </row>
    <row r="192" spans="2:8">
      <c r="B192" s="267">
        <v>1414</v>
      </c>
      <c r="C192" s="267">
        <v>412</v>
      </c>
      <c r="D192" s="268">
        <v>1254</v>
      </c>
      <c r="E192" s="269" t="s">
        <v>1138</v>
      </c>
      <c r="F192" s="271">
        <v>0</v>
      </c>
      <c r="G192" s="267" t="s">
        <v>93</v>
      </c>
      <c r="H192" s="269" t="s">
        <v>1011</v>
      </c>
    </row>
    <row r="193" spans="2:8">
      <c r="B193" s="267">
        <v>1428</v>
      </c>
      <c r="C193" s="267">
        <v>406</v>
      </c>
      <c r="D193" s="268">
        <v>1264</v>
      </c>
      <c r="E193" s="269" t="s">
        <v>1139</v>
      </c>
      <c r="F193" s="270">
        <v>2046</v>
      </c>
      <c r="G193" s="267" t="s">
        <v>93</v>
      </c>
      <c r="H193" s="269" t="s">
        <v>317</v>
      </c>
    </row>
    <row r="194" spans="2:8">
      <c r="B194" s="267">
        <v>1431</v>
      </c>
      <c r="C194" s="267">
        <v>315</v>
      </c>
      <c r="D194" s="268">
        <v>1263</v>
      </c>
      <c r="E194" s="269" t="s">
        <v>1140</v>
      </c>
      <c r="F194" s="270">
        <v>21115</v>
      </c>
      <c r="G194" s="267" t="s">
        <v>93</v>
      </c>
      <c r="H194" s="269" t="s">
        <v>317</v>
      </c>
    </row>
    <row r="195" spans="2:8">
      <c r="B195" s="267">
        <v>1432</v>
      </c>
      <c r="C195" s="267">
        <v>203</v>
      </c>
      <c r="D195" s="268">
        <v>1222</v>
      </c>
      <c r="E195" s="269" t="s">
        <v>1141</v>
      </c>
      <c r="F195" s="270">
        <v>8020</v>
      </c>
      <c r="G195" s="267" t="s">
        <v>93</v>
      </c>
      <c r="H195" s="269" t="s">
        <v>317</v>
      </c>
    </row>
    <row r="196" spans="2:8">
      <c r="B196" s="267">
        <v>1438</v>
      </c>
      <c r="C196" s="267">
        <v>217</v>
      </c>
      <c r="D196" s="268">
        <v>688</v>
      </c>
      <c r="E196" s="269" t="s">
        <v>1142</v>
      </c>
      <c r="F196" s="270">
        <v>35536</v>
      </c>
      <c r="G196" s="267" t="s">
        <v>93</v>
      </c>
      <c r="H196" s="269" t="s">
        <v>323</v>
      </c>
    </row>
    <row r="197" spans="2:8">
      <c r="B197" s="267">
        <v>1439</v>
      </c>
      <c r="C197" s="267">
        <v>307</v>
      </c>
      <c r="D197" s="268">
        <v>1260</v>
      </c>
      <c r="E197" s="269" t="s">
        <v>1143</v>
      </c>
      <c r="F197" s="270">
        <v>21115</v>
      </c>
      <c r="G197" s="267" t="s">
        <v>93</v>
      </c>
      <c r="H197" s="269" t="s">
        <v>323</v>
      </c>
    </row>
    <row r="198" spans="2:8">
      <c r="B198" s="267">
        <v>1444</v>
      </c>
      <c r="C198" s="267">
        <v>212</v>
      </c>
      <c r="D198" s="268">
        <v>1305</v>
      </c>
      <c r="E198" s="269" t="s">
        <v>1144</v>
      </c>
      <c r="F198" s="271">
        <v>891</v>
      </c>
      <c r="G198" s="267" t="s">
        <v>93</v>
      </c>
      <c r="H198" s="269" t="s">
        <v>1013</v>
      </c>
    </row>
    <row r="199" spans="2:8">
      <c r="B199" s="267">
        <v>1445</v>
      </c>
      <c r="C199" s="267">
        <v>212</v>
      </c>
      <c r="D199" s="268">
        <v>1305</v>
      </c>
      <c r="E199" s="269" t="s">
        <v>1144</v>
      </c>
      <c r="F199" s="270">
        <v>3363</v>
      </c>
      <c r="G199" s="267" t="s">
        <v>93</v>
      </c>
      <c r="H199" s="269" t="s">
        <v>1013</v>
      </c>
    </row>
    <row r="200" spans="2:8">
      <c r="B200" s="267">
        <v>1448</v>
      </c>
      <c r="C200" s="267">
        <v>239</v>
      </c>
      <c r="D200" s="268">
        <v>1278</v>
      </c>
      <c r="E200" s="269" t="s">
        <v>1145</v>
      </c>
      <c r="F200" s="270">
        <v>2135</v>
      </c>
      <c r="G200" s="267" t="s">
        <v>93</v>
      </c>
      <c r="H200" s="269" t="s">
        <v>1013</v>
      </c>
    </row>
    <row r="201" spans="2:8">
      <c r="B201" s="267">
        <v>1461</v>
      </c>
      <c r="C201" s="267">
        <v>307</v>
      </c>
      <c r="D201" s="268">
        <v>1298</v>
      </c>
      <c r="E201" s="269" t="s">
        <v>1110</v>
      </c>
      <c r="F201" s="270">
        <v>24801</v>
      </c>
      <c r="G201" s="267" t="s">
        <v>93</v>
      </c>
      <c r="H201" s="269" t="s">
        <v>1013</v>
      </c>
    </row>
    <row r="202" spans="2:8">
      <c r="B202" s="267">
        <v>1462</v>
      </c>
      <c r="C202" s="267">
        <v>315</v>
      </c>
      <c r="D202" s="268">
        <v>1293</v>
      </c>
      <c r="E202" s="269" t="s">
        <v>1135</v>
      </c>
      <c r="F202" s="270">
        <v>24801</v>
      </c>
      <c r="G202" s="267" t="s">
        <v>93</v>
      </c>
      <c r="H202" s="269" t="s">
        <v>1013</v>
      </c>
    </row>
    <row r="203" spans="2:8">
      <c r="B203" s="267">
        <v>1468</v>
      </c>
      <c r="C203" s="267">
        <v>602</v>
      </c>
      <c r="D203" s="268">
        <v>1071</v>
      </c>
      <c r="E203" s="269" t="s">
        <v>1146</v>
      </c>
      <c r="F203" s="270">
        <v>22100</v>
      </c>
      <c r="G203" s="267" t="s">
        <v>93</v>
      </c>
      <c r="H203" s="269" t="s">
        <v>1013</v>
      </c>
    </row>
    <row r="204" spans="2:8">
      <c r="B204" s="267">
        <v>1500</v>
      </c>
      <c r="C204" s="267">
        <v>315</v>
      </c>
      <c r="D204" s="268">
        <v>1314</v>
      </c>
      <c r="E204" s="269" t="s">
        <v>1109</v>
      </c>
      <c r="F204" s="270">
        <v>29288</v>
      </c>
      <c r="G204" s="267" t="s">
        <v>93</v>
      </c>
      <c r="H204" s="269" t="s">
        <v>1013</v>
      </c>
    </row>
    <row r="205" spans="2:8">
      <c r="B205" s="267">
        <v>1509</v>
      </c>
      <c r="C205" s="267">
        <v>424</v>
      </c>
      <c r="D205" s="268">
        <v>1323</v>
      </c>
      <c r="E205" s="269" t="s">
        <v>1147</v>
      </c>
      <c r="F205" s="271">
        <v>858</v>
      </c>
      <c r="G205" s="267" t="s">
        <v>93</v>
      </c>
      <c r="H205" s="269" t="s">
        <v>1011</v>
      </c>
    </row>
    <row r="206" spans="2:8">
      <c r="B206" s="267">
        <v>1521</v>
      </c>
      <c r="C206" s="267">
        <v>337</v>
      </c>
      <c r="D206" s="268">
        <v>1427</v>
      </c>
      <c r="E206" s="269" t="s">
        <v>1148</v>
      </c>
      <c r="F206" s="270">
        <v>4232</v>
      </c>
      <c r="G206" s="267" t="s">
        <v>93</v>
      </c>
      <c r="H206" s="269" t="s">
        <v>317</v>
      </c>
    </row>
    <row r="207" spans="2:8">
      <c r="B207" s="267">
        <v>1531</v>
      </c>
      <c r="C207" s="267">
        <v>418</v>
      </c>
      <c r="D207" s="268">
        <v>1406</v>
      </c>
      <c r="E207" s="269" t="s">
        <v>1149</v>
      </c>
      <c r="F207" s="270">
        <v>5546</v>
      </c>
      <c r="G207" s="267" t="s">
        <v>93</v>
      </c>
      <c r="H207" s="269" t="s">
        <v>317</v>
      </c>
    </row>
    <row r="208" spans="2:8">
      <c r="B208" s="267">
        <v>1557</v>
      </c>
      <c r="C208" s="267">
        <v>332</v>
      </c>
      <c r="D208" s="268">
        <v>12958</v>
      </c>
      <c r="E208" s="269" t="s">
        <v>1150</v>
      </c>
      <c r="F208" s="270">
        <v>29292</v>
      </c>
      <c r="G208" s="267" t="s">
        <v>93</v>
      </c>
      <c r="H208" s="269" t="s">
        <v>317</v>
      </c>
    </row>
    <row r="209" spans="2:8">
      <c r="B209" s="267">
        <v>1558</v>
      </c>
      <c r="C209" s="267">
        <v>332</v>
      </c>
      <c r="D209" s="268">
        <v>12958</v>
      </c>
      <c r="E209" s="269" t="s">
        <v>1150</v>
      </c>
      <c r="F209" s="270">
        <v>29162</v>
      </c>
      <c r="G209" s="267" t="s">
        <v>93</v>
      </c>
      <c r="H209" s="269" t="s">
        <v>317</v>
      </c>
    </row>
    <row r="210" spans="2:8">
      <c r="B210" s="267">
        <v>1559</v>
      </c>
      <c r="C210" s="267">
        <v>332</v>
      </c>
      <c r="D210" s="268">
        <v>12958</v>
      </c>
      <c r="E210" s="269" t="s">
        <v>1150</v>
      </c>
      <c r="F210" s="270">
        <v>12000</v>
      </c>
      <c r="G210" s="267" t="s">
        <v>93</v>
      </c>
      <c r="H210" s="269" t="s">
        <v>317</v>
      </c>
    </row>
    <row r="211" spans="2:8">
      <c r="B211" s="267">
        <v>1563</v>
      </c>
      <c r="C211" s="267">
        <v>104</v>
      </c>
      <c r="D211" s="268">
        <v>938</v>
      </c>
      <c r="E211" s="269" t="s">
        <v>1151</v>
      </c>
      <c r="F211" s="270">
        <v>40950</v>
      </c>
      <c r="G211" s="267" t="s">
        <v>93</v>
      </c>
      <c r="H211" s="269" t="s">
        <v>323</v>
      </c>
    </row>
    <row r="212" spans="2:8">
      <c r="B212" s="267">
        <v>1566</v>
      </c>
      <c r="C212" s="267">
        <v>601</v>
      </c>
      <c r="D212" s="268">
        <v>935</v>
      </c>
      <c r="E212" s="269" t="s">
        <v>1152</v>
      </c>
      <c r="F212" s="270">
        <v>37800</v>
      </c>
      <c r="G212" s="267" t="s">
        <v>93</v>
      </c>
      <c r="H212" s="269" t="s">
        <v>323</v>
      </c>
    </row>
    <row r="213" spans="2:8">
      <c r="B213" s="267">
        <v>1579</v>
      </c>
      <c r="C213" s="267">
        <v>239</v>
      </c>
      <c r="D213" s="268">
        <v>1359</v>
      </c>
      <c r="E213" s="269" t="s">
        <v>1153</v>
      </c>
      <c r="F213" s="270">
        <v>8490</v>
      </c>
      <c r="G213" s="267" t="s">
        <v>93</v>
      </c>
      <c r="H213" s="269" t="s">
        <v>317</v>
      </c>
    </row>
    <row r="214" spans="2:8">
      <c r="B214" s="267">
        <v>1601</v>
      </c>
      <c r="C214" s="267">
        <v>234</v>
      </c>
      <c r="D214" s="268">
        <v>936</v>
      </c>
      <c r="E214" s="269" t="s">
        <v>1154</v>
      </c>
      <c r="F214" s="270">
        <v>40950</v>
      </c>
      <c r="G214" s="267" t="s">
        <v>93</v>
      </c>
      <c r="H214" s="269" t="s">
        <v>317</v>
      </c>
    </row>
    <row r="215" spans="2:8">
      <c r="B215" s="267">
        <v>1602</v>
      </c>
      <c r="C215" s="267">
        <v>234</v>
      </c>
      <c r="D215" s="268">
        <v>936</v>
      </c>
      <c r="E215" s="269" t="s">
        <v>1154</v>
      </c>
      <c r="F215" s="270">
        <v>4016</v>
      </c>
      <c r="G215" s="267" t="s">
        <v>93</v>
      </c>
      <c r="H215" s="269" t="s">
        <v>317</v>
      </c>
    </row>
    <row r="216" spans="2:8">
      <c r="B216" s="267">
        <v>1615</v>
      </c>
      <c r="C216" s="267">
        <v>310</v>
      </c>
      <c r="D216" s="268">
        <v>1374</v>
      </c>
      <c r="E216" s="269" t="s">
        <v>1155</v>
      </c>
      <c r="F216" s="270">
        <v>8484</v>
      </c>
      <c r="G216" s="267" t="s">
        <v>93</v>
      </c>
      <c r="H216" s="269" t="s">
        <v>317</v>
      </c>
    </row>
    <row r="217" spans="2:8">
      <c r="B217" s="267">
        <v>1620</v>
      </c>
      <c r="C217" s="267">
        <v>404</v>
      </c>
      <c r="D217" s="268">
        <v>1443</v>
      </c>
      <c r="E217" s="269" t="s">
        <v>1156</v>
      </c>
      <c r="F217" s="270">
        <v>3949</v>
      </c>
      <c r="G217" s="267" t="s">
        <v>93</v>
      </c>
      <c r="H217" s="269" t="s">
        <v>317</v>
      </c>
    </row>
    <row r="218" spans="2:8">
      <c r="B218" s="267">
        <v>1632</v>
      </c>
      <c r="C218" s="267">
        <v>602</v>
      </c>
      <c r="D218" s="268">
        <v>1444</v>
      </c>
      <c r="E218" s="269" t="s">
        <v>1157</v>
      </c>
      <c r="F218" s="271">
        <v>708</v>
      </c>
      <c r="G218" s="267" t="s">
        <v>93</v>
      </c>
      <c r="H218" s="269" t="s">
        <v>323</v>
      </c>
    </row>
    <row r="219" spans="2:8">
      <c r="B219" s="267">
        <v>1635</v>
      </c>
      <c r="C219" s="267">
        <v>206</v>
      </c>
      <c r="D219" s="268">
        <v>1361</v>
      </c>
      <c r="E219" s="269" t="s">
        <v>318</v>
      </c>
      <c r="F219" s="270">
        <v>10375</v>
      </c>
      <c r="G219" s="267" t="s">
        <v>93</v>
      </c>
      <c r="H219" s="269" t="s">
        <v>1011</v>
      </c>
    </row>
    <row r="220" spans="2:8">
      <c r="B220" s="267">
        <v>1636</v>
      </c>
      <c r="C220" s="267">
        <v>206</v>
      </c>
      <c r="D220" s="268">
        <v>1361</v>
      </c>
      <c r="E220" s="269" t="s">
        <v>318</v>
      </c>
      <c r="F220" s="271">
        <v>190</v>
      </c>
      <c r="G220" s="267" t="s">
        <v>93</v>
      </c>
      <c r="H220" s="269" t="s">
        <v>1011</v>
      </c>
    </row>
    <row r="221" spans="2:8">
      <c r="B221" s="267">
        <v>1651</v>
      </c>
      <c r="C221" s="267">
        <v>406</v>
      </c>
      <c r="D221" s="268">
        <v>1475</v>
      </c>
      <c r="E221" s="269" t="s">
        <v>1158</v>
      </c>
      <c r="F221" s="270">
        <v>14776</v>
      </c>
      <c r="G221" s="267" t="s">
        <v>93</v>
      </c>
      <c r="H221" s="269" t="s">
        <v>1013</v>
      </c>
    </row>
    <row r="222" spans="2:8">
      <c r="B222" s="267">
        <v>1671</v>
      </c>
      <c r="C222" s="267">
        <v>104</v>
      </c>
      <c r="D222" s="268">
        <v>938</v>
      </c>
      <c r="E222" s="269" t="s">
        <v>1159</v>
      </c>
      <c r="F222" s="270">
        <v>12600</v>
      </c>
      <c r="G222" s="267" t="s">
        <v>93</v>
      </c>
      <c r="H222" s="269" t="s">
        <v>1013</v>
      </c>
    </row>
    <row r="223" spans="2:8">
      <c r="B223" s="267">
        <v>1672</v>
      </c>
      <c r="C223" s="267">
        <v>104</v>
      </c>
      <c r="D223" s="268">
        <v>938</v>
      </c>
      <c r="E223" s="269" t="s">
        <v>1159</v>
      </c>
      <c r="F223" s="270">
        <v>31500</v>
      </c>
      <c r="G223" s="267" t="s">
        <v>93</v>
      </c>
      <c r="H223" s="269" t="s">
        <v>1013</v>
      </c>
    </row>
    <row r="224" spans="2:8">
      <c r="B224" s="267">
        <v>1706</v>
      </c>
      <c r="C224" s="267">
        <v>209</v>
      </c>
      <c r="D224" s="268">
        <v>1525</v>
      </c>
      <c r="E224" s="269" t="s">
        <v>1160</v>
      </c>
      <c r="F224" s="270">
        <v>3776</v>
      </c>
      <c r="G224" s="267" t="s">
        <v>93</v>
      </c>
      <c r="H224" s="269" t="s">
        <v>321</v>
      </c>
    </row>
    <row r="225" spans="2:8">
      <c r="B225" s="267">
        <v>1710</v>
      </c>
      <c r="C225" s="267">
        <v>305</v>
      </c>
      <c r="D225" s="268">
        <v>1473</v>
      </c>
      <c r="E225" s="269" t="s">
        <v>1161</v>
      </c>
      <c r="F225" s="271">
        <v>290</v>
      </c>
      <c r="G225" s="267" t="s">
        <v>93</v>
      </c>
      <c r="H225" s="269" t="s">
        <v>321</v>
      </c>
    </row>
    <row r="226" spans="2:8">
      <c r="B226" s="267">
        <v>1719</v>
      </c>
      <c r="C226" s="267">
        <v>241</v>
      </c>
      <c r="D226" s="268">
        <v>1434</v>
      </c>
      <c r="E226" s="269" t="s">
        <v>1162</v>
      </c>
      <c r="F226" s="270">
        <v>8176</v>
      </c>
      <c r="G226" s="267" t="s">
        <v>93</v>
      </c>
      <c r="H226" s="269" t="s">
        <v>1011</v>
      </c>
    </row>
    <row r="227" spans="2:8">
      <c r="B227" s="267">
        <v>1725</v>
      </c>
      <c r="C227" s="267">
        <v>241</v>
      </c>
      <c r="D227" s="268">
        <v>1434</v>
      </c>
      <c r="E227" s="269" t="s">
        <v>1162</v>
      </c>
      <c r="F227" s="270">
        <v>14445</v>
      </c>
      <c r="G227" s="267" t="s">
        <v>93</v>
      </c>
      <c r="H227" s="269" t="s">
        <v>1011</v>
      </c>
    </row>
    <row r="228" spans="2:8">
      <c r="B228" s="267">
        <v>1726</v>
      </c>
      <c r="C228" s="267">
        <v>241</v>
      </c>
      <c r="D228" s="268">
        <v>1434</v>
      </c>
      <c r="E228" s="269" t="s">
        <v>1162</v>
      </c>
      <c r="F228" s="270">
        <v>9000</v>
      </c>
      <c r="G228" s="267" t="s">
        <v>93</v>
      </c>
      <c r="H228" s="269" t="s">
        <v>1011</v>
      </c>
    </row>
    <row r="229" spans="2:8">
      <c r="B229" s="267">
        <v>1739</v>
      </c>
      <c r="C229" s="267">
        <v>410</v>
      </c>
      <c r="D229" s="268">
        <v>1600</v>
      </c>
      <c r="E229" s="269" t="s">
        <v>1163</v>
      </c>
      <c r="F229" s="271">
        <v>537</v>
      </c>
      <c r="G229" s="267" t="s">
        <v>93</v>
      </c>
      <c r="H229" s="269" t="s">
        <v>602</v>
      </c>
    </row>
    <row r="230" spans="2:8">
      <c r="B230" s="267">
        <v>1740</v>
      </c>
      <c r="C230" s="267">
        <v>410</v>
      </c>
      <c r="D230" s="268">
        <v>1600</v>
      </c>
      <c r="E230" s="269" t="s">
        <v>1163</v>
      </c>
      <c r="F230" s="270">
        <v>4012</v>
      </c>
      <c r="G230" s="267" t="s">
        <v>93</v>
      </c>
      <c r="H230" s="269" t="s">
        <v>602</v>
      </c>
    </row>
    <row r="231" spans="2:8">
      <c r="B231" s="267">
        <v>1741</v>
      </c>
      <c r="C231" s="267">
        <v>410</v>
      </c>
      <c r="D231" s="268">
        <v>1600</v>
      </c>
      <c r="E231" s="269" t="s">
        <v>1163</v>
      </c>
      <c r="F231" s="271">
        <v>537</v>
      </c>
      <c r="G231" s="267" t="s">
        <v>93</v>
      </c>
      <c r="H231" s="269" t="s">
        <v>602</v>
      </c>
    </row>
    <row r="232" spans="2:8">
      <c r="B232" s="267">
        <v>1742</v>
      </c>
      <c r="C232" s="267">
        <v>410</v>
      </c>
      <c r="D232" s="268">
        <v>1600</v>
      </c>
      <c r="E232" s="269" t="s">
        <v>1163</v>
      </c>
      <c r="F232" s="270">
        <v>4012</v>
      </c>
      <c r="G232" s="267" t="s">
        <v>93</v>
      </c>
      <c r="H232" s="269" t="s">
        <v>602</v>
      </c>
    </row>
    <row r="233" spans="2:8">
      <c r="B233" s="267">
        <v>1743</v>
      </c>
      <c r="C233" s="267">
        <v>408</v>
      </c>
      <c r="D233" s="268">
        <v>1599</v>
      </c>
      <c r="E233" s="269" t="s">
        <v>1164</v>
      </c>
      <c r="F233" s="270">
        <v>4012</v>
      </c>
      <c r="G233" s="267" t="s">
        <v>93</v>
      </c>
      <c r="H233" s="269" t="s">
        <v>602</v>
      </c>
    </row>
    <row r="234" spans="2:8">
      <c r="B234" s="267">
        <v>1752</v>
      </c>
      <c r="C234" s="267">
        <v>430</v>
      </c>
      <c r="D234" s="268">
        <v>1533</v>
      </c>
      <c r="E234" s="269" t="s">
        <v>1035</v>
      </c>
      <c r="F234" s="270">
        <v>11092</v>
      </c>
      <c r="G234" s="267" t="s">
        <v>93</v>
      </c>
      <c r="H234" s="269" t="s">
        <v>321</v>
      </c>
    </row>
    <row r="235" spans="2:8">
      <c r="B235" s="267">
        <v>1767</v>
      </c>
      <c r="C235" s="267">
        <v>403</v>
      </c>
      <c r="D235" s="268">
        <v>1598</v>
      </c>
      <c r="E235" s="269" t="s">
        <v>1165</v>
      </c>
      <c r="F235" s="271">
        <v>231</v>
      </c>
      <c r="G235" s="267" t="s">
        <v>93</v>
      </c>
      <c r="H235" s="269" t="s">
        <v>321</v>
      </c>
    </row>
    <row r="236" spans="2:8">
      <c r="B236" s="267">
        <v>1768</v>
      </c>
      <c r="C236" s="267">
        <v>403</v>
      </c>
      <c r="D236" s="268">
        <v>1598</v>
      </c>
      <c r="E236" s="269" t="s">
        <v>1165</v>
      </c>
      <c r="F236" s="270">
        <v>3540</v>
      </c>
      <c r="G236" s="267" t="s">
        <v>93</v>
      </c>
      <c r="H236" s="269" t="s">
        <v>321</v>
      </c>
    </row>
    <row r="237" spans="2:8">
      <c r="B237" s="267">
        <v>1775</v>
      </c>
      <c r="C237" s="267">
        <v>209</v>
      </c>
      <c r="D237" s="268">
        <v>1568</v>
      </c>
      <c r="E237" s="269" t="s">
        <v>1166</v>
      </c>
      <c r="F237" s="270">
        <v>5074</v>
      </c>
      <c r="G237" s="267" t="s">
        <v>93</v>
      </c>
      <c r="H237" s="269" t="s">
        <v>1011</v>
      </c>
    </row>
    <row r="238" spans="2:8">
      <c r="B238" s="267">
        <v>1789</v>
      </c>
      <c r="C238" s="267">
        <v>309</v>
      </c>
      <c r="D238" s="268">
        <v>1551</v>
      </c>
      <c r="E238" s="269" t="s">
        <v>1167</v>
      </c>
      <c r="F238" s="270">
        <v>9450</v>
      </c>
      <c r="G238" s="267" t="s">
        <v>93</v>
      </c>
      <c r="H238" s="269" t="s">
        <v>602</v>
      </c>
    </row>
    <row r="239" spans="2:8">
      <c r="B239" s="267">
        <v>1798</v>
      </c>
      <c r="C239" s="267">
        <v>212</v>
      </c>
      <c r="D239" s="268">
        <v>1624</v>
      </c>
      <c r="E239" s="269" t="s">
        <v>1168</v>
      </c>
      <c r="F239" s="270">
        <v>6184</v>
      </c>
      <c r="G239" s="267" t="s">
        <v>93</v>
      </c>
      <c r="H239" s="269" t="s">
        <v>321</v>
      </c>
    </row>
    <row r="240" spans="2:8">
      <c r="B240" s="267">
        <v>1804</v>
      </c>
      <c r="C240" s="267">
        <v>405</v>
      </c>
      <c r="D240" s="268">
        <v>1565</v>
      </c>
      <c r="E240" s="269" t="s">
        <v>1169</v>
      </c>
      <c r="F240" s="270">
        <v>1454</v>
      </c>
      <c r="G240" s="267" t="s">
        <v>93</v>
      </c>
      <c r="H240" s="269" t="s">
        <v>321</v>
      </c>
    </row>
    <row r="241" spans="2:8">
      <c r="B241" s="267">
        <v>1815</v>
      </c>
      <c r="C241" s="267">
        <v>209</v>
      </c>
      <c r="D241" s="268">
        <v>1618</v>
      </c>
      <c r="E241" s="269" t="s">
        <v>1170</v>
      </c>
      <c r="F241" s="270">
        <v>4248</v>
      </c>
      <c r="G241" s="267" t="s">
        <v>93</v>
      </c>
      <c r="H241" s="269" t="s">
        <v>321</v>
      </c>
    </row>
    <row r="242" spans="2:8">
      <c r="B242" s="267">
        <v>1833</v>
      </c>
      <c r="C242" s="267">
        <v>304</v>
      </c>
      <c r="D242" s="268">
        <v>1680</v>
      </c>
      <c r="E242" s="269" t="s">
        <v>673</v>
      </c>
      <c r="F242" s="270">
        <v>3806</v>
      </c>
      <c r="G242" s="267" t="s">
        <v>93</v>
      </c>
      <c r="H242" s="269" t="s">
        <v>1013</v>
      </c>
    </row>
    <row r="243" spans="2:8">
      <c r="B243" s="267">
        <v>1838</v>
      </c>
      <c r="C243" s="267">
        <v>212</v>
      </c>
      <c r="D243" s="268">
        <v>1624</v>
      </c>
      <c r="E243" s="269" t="s">
        <v>1168</v>
      </c>
      <c r="F243" s="270">
        <v>12367</v>
      </c>
      <c r="G243" s="267" t="s">
        <v>93</v>
      </c>
      <c r="H243" s="269" t="s">
        <v>1011</v>
      </c>
    </row>
    <row r="244" spans="2:8">
      <c r="B244" s="267">
        <v>1841</v>
      </c>
      <c r="C244" s="267">
        <v>211</v>
      </c>
      <c r="D244" s="268">
        <v>1588</v>
      </c>
      <c r="E244" s="269" t="s">
        <v>1171</v>
      </c>
      <c r="F244" s="271">
        <v>937</v>
      </c>
      <c r="G244" s="267" t="s">
        <v>93</v>
      </c>
      <c r="H244" s="269" t="s">
        <v>1011</v>
      </c>
    </row>
    <row r="245" spans="2:8">
      <c r="B245" s="267">
        <v>1842</v>
      </c>
      <c r="C245" s="267">
        <v>211</v>
      </c>
      <c r="D245" s="268">
        <v>1588</v>
      </c>
      <c r="E245" s="269" t="s">
        <v>1171</v>
      </c>
      <c r="F245" s="270">
        <v>1292</v>
      </c>
      <c r="G245" s="267" t="s">
        <v>93</v>
      </c>
      <c r="H245" s="269" t="s">
        <v>1011</v>
      </c>
    </row>
    <row r="246" spans="2:8">
      <c r="B246" s="267">
        <v>1843</v>
      </c>
      <c r="C246" s="267">
        <v>211</v>
      </c>
      <c r="D246" s="268">
        <v>1588</v>
      </c>
      <c r="E246" s="269" t="s">
        <v>1171</v>
      </c>
      <c r="F246" s="271">
        <v>937</v>
      </c>
      <c r="G246" s="267" t="s">
        <v>93</v>
      </c>
      <c r="H246" s="269" t="s">
        <v>1011</v>
      </c>
    </row>
    <row r="247" spans="2:8">
      <c r="B247" s="267">
        <v>1844</v>
      </c>
      <c r="C247" s="267">
        <v>211</v>
      </c>
      <c r="D247" s="268">
        <v>1588</v>
      </c>
      <c r="E247" s="269" t="s">
        <v>1171</v>
      </c>
      <c r="F247" s="270">
        <v>10762</v>
      </c>
      <c r="G247" s="267" t="s">
        <v>93</v>
      </c>
      <c r="H247" s="269" t="s">
        <v>1011</v>
      </c>
    </row>
    <row r="248" spans="2:8">
      <c r="B248" s="267">
        <v>1849</v>
      </c>
      <c r="C248" s="267">
        <v>402</v>
      </c>
      <c r="D248" s="268">
        <v>1674</v>
      </c>
      <c r="E248" s="269" t="s">
        <v>1172</v>
      </c>
      <c r="F248" s="270">
        <v>4793</v>
      </c>
      <c r="G248" s="267" t="s">
        <v>93</v>
      </c>
      <c r="H248" s="269" t="s">
        <v>1011</v>
      </c>
    </row>
    <row r="249" spans="2:8">
      <c r="B249" s="267">
        <v>1865</v>
      </c>
      <c r="C249" s="267">
        <v>311</v>
      </c>
      <c r="D249" s="268">
        <v>1671</v>
      </c>
      <c r="E249" s="269" t="s">
        <v>1173</v>
      </c>
      <c r="F249" s="270">
        <v>10134</v>
      </c>
      <c r="G249" s="267" t="s">
        <v>93</v>
      </c>
      <c r="H249" s="269" t="s">
        <v>1011</v>
      </c>
    </row>
    <row r="250" spans="2:8">
      <c r="B250" s="267">
        <v>1870</v>
      </c>
      <c r="C250" s="267">
        <v>104</v>
      </c>
      <c r="D250" s="268">
        <v>1676</v>
      </c>
      <c r="E250" s="269" t="s">
        <v>1174</v>
      </c>
      <c r="F250" s="271">
        <v>450</v>
      </c>
      <c r="G250" s="267" t="s">
        <v>93</v>
      </c>
      <c r="H250" s="269" t="s">
        <v>1011</v>
      </c>
    </row>
    <row r="251" spans="2:8">
      <c r="B251" s="267">
        <v>1871</v>
      </c>
      <c r="C251" s="267">
        <v>104</v>
      </c>
      <c r="D251" s="268">
        <v>1676</v>
      </c>
      <c r="E251" s="269" t="s">
        <v>1174</v>
      </c>
      <c r="F251" s="270">
        <v>4708</v>
      </c>
      <c r="G251" s="267" t="s">
        <v>93</v>
      </c>
      <c r="H251" s="269" t="s">
        <v>1011</v>
      </c>
    </row>
    <row r="252" spans="2:8">
      <c r="B252" s="267">
        <v>1896</v>
      </c>
      <c r="C252" s="267">
        <v>224</v>
      </c>
      <c r="D252" s="268">
        <v>1691</v>
      </c>
      <c r="E252" s="269" t="s">
        <v>1175</v>
      </c>
      <c r="F252" s="270">
        <v>3658</v>
      </c>
      <c r="G252" s="267" t="s">
        <v>93</v>
      </c>
      <c r="H252" s="269" t="s">
        <v>323</v>
      </c>
    </row>
    <row r="253" spans="2:8">
      <c r="B253" s="267">
        <v>1904</v>
      </c>
      <c r="C253" s="267">
        <v>206</v>
      </c>
      <c r="D253" s="268">
        <v>1665</v>
      </c>
      <c r="E253" s="269" t="s">
        <v>1176</v>
      </c>
      <c r="F253" s="270">
        <v>8260</v>
      </c>
      <c r="G253" s="267" t="s">
        <v>93</v>
      </c>
      <c r="H253" s="269" t="s">
        <v>323</v>
      </c>
    </row>
    <row r="254" spans="2:8">
      <c r="B254" s="267">
        <v>1920</v>
      </c>
      <c r="C254" s="267">
        <v>428</v>
      </c>
      <c r="D254" s="268">
        <v>1659</v>
      </c>
      <c r="E254" s="269" t="s">
        <v>1177</v>
      </c>
      <c r="F254" s="270">
        <v>11000</v>
      </c>
      <c r="G254" s="267" t="s">
        <v>93</v>
      </c>
      <c r="H254" s="269" t="s">
        <v>323</v>
      </c>
    </row>
    <row r="255" spans="2:8">
      <c r="B255" s="267">
        <v>1929</v>
      </c>
      <c r="C255" s="267">
        <v>239</v>
      </c>
      <c r="D255" s="268">
        <v>1517</v>
      </c>
      <c r="E255" s="269" t="s">
        <v>1178</v>
      </c>
      <c r="F255" s="270">
        <v>3692</v>
      </c>
      <c r="G255" s="267" t="s">
        <v>93</v>
      </c>
      <c r="H255" s="269" t="s">
        <v>323</v>
      </c>
    </row>
    <row r="256" spans="2:8">
      <c r="B256" s="267">
        <v>1946</v>
      </c>
      <c r="C256" s="267">
        <v>310</v>
      </c>
      <c r="D256" s="268">
        <v>1700</v>
      </c>
      <c r="E256" s="269" t="s">
        <v>1179</v>
      </c>
      <c r="F256" s="270">
        <v>3150</v>
      </c>
      <c r="G256" s="267" t="s">
        <v>93</v>
      </c>
      <c r="H256" s="269" t="s">
        <v>317</v>
      </c>
    </row>
    <row r="257" spans="2:8">
      <c r="B257" s="267">
        <v>1950</v>
      </c>
      <c r="C257" s="267">
        <v>309</v>
      </c>
      <c r="D257" s="268">
        <v>1699</v>
      </c>
      <c r="E257" s="269" t="s">
        <v>1180</v>
      </c>
      <c r="F257" s="270">
        <v>3150</v>
      </c>
      <c r="G257" s="267" t="s">
        <v>93</v>
      </c>
      <c r="H257" s="269" t="s">
        <v>317</v>
      </c>
    </row>
    <row r="258" spans="2:8">
      <c r="B258" s="267">
        <v>1953</v>
      </c>
      <c r="C258" s="267">
        <v>234</v>
      </c>
      <c r="D258" s="268">
        <v>1572</v>
      </c>
      <c r="E258" s="269" t="s">
        <v>1023</v>
      </c>
      <c r="F258" s="270">
        <v>21399</v>
      </c>
      <c r="G258" s="267" t="s">
        <v>93</v>
      </c>
      <c r="H258" s="269" t="s">
        <v>317</v>
      </c>
    </row>
    <row r="259" spans="2:8">
      <c r="B259" s="267">
        <v>1965</v>
      </c>
      <c r="C259" s="267">
        <v>303</v>
      </c>
      <c r="D259" s="268">
        <v>1759</v>
      </c>
      <c r="E259" s="269" t="s">
        <v>1181</v>
      </c>
      <c r="F259" s="270">
        <v>4130</v>
      </c>
      <c r="G259" s="267" t="s">
        <v>93</v>
      </c>
      <c r="H259" s="269" t="s">
        <v>1013</v>
      </c>
    </row>
    <row r="260" spans="2:8">
      <c r="B260" s="267">
        <v>1978</v>
      </c>
      <c r="C260" s="267">
        <v>210</v>
      </c>
      <c r="D260" s="268">
        <v>1749</v>
      </c>
      <c r="E260" s="269" t="s">
        <v>1182</v>
      </c>
      <c r="F260" s="270">
        <v>5793</v>
      </c>
      <c r="G260" s="267" t="s">
        <v>93</v>
      </c>
      <c r="H260" s="269" t="s">
        <v>323</v>
      </c>
    </row>
    <row r="261" spans="2:8">
      <c r="B261" s="267">
        <v>1984</v>
      </c>
      <c r="C261" s="267">
        <v>301</v>
      </c>
      <c r="D261" s="268">
        <v>1769</v>
      </c>
      <c r="E261" s="269" t="s">
        <v>1183</v>
      </c>
      <c r="F261" s="271">
        <v>625</v>
      </c>
      <c r="G261" s="267" t="s">
        <v>93</v>
      </c>
      <c r="H261" s="269" t="s">
        <v>323</v>
      </c>
    </row>
    <row r="262" spans="2:8">
      <c r="B262" s="267">
        <v>1985</v>
      </c>
      <c r="C262" s="267">
        <v>301</v>
      </c>
      <c r="D262" s="268">
        <v>1769</v>
      </c>
      <c r="E262" s="269" t="s">
        <v>1183</v>
      </c>
      <c r="F262" s="270">
        <v>3540</v>
      </c>
      <c r="G262" s="267" t="s">
        <v>93</v>
      </c>
      <c r="H262" s="269" t="s">
        <v>323</v>
      </c>
    </row>
    <row r="263" spans="2:8">
      <c r="B263" s="267">
        <v>1988</v>
      </c>
      <c r="C263" s="267">
        <v>314</v>
      </c>
      <c r="D263" s="268">
        <v>1729</v>
      </c>
      <c r="E263" s="269" t="s">
        <v>1184</v>
      </c>
      <c r="F263" s="270">
        <v>8260</v>
      </c>
      <c r="G263" s="267" t="s">
        <v>93</v>
      </c>
      <c r="H263" s="269" t="s">
        <v>323</v>
      </c>
    </row>
    <row r="264" spans="2:8">
      <c r="B264" s="267">
        <v>2018</v>
      </c>
      <c r="C264" s="267">
        <v>402</v>
      </c>
      <c r="D264" s="268">
        <v>1707</v>
      </c>
      <c r="E264" s="269" t="s">
        <v>1185</v>
      </c>
      <c r="F264" s="270">
        <v>5955</v>
      </c>
      <c r="G264" s="267" t="s">
        <v>93</v>
      </c>
      <c r="H264" s="269" t="s">
        <v>321</v>
      </c>
    </row>
    <row r="265" spans="2:8">
      <c r="B265" s="267">
        <v>2019</v>
      </c>
      <c r="C265" s="267">
        <v>402</v>
      </c>
      <c r="D265" s="268">
        <v>1707</v>
      </c>
      <c r="E265" s="269" t="s">
        <v>1185</v>
      </c>
      <c r="F265" s="270">
        <v>1978</v>
      </c>
      <c r="G265" s="267" t="s">
        <v>93</v>
      </c>
      <c r="H265" s="269" t="s">
        <v>321</v>
      </c>
    </row>
    <row r="266" spans="2:8">
      <c r="B266" s="267">
        <v>2020</v>
      </c>
      <c r="C266" s="267">
        <v>402</v>
      </c>
      <c r="D266" s="268">
        <v>1707</v>
      </c>
      <c r="E266" s="269" t="s">
        <v>1185</v>
      </c>
      <c r="F266" s="270">
        <v>17200</v>
      </c>
      <c r="G266" s="267" t="s">
        <v>93</v>
      </c>
      <c r="H266" s="269" t="s">
        <v>321</v>
      </c>
    </row>
    <row r="267" spans="2:8">
      <c r="B267" s="267">
        <v>2025</v>
      </c>
      <c r="C267" s="267">
        <v>509</v>
      </c>
      <c r="D267" s="268">
        <v>1751</v>
      </c>
      <c r="E267" s="269" t="s">
        <v>1186</v>
      </c>
      <c r="F267" s="270">
        <v>1827</v>
      </c>
      <c r="G267" s="267" t="s">
        <v>93</v>
      </c>
      <c r="H267" s="269" t="s">
        <v>321</v>
      </c>
    </row>
    <row r="268" spans="2:8">
      <c r="B268" s="267">
        <v>2037</v>
      </c>
      <c r="C268" s="267">
        <v>305</v>
      </c>
      <c r="D268" s="268">
        <v>1795</v>
      </c>
      <c r="E268" s="269" t="s">
        <v>1187</v>
      </c>
      <c r="F268" s="271">
        <v>937</v>
      </c>
      <c r="G268" s="267" t="s">
        <v>93</v>
      </c>
      <c r="H268" s="269" t="s">
        <v>1011</v>
      </c>
    </row>
    <row r="269" spans="2:8">
      <c r="B269" s="267">
        <v>2076</v>
      </c>
      <c r="C269" s="267">
        <v>108</v>
      </c>
      <c r="D269" s="268">
        <v>1562</v>
      </c>
      <c r="E269" s="269" t="s">
        <v>1188</v>
      </c>
      <c r="F269" s="271">
        <v>0</v>
      </c>
      <c r="G269" s="267" t="s">
        <v>93</v>
      </c>
      <c r="H269" s="269" t="s">
        <v>489</v>
      </c>
    </row>
    <row r="270" spans="2:8">
      <c r="B270" s="267">
        <v>2083</v>
      </c>
      <c r="C270" s="267">
        <v>320</v>
      </c>
      <c r="D270" s="268">
        <v>1733</v>
      </c>
      <c r="E270" s="269" t="s">
        <v>1189</v>
      </c>
      <c r="F270" s="270">
        <v>14973</v>
      </c>
      <c r="G270" s="267" t="s">
        <v>93</v>
      </c>
      <c r="H270" s="269" t="s">
        <v>1013</v>
      </c>
    </row>
    <row r="271" spans="2:8">
      <c r="B271" s="267">
        <v>2089</v>
      </c>
      <c r="C271" s="267">
        <v>220</v>
      </c>
      <c r="D271" s="268">
        <v>1891</v>
      </c>
      <c r="E271" s="269" t="s">
        <v>1190</v>
      </c>
      <c r="F271" s="270">
        <v>5310</v>
      </c>
      <c r="G271" s="267" t="s">
        <v>93</v>
      </c>
      <c r="H271" s="269" t="s">
        <v>323</v>
      </c>
    </row>
    <row r="272" spans="2:8">
      <c r="B272" s="267">
        <v>2092</v>
      </c>
      <c r="C272" s="267">
        <v>617</v>
      </c>
      <c r="D272" s="268">
        <v>1883</v>
      </c>
      <c r="E272" s="269" t="s">
        <v>1191</v>
      </c>
      <c r="F272" s="271">
        <v>248</v>
      </c>
      <c r="G272" s="267" t="s">
        <v>93</v>
      </c>
      <c r="H272" s="269" t="s">
        <v>323</v>
      </c>
    </row>
    <row r="273" spans="2:8">
      <c r="B273" s="267">
        <v>2093</v>
      </c>
      <c r="C273" s="267">
        <v>617</v>
      </c>
      <c r="D273" s="268">
        <v>1883</v>
      </c>
      <c r="E273" s="269" t="s">
        <v>1191</v>
      </c>
      <c r="F273" s="270">
        <v>3776</v>
      </c>
      <c r="G273" s="267" t="s">
        <v>93</v>
      </c>
      <c r="H273" s="269" t="s">
        <v>323</v>
      </c>
    </row>
    <row r="274" spans="2:8">
      <c r="B274" s="267">
        <v>2097</v>
      </c>
      <c r="C274" s="267">
        <v>402</v>
      </c>
      <c r="D274" s="268">
        <v>1869</v>
      </c>
      <c r="E274" s="269" t="s">
        <v>1192</v>
      </c>
      <c r="F274" s="271">
        <v>36</v>
      </c>
      <c r="G274" s="267" t="s">
        <v>93</v>
      </c>
      <c r="H274" s="269" t="s">
        <v>323</v>
      </c>
    </row>
    <row r="275" spans="2:8">
      <c r="B275" s="267">
        <v>2106</v>
      </c>
      <c r="C275" s="267">
        <v>204</v>
      </c>
      <c r="D275" s="268">
        <v>1853</v>
      </c>
      <c r="E275" s="269" t="s">
        <v>1193</v>
      </c>
      <c r="F275" s="270">
        <v>1114</v>
      </c>
      <c r="G275" s="267" t="s">
        <v>93</v>
      </c>
      <c r="H275" s="269" t="s">
        <v>323</v>
      </c>
    </row>
    <row r="276" spans="2:8">
      <c r="B276" s="267">
        <v>2107</v>
      </c>
      <c r="C276" s="267">
        <v>204</v>
      </c>
      <c r="D276" s="268">
        <v>1853</v>
      </c>
      <c r="E276" s="269" t="s">
        <v>1193</v>
      </c>
      <c r="F276" s="270">
        <v>3824</v>
      </c>
      <c r="G276" s="267" t="s">
        <v>93</v>
      </c>
      <c r="H276" s="269" t="s">
        <v>323</v>
      </c>
    </row>
    <row r="277" spans="2:8">
      <c r="B277" s="267">
        <v>2114</v>
      </c>
      <c r="C277" s="267">
        <v>407</v>
      </c>
      <c r="D277" s="268">
        <v>1834</v>
      </c>
      <c r="E277" s="269" t="s">
        <v>1194</v>
      </c>
      <c r="F277" s="270">
        <v>2148</v>
      </c>
      <c r="G277" s="267" t="s">
        <v>93</v>
      </c>
      <c r="H277" s="269" t="s">
        <v>323</v>
      </c>
    </row>
    <row r="278" spans="2:8">
      <c r="B278" s="267">
        <v>2115</v>
      </c>
      <c r="C278" s="267">
        <v>407</v>
      </c>
      <c r="D278" s="268">
        <v>1834</v>
      </c>
      <c r="E278" s="269" t="s">
        <v>1194</v>
      </c>
      <c r="F278" s="270">
        <v>7960</v>
      </c>
      <c r="G278" s="267" t="s">
        <v>93</v>
      </c>
      <c r="H278" s="269" t="s">
        <v>323</v>
      </c>
    </row>
    <row r="279" spans="2:8">
      <c r="B279" s="267">
        <v>2126</v>
      </c>
      <c r="C279" s="267">
        <v>234</v>
      </c>
      <c r="D279" s="268">
        <v>1928</v>
      </c>
      <c r="E279" s="269" t="s">
        <v>1117</v>
      </c>
      <c r="F279" s="270">
        <v>1801</v>
      </c>
      <c r="G279" s="267" t="s">
        <v>93</v>
      </c>
      <c r="H279" s="269" t="s">
        <v>1011</v>
      </c>
    </row>
    <row r="280" spans="2:8">
      <c r="B280" s="267">
        <v>2144</v>
      </c>
      <c r="C280" s="267">
        <v>401</v>
      </c>
      <c r="D280" s="268">
        <v>1900</v>
      </c>
      <c r="E280" s="269" t="s">
        <v>1195</v>
      </c>
      <c r="F280" s="270">
        <v>4012</v>
      </c>
      <c r="G280" s="267" t="s">
        <v>93</v>
      </c>
      <c r="H280" s="269" t="s">
        <v>323</v>
      </c>
    </row>
    <row r="281" spans="2:8">
      <c r="B281" s="267">
        <v>2155</v>
      </c>
      <c r="C281" s="267">
        <v>612</v>
      </c>
      <c r="D281" s="268">
        <v>1896</v>
      </c>
      <c r="E281" s="269" t="s">
        <v>1196</v>
      </c>
      <c r="F281" s="270">
        <v>13114</v>
      </c>
      <c r="G281" s="267" t="s">
        <v>93</v>
      </c>
      <c r="H281" s="269" t="s">
        <v>1013</v>
      </c>
    </row>
    <row r="282" spans="2:8">
      <c r="B282" s="267">
        <v>2168</v>
      </c>
      <c r="C282" s="267">
        <v>304</v>
      </c>
      <c r="D282" s="268">
        <v>1806</v>
      </c>
      <c r="E282" s="269" t="s">
        <v>1197</v>
      </c>
      <c r="F282" s="270">
        <v>15750</v>
      </c>
      <c r="G282" s="267" t="s">
        <v>93</v>
      </c>
      <c r="H282" s="269" t="s">
        <v>1011</v>
      </c>
    </row>
    <row r="283" spans="2:8">
      <c r="B283" s="267">
        <v>2169</v>
      </c>
      <c r="C283" s="267">
        <v>304</v>
      </c>
      <c r="D283" s="268">
        <v>1806</v>
      </c>
      <c r="E283" s="269" t="s">
        <v>1197</v>
      </c>
      <c r="F283" s="270">
        <v>4227</v>
      </c>
      <c r="G283" s="267" t="s">
        <v>93</v>
      </c>
      <c r="H283" s="269" t="s">
        <v>1011</v>
      </c>
    </row>
    <row r="284" spans="2:8">
      <c r="B284" s="267">
        <v>2180</v>
      </c>
      <c r="C284" s="267">
        <v>428</v>
      </c>
      <c r="D284" s="268">
        <v>1880</v>
      </c>
      <c r="E284" s="269" t="s">
        <v>611</v>
      </c>
      <c r="F284" s="270">
        <v>13540</v>
      </c>
      <c r="G284" s="267" t="s">
        <v>93</v>
      </c>
      <c r="H284" s="269" t="s">
        <v>489</v>
      </c>
    </row>
    <row r="285" spans="2:8">
      <c r="B285" s="267">
        <v>2201</v>
      </c>
      <c r="C285" s="267">
        <v>303</v>
      </c>
      <c r="D285" s="268">
        <v>1867</v>
      </c>
      <c r="E285" s="269" t="s">
        <v>1198</v>
      </c>
      <c r="F285" s="270">
        <v>1097</v>
      </c>
      <c r="G285" s="267" t="s">
        <v>93</v>
      </c>
      <c r="H285" s="269" t="s">
        <v>489</v>
      </c>
    </row>
    <row r="286" spans="2:8">
      <c r="B286" s="267">
        <v>2202</v>
      </c>
      <c r="C286" s="267">
        <v>303</v>
      </c>
      <c r="D286" s="268">
        <v>1867</v>
      </c>
      <c r="E286" s="269" t="s">
        <v>1198</v>
      </c>
      <c r="F286" s="270">
        <v>10797</v>
      </c>
      <c r="G286" s="267" t="s">
        <v>93</v>
      </c>
      <c r="H286" s="269" t="s">
        <v>489</v>
      </c>
    </row>
    <row r="287" spans="2:8">
      <c r="B287" s="267">
        <v>2221</v>
      </c>
      <c r="C287" s="267">
        <v>220</v>
      </c>
      <c r="D287" s="268">
        <v>1927</v>
      </c>
      <c r="E287" s="269" t="s">
        <v>1199</v>
      </c>
      <c r="F287" s="270">
        <v>1976</v>
      </c>
      <c r="G287" s="267" t="s">
        <v>93</v>
      </c>
      <c r="H287" s="269" t="s">
        <v>317</v>
      </c>
    </row>
    <row r="288" spans="2:8">
      <c r="B288" s="267">
        <v>2222</v>
      </c>
      <c r="C288" s="267">
        <v>220</v>
      </c>
      <c r="D288" s="268">
        <v>1927</v>
      </c>
      <c r="E288" s="269" t="s">
        <v>1199</v>
      </c>
      <c r="F288" s="270">
        <v>7600</v>
      </c>
      <c r="G288" s="267" t="s">
        <v>93</v>
      </c>
      <c r="H288" s="269" t="s">
        <v>317</v>
      </c>
    </row>
    <row r="289" spans="2:8">
      <c r="B289" s="267">
        <v>2228</v>
      </c>
      <c r="C289" s="267">
        <v>241</v>
      </c>
      <c r="D289" s="268">
        <v>1970</v>
      </c>
      <c r="E289" s="269" t="s">
        <v>1200</v>
      </c>
      <c r="F289" s="271">
        <v>0</v>
      </c>
      <c r="G289" s="267" t="s">
        <v>93</v>
      </c>
      <c r="H289" s="269" t="s">
        <v>1013</v>
      </c>
    </row>
    <row r="290" spans="2:8">
      <c r="B290" s="267">
        <v>2231</v>
      </c>
      <c r="C290" s="267">
        <v>414</v>
      </c>
      <c r="D290" s="268">
        <v>2007</v>
      </c>
      <c r="E290" s="269" t="s">
        <v>1201</v>
      </c>
      <c r="F290" s="270">
        <v>10239</v>
      </c>
      <c r="G290" s="267" t="s">
        <v>93</v>
      </c>
      <c r="H290" s="269" t="s">
        <v>317</v>
      </c>
    </row>
    <row r="291" spans="2:8">
      <c r="B291" s="267">
        <v>2261</v>
      </c>
      <c r="C291" s="267">
        <v>308</v>
      </c>
      <c r="D291" s="268">
        <v>1995</v>
      </c>
      <c r="E291" s="269" t="s">
        <v>1202</v>
      </c>
      <c r="F291" s="271">
        <v>0</v>
      </c>
      <c r="G291" s="267" t="s">
        <v>93</v>
      </c>
      <c r="H291" s="269" t="s">
        <v>1013</v>
      </c>
    </row>
    <row r="292" spans="2:8">
      <c r="B292" s="267">
        <v>2264</v>
      </c>
      <c r="C292" s="267">
        <v>108</v>
      </c>
      <c r="D292" s="268">
        <v>2031</v>
      </c>
      <c r="E292" s="269" t="s">
        <v>1203</v>
      </c>
      <c r="F292" s="271">
        <v>900</v>
      </c>
      <c r="G292" s="267" t="s">
        <v>93</v>
      </c>
      <c r="H292" s="269" t="s">
        <v>1013</v>
      </c>
    </row>
    <row r="293" spans="2:8">
      <c r="B293" s="267">
        <v>2265</v>
      </c>
      <c r="C293" s="267">
        <v>108</v>
      </c>
      <c r="D293" s="268">
        <v>2031</v>
      </c>
      <c r="E293" s="269" t="s">
        <v>1203</v>
      </c>
      <c r="F293" s="270">
        <v>2250</v>
      </c>
      <c r="G293" s="267" t="s">
        <v>93</v>
      </c>
      <c r="H293" s="269" t="s">
        <v>1013</v>
      </c>
    </row>
    <row r="294" spans="2:8">
      <c r="B294" s="267">
        <v>2278</v>
      </c>
      <c r="C294" s="267">
        <v>230</v>
      </c>
      <c r="D294" s="268">
        <v>2047</v>
      </c>
      <c r="E294" s="269" t="s">
        <v>1204</v>
      </c>
      <c r="F294" s="271">
        <v>900</v>
      </c>
      <c r="G294" s="267" t="s">
        <v>93</v>
      </c>
      <c r="H294" s="269" t="s">
        <v>1013</v>
      </c>
    </row>
    <row r="295" spans="2:8">
      <c r="B295" s="267">
        <v>2279</v>
      </c>
      <c r="C295" s="267">
        <v>230</v>
      </c>
      <c r="D295" s="268">
        <v>2047</v>
      </c>
      <c r="E295" s="269" t="s">
        <v>1204</v>
      </c>
      <c r="F295" s="270">
        <v>2250</v>
      </c>
      <c r="G295" s="267" t="s">
        <v>93</v>
      </c>
      <c r="H295" s="269" t="s">
        <v>1013</v>
      </c>
    </row>
    <row r="296" spans="2:8">
      <c r="B296" s="267">
        <v>2280</v>
      </c>
      <c r="C296" s="267">
        <v>230</v>
      </c>
      <c r="D296" s="268">
        <v>2047</v>
      </c>
      <c r="E296" s="269" t="s">
        <v>1204</v>
      </c>
      <c r="F296" s="270">
        <v>-3150</v>
      </c>
      <c r="G296" s="267" t="s">
        <v>93</v>
      </c>
      <c r="H296" s="269" t="s">
        <v>1013</v>
      </c>
    </row>
    <row r="297" spans="2:8">
      <c r="B297" s="267">
        <v>2306</v>
      </c>
      <c r="C297" s="267">
        <v>417</v>
      </c>
      <c r="D297" s="268">
        <v>1923</v>
      </c>
      <c r="E297" s="269" t="s">
        <v>1205</v>
      </c>
      <c r="F297" s="270">
        <v>13500</v>
      </c>
      <c r="G297" s="267" t="s">
        <v>93</v>
      </c>
      <c r="H297" s="269" t="s">
        <v>1013</v>
      </c>
    </row>
    <row r="298" spans="2:8">
      <c r="B298" s="267">
        <v>2307</v>
      </c>
      <c r="C298" s="267">
        <v>417</v>
      </c>
      <c r="D298" s="268">
        <v>1923</v>
      </c>
      <c r="E298" s="269" t="s">
        <v>1205</v>
      </c>
      <c r="F298" s="270">
        <v>3000</v>
      </c>
      <c r="G298" s="267" t="s">
        <v>93</v>
      </c>
      <c r="H298" s="269" t="s">
        <v>1013</v>
      </c>
    </row>
    <row r="299" spans="2:8">
      <c r="B299" s="267">
        <v>2308</v>
      </c>
      <c r="C299" s="267">
        <v>417</v>
      </c>
      <c r="D299" s="268">
        <v>1923</v>
      </c>
      <c r="E299" s="269" t="s">
        <v>1205</v>
      </c>
      <c r="F299" s="270">
        <v>1919</v>
      </c>
      <c r="G299" s="267" t="s">
        <v>93</v>
      </c>
      <c r="H299" s="269" t="s">
        <v>1013</v>
      </c>
    </row>
    <row r="300" spans="2:8">
      <c r="B300" s="267">
        <v>2314</v>
      </c>
      <c r="C300" s="267">
        <v>612</v>
      </c>
      <c r="D300" s="268">
        <v>2045</v>
      </c>
      <c r="E300" s="269" t="s">
        <v>534</v>
      </c>
      <c r="F300" s="270">
        <v>3150</v>
      </c>
      <c r="G300" s="267" t="s">
        <v>93</v>
      </c>
      <c r="H300" s="269" t="s">
        <v>489</v>
      </c>
    </row>
    <row r="301" spans="2:8">
      <c r="B301" s="267">
        <v>2324</v>
      </c>
      <c r="C301" s="267">
        <v>405</v>
      </c>
      <c r="D301" s="268">
        <v>1862</v>
      </c>
      <c r="E301" s="269" t="s">
        <v>1206</v>
      </c>
      <c r="F301" s="270">
        <v>4048</v>
      </c>
      <c r="G301" s="267" t="s">
        <v>93</v>
      </c>
      <c r="H301" s="269" t="s">
        <v>317</v>
      </c>
    </row>
    <row r="302" spans="2:8">
      <c r="B302" s="267">
        <v>2334</v>
      </c>
      <c r="C302" s="267">
        <v>212</v>
      </c>
      <c r="D302" s="268">
        <v>2039</v>
      </c>
      <c r="E302" s="269" t="s">
        <v>1207</v>
      </c>
      <c r="F302" s="270">
        <v>5982</v>
      </c>
      <c r="G302" s="267" t="s">
        <v>93</v>
      </c>
      <c r="H302" s="269" t="s">
        <v>317</v>
      </c>
    </row>
    <row r="303" spans="2:8">
      <c r="B303" s="267">
        <v>2339</v>
      </c>
      <c r="C303" s="267">
        <v>421</v>
      </c>
      <c r="D303" s="268">
        <v>2066</v>
      </c>
      <c r="E303" s="269" t="s">
        <v>1208</v>
      </c>
      <c r="F303" s="270">
        <v>9440</v>
      </c>
      <c r="G303" s="267" t="s">
        <v>93</v>
      </c>
      <c r="H303" s="269" t="s">
        <v>1011</v>
      </c>
    </row>
    <row r="304" spans="2:8">
      <c r="B304" s="267">
        <v>2340</v>
      </c>
      <c r="C304" s="267">
        <v>424</v>
      </c>
      <c r="D304" s="268">
        <v>2067</v>
      </c>
      <c r="E304" s="269" t="s">
        <v>1068</v>
      </c>
      <c r="F304" s="270">
        <v>11440</v>
      </c>
      <c r="G304" s="267" t="s">
        <v>93</v>
      </c>
      <c r="H304" s="269" t="s">
        <v>1011</v>
      </c>
    </row>
    <row r="305" spans="2:8">
      <c r="B305" s="267">
        <v>2357</v>
      </c>
      <c r="C305" s="267">
        <v>601</v>
      </c>
      <c r="D305" s="268">
        <v>2114</v>
      </c>
      <c r="E305" s="269" t="s">
        <v>1209</v>
      </c>
      <c r="F305" s="270">
        <v>1155</v>
      </c>
      <c r="G305" s="267" t="s">
        <v>93</v>
      </c>
      <c r="H305" s="269" t="s">
        <v>489</v>
      </c>
    </row>
    <row r="306" spans="2:8">
      <c r="B306" s="267">
        <v>2363</v>
      </c>
      <c r="C306" s="267">
        <v>406</v>
      </c>
      <c r="D306" s="268">
        <v>2106</v>
      </c>
      <c r="E306" s="269" t="s">
        <v>1210</v>
      </c>
      <c r="F306" s="270">
        <v>4720</v>
      </c>
      <c r="G306" s="267" t="s">
        <v>93</v>
      </c>
      <c r="H306" s="269" t="s">
        <v>489</v>
      </c>
    </row>
    <row r="307" spans="2:8">
      <c r="B307" s="267">
        <v>2372</v>
      </c>
      <c r="C307" s="267">
        <v>211</v>
      </c>
      <c r="D307" s="268">
        <v>2093</v>
      </c>
      <c r="E307" s="269" t="s">
        <v>1211</v>
      </c>
      <c r="F307" s="270">
        <v>3924</v>
      </c>
      <c r="G307" s="267" t="s">
        <v>93</v>
      </c>
      <c r="H307" s="269" t="s">
        <v>317</v>
      </c>
    </row>
    <row r="308" spans="2:8">
      <c r="B308" s="267">
        <v>2373</v>
      </c>
      <c r="C308" s="267">
        <v>202</v>
      </c>
      <c r="D308" s="268">
        <v>2091</v>
      </c>
      <c r="E308" s="269" t="s">
        <v>1212</v>
      </c>
      <c r="F308" s="270">
        <v>3924</v>
      </c>
      <c r="G308" s="267" t="s">
        <v>93</v>
      </c>
      <c r="H308" s="269" t="s">
        <v>317</v>
      </c>
    </row>
    <row r="309" spans="2:8">
      <c r="B309" s="267">
        <v>2376</v>
      </c>
      <c r="C309" s="267">
        <v>214</v>
      </c>
      <c r="D309" s="268">
        <v>2119</v>
      </c>
      <c r="E309" s="269" t="s">
        <v>1213</v>
      </c>
      <c r="F309" s="270">
        <v>5310</v>
      </c>
      <c r="G309" s="267" t="s">
        <v>93</v>
      </c>
      <c r="H309" s="269" t="s">
        <v>317</v>
      </c>
    </row>
    <row r="310" spans="2:8">
      <c r="B310" s="267">
        <v>2388</v>
      </c>
      <c r="C310" s="267">
        <v>307</v>
      </c>
      <c r="D310" s="268">
        <v>2135</v>
      </c>
      <c r="E310" s="269" t="s">
        <v>1214</v>
      </c>
      <c r="F310" s="270">
        <v>3363</v>
      </c>
      <c r="G310" s="267" t="s">
        <v>93</v>
      </c>
      <c r="H310" s="269" t="s">
        <v>1011</v>
      </c>
    </row>
    <row r="311" spans="2:8">
      <c r="B311" s="267">
        <v>2392</v>
      </c>
      <c r="C311" s="267">
        <v>612</v>
      </c>
      <c r="D311" s="268">
        <v>2146</v>
      </c>
      <c r="E311" s="269" t="s">
        <v>1215</v>
      </c>
      <c r="F311" s="270">
        <v>3363</v>
      </c>
      <c r="G311" s="267" t="s">
        <v>93</v>
      </c>
      <c r="H311" s="269" t="s">
        <v>1011</v>
      </c>
    </row>
    <row r="312" spans="2:8">
      <c r="B312" s="267">
        <v>2396</v>
      </c>
      <c r="C312" s="267">
        <v>308</v>
      </c>
      <c r="D312" s="268">
        <v>2156</v>
      </c>
      <c r="E312" s="269" t="s">
        <v>1216</v>
      </c>
      <c r="F312" s="270">
        <v>3363</v>
      </c>
      <c r="G312" s="267" t="s">
        <v>93</v>
      </c>
      <c r="H312" s="269" t="s">
        <v>1011</v>
      </c>
    </row>
    <row r="313" spans="2:8">
      <c r="B313" s="267">
        <v>2405</v>
      </c>
      <c r="C313" s="267">
        <v>601</v>
      </c>
      <c r="D313" s="268">
        <v>2167</v>
      </c>
      <c r="E313" s="269" t="s">
        <v>1217</v>
      </c>
      <c r="F313" s="270">
        <v>3150</v>
      </c>
      <c r="G313" s="267" t="s">
        <v>93</v>
      </c>
      <c r="H313" s="269" t="s">
        <v>489</v>
      </c>
    </row>
    <row r="314" spans="2:8">
      <c r="B314" s="267">
        <v>2425</v>
      </c>
      <c r="C314" s="267">
        <v>212</v>
      </c>
      <c r="D314" s="268">
        <v>2126</v>
      </c>
      <c r="E314" s="269" t="s">
        <v>1218</v>
      </c>
      <c r="F314" s="270">
        <v>8400</v>
      </c>
      <c r="G314" s="267" t="s">
        <v>93</v>
      </c>
      <c r="H314" s="269" t="s">
        <v>323</v>
      </c>
    </row>
    <row r="315" spans="2:8">
      <c r="B315" s="267">
        <v>2441</v>
      </c>
      <c r="C315" s="267">
        <v>108</v>
      </c>
      <c r="D315" s="268">
        <v>2175</v>
      </c>
      <c r="E315" s="269" t="s">
        <v>1219</v>
      </c>
      <c r="F315" s="270">
        <v>1598</v>
      </c>
      <c r="G315" s="267" t="s">
        <v>93</v>
      </c>
      <c r="H315" s="269" t="s">
        <v>1011</v>
      </c>
    </row>
    <row r="316" spans="2:8">
      <c r="B316" s="267">
        <v>2448</v>
      </c>
      <c r="C316" s="267">
        <v>211</v>
      </c>
      <c r="D316" s="268">
        <v>2186</v>
      </c>
      <c r="E316" s="269" t="s">
        <v>1220</v>
      </c>
      <c r="F316" s="270">
        <v>6016</v>
      </c>
      <c r="G316" s="267" t="s">
        <v>93</v>
      </c>
      <c r="H316" s="269" t="s">
        <v>1011</v>
      </c>
    </row>
    <row r="317" spans="2:8">
      <c r="B317" s="267">
        <v>2450</v>
      </c>
      <c r="C317" s="267">
        <v>406</v>
      </c>
      <c r="D317" s="268">
        <v>2191</v>
      </c>
      <c r="E317" s="269" t="s">
        <v>1221</v>
      </c>
      <c r="F317" s="270">
        <v>8105</v>
      </c>
      <c r="G317" s="267" t="s">
        <v>93</v>
      </c>
      <c r="H317" s="269" t="s">
        <v>1011</v>
      </c>
    </row>
    <row r="318" spans="2:8">
      <c r="B318" s="267">
        <v>2451</v>
      </c>
      <c r="C318" s="267">
        <v>112</v>
      </c>
      <c r="D318" s="268">
        <v>2187</v>
      </c>
      <c r="E318" s="269" t="s">
        <v>1222</v>
      </c>
      <c r="F318" s="270">
        <v>5672</v>
      </c>
      <c r="G318" s="267" t="s">
        <v>93</v>
      </c>
      <c r="H318" s="269" t="s">
        <v>1011</v>
      </c>
    </row>
    <row r="319" spans="2:8">
      <c r="B319" s="267">
        <v>2470</v>
      </c>
      <c r="C319" s="267">
        <v>222</v>
      </c>
      <c r="D319" s="268">
        <v>2207</v>
      </c>
      <c r="E319" s="269" t="s">
        <v>1223</v>
      </c>
      <c r="F319" s="271">
        <v>826</v>
      </c>
      <c r="G319" s="267" t="s">
        <v>93</v>
      </c>
      <c r="H319" s="269" t="s">
        <v>541</v>
      </c>
    </row>
    <row r="320" spans="2:8">
      <c r="B320" s="267">
        <v>2492</v>
      </c>
      <c r="C320" s="267">
        <v>209</v>
      </c>
      <c r="D320" s="268">
        <v>2243</v>
      </c>
      <c r="E320" s="269" t="s">
        <v>1224</v>
      </c>
      <c r="F320" s="270">
        <v>7396</v>
      </c>
      <c r="G320" s="267" t="s">
        <v>93</v>
      </c>
      <c r="H320" s="269" t="s">
        <v>317</v>
      </c>
    </row>
    <row r="321" spans="2:8">
      <c r="B321" s="267">
        <v>2496</v>
      </c>
      <c r="C321" s="267">
        <v>410</v>
      </c>
      <c r="D321" s="268">
        <v>2227</v>
      </c>
      <c r="E321" s="269" t="s">
        <v>1225</v>
      </c>
      <c r="F321" s="270">
        <v>8600</v>
      </c>
      <c r="G321" s="267" t="s">
        <v>93</v>
      </c>
      <c r="H321" s="269" t="s">
        <v>317</v>
      </c>
    </row>
    <row r="322" spans="2:8">
      <c r="B322" s="267">
        <v>2497</v>
      </c>
      <c r="C322" s="267">
        <v>104</v>
      </c>
      <c r="D322" s="268">
        <v>2278</v>
      </c>
      <c r="E322" s="269" t="s">
        <v>1226</v>
      </c>
      <c r="F322" s="270">
        <v>6614</v>
      </c>
      <c r="G322" s="267" t="s">
        <v>93</v>
      </c>
      <c r="H322" s="269" t="s">
        <v>317</v>
      </c>
    </row>
    <row r="323" spans="2:8">
      <c r="B323" s="267">
        <v>2498</v>
      </c>
      <c r="C323" s="267">
        <v>305</v>
      </c>
      <c r="D323" s="268">
        <v>2247</v>
      </c>
      <c r="E323" s="269" t="s">
        <v>1227</v>
      </c>
      <c r="F323" s="270">
        <v>6195</v>
      </c>
      <c r="G323" s="267" t="s">
        <v>93</v>
      </c>
      <c r="H323" s="269" t="s">
        <v>317</v>
      </c>
    </row>
    <row r="324" spans="2:8">
      <c r="B324" s="267">
        <v>2499</v>
      </c>
      <c r="C324" s="267">
        <v>230</v>
      </c>
      <c r="D324" s="268">
        <v>2280</v>
      </c>
      <c r="E324" s="269" t="s">
        <v>1228</v>
      </c>
      <c r="F324" s="270">
        <v>4720</v>
      </c>
      <c r="G324" s="267" t="s">
        <v>93</v>
      </c>
      <c r="H324" s="269" t="s">
        <v>317</v>
      </c>
    </row>
    <row r="325" spans="2:8">
      <c r="B325" s="267">
        <v>2502</v>
      </c>
      <c r="C325" s="267">
        <v>305</v>
      </c>
      <c r="D325" s="268">
        <v>2247</v>
      </c>
      <c r="E325" s="269" t="s">
        <v>1227</v>
      </c>
      <c r="F325" s="271">
        <v>0</v>
      </c>
      <c r="G325" s="267" t="s">
        <v>93</v>
      </c>
      <c r="H325" s="269" t="s">
        <v>317</v>
      </c>
    </row>
    <row r="326" spans="2:8">
      <c r="B326" s="267">
        <v>2510</v>
      </c>
      <c r="C326" s="267">
        <v>322</v>
      </c>
      <c r="D326" s="268">
        <v>2194</v>
      </c>
      <c r="E326" s="269" t="s">
        <v>1229</v>
      </c>
      <c r="F326" s="270">
        <v>9234</v>
      </c>
      <c r="G326" s="267" t="s">
        <v>93</v>
      </c>
      <c r="H326" s="269" t="s">
        <v>541</v>
      </c>
    </row>
    <row r="327" spans="2:8">
      <c r="B327" s="267">
        <v>2523</v>
      </c>
      <c r="C327" s="267">
        <v>617</v>
      </c>
      <c r="D327" s="268">
        <v>2248</v>
      </c>
      <c r="E327" s="269" t="s">
        <v>1230</v>
      </c>
      <c r="F327" s="270">
        <v>5400</v>
      </c>
      <c r="G327" s="267" t="s">
        <v>93</v>
      </c>
      <c r="H327" s="269" t="s">
        <v>323</v>
      </c>
    </row>
    <row r="328" spans="2:8">
      <c r="B328" s="267">
        <v>2524</v>
      </c>
      <c r="C328" s="267">
        <v>617</v>
      </c>
      <c r="D328" s="268">
        <v>2248</v>
      </c>
      <c r="E328" s="269" t="s">
        <v>1230</v>
      </c>
      <c r="F328" s="271">
        <v>6</v>
      </c>
      <c r="G328" s="267" t="s">
        <v>93</v>
      </c>
      <c r="H328" s="269" t="s">
        <v>323</v>
      </c>
    </row>
    <row r="329" spans="2:8">
      <c r="B329" s="267">
        <v>2531</v>
      </c>
      <c r="C329" s="267">
        <v>222</v>
      </c>
      <c r="D329" s="268">
        <v>2264</v>
      </c>
      <c r="E329" s="269" t="s">
        <v>1231</v>
      </c>
      <c r="F329" s="270">
        <v>7959</v>
      </c>
      <c r="G329" s="267" t="s">
        <v>93</v>
      </c>
      <c r="H329" s="269" t="s">
        <v>489</v>
      </c>
    </row>
    <row r="330" spans="2:8">
      <c r="B330" s="267">
        <v>2534</v>
      </c>
      <c r="C330" s="267">
        <v>314</v>
      </c>
      <c r="D330" s="268">
        <v>1983</v>
      </c>
      <c r="E330" s="269" t="s">
        <v>1232</v>
      </c>
      <c r="F330" s="270">
        <v>22050</v>
      </c>
      <c r="G330" s="267" t="s">
        <v>93</v>
      </c>
      <c r="H330" s="269" t="s">
        <v>489</v>
      </c>
    </row>
    <row r="331" spans="2:8">
      <c r="B331" s="267">
        <v>2541</v>
      </c>
      <c r="C331" s="267">
        <v>212</v>
      </c>
      <c r="D331" s="268">
        <v>2244</v>
      </c>
      <c r="E331" s="269" t="s">
        <v>1233</v>
      </c>
      <c r="F331" s="270">
        <v>13268</v>
      </c>
      <c r="G331" s="267" t="s">
        <v>93</v>
      </c>
      <c r="H331" s="269" t="s">
        <v>317</v>
      </c>
    </row>
    <row r="332" spans="2:8">
      <c r="B332" s="267">
        <v>2544</v>
      </c>
      <c r="C332" s="267">
        <v>310</v>
      </c>
      <c r="D332" s="268">
        <v>1982</v>
      </c>
      <c r="E332" s="269" t="s">
        <v>1234</v>
      </c>
      <c r="F332" s="270">
        <v>7424</v>
      </c>
      <c r="G332" s="267" t="s">
        <v>93</v>
      </c>
      <c r="H332" s="269" t="s">
        <v>317</v>
      </c>
    </row>
    <row r="333" spans="2:8">
      <c r="B333" s="267">
        <v>2545</v>
      </c>
      <c r="C333" s="267">
        <v>310</v>
      </c>
      <c r="D333" s="268">
        <v>1982</v>
      </c>
      <c r="E333" s="269" t="s">
        <v>1234</v>
      </c>
      <c r="F333" s="270">
        <v>15750</v>
      </c>
      <c r="G333" s="267" t="s">
        <v>93</v>
      </c>
      <c r="H333" s="269" t="s">
        <v>317</v>
      </c>
    </row>
    <row r="334" spans="2:8">
      <c r="B334" s="267">
        <v>2546</v>
      </c>
      <c r="C334" s="267">
        <v>310</v>
      </c>
      <c r="D334" s="268">
        <v>1982</v>
      </c>
      <c r="E334" s="269" t="s">
        <v>1234</v>
      </c>
      <c r="F334" s="270">
        <v>7424</v>
      </c>
      <c r="G334" s="267" t="s">
        <v>93</v>
      </c>
      <c r="H334" s="269" t="s">
        <v>317</v>
      </c>
    </row>
    <row r="335" spans="2:8">
      <c r="B335" s="267">
        <v>2547</v>
      </c>
      <c r="C335" s="267">
        <v>310</v>
      </c>
      <c r="D335" s="268">
        <v>1982</v>
      </c>
      <c r="E335" s="269" t="s">
        <v>1234</v>
      </c>
      <c r="F335" s="270">
        <v>15750</v>
      </c>
      <c r="G335" s="267" t="s">
        <v>93</v>
      </c>
      <c r="H335" s="269" t="s">
        <v>317</v>
      </c>
    </row>
    <row r="336" spans="2:8">
      <c r="B336" s="267">
        <v>2553</v>
      </c>
      <c r="C336" s="267">
        <v>320</v>
      </c>
      <c r="D336" s="268">
        <v>2335</v>
      </c>
      <c r="E336" s="269" t="s">
        <v>1235</v>
      </c>
      <c r="F336" s="270">
        <v>3150</v>
      </c>
      <c r="G336" s="267" t="s">
        <v>93</v>
      </c>
      <c r="H336" s="269" t="s">
        <v>317</v>
      </c>
    </row>
    <row r="337" spans="2:8">
      <c r="B337" s="267">
        <v>2563</v>
      </c>
      <c r="C337" s="267">
        <v>402</v>
      </c>
      <c r="D337" s="268">
        <v>2320</v>
      </c>
      <c r="E337" s="269" t="s">
        <v>1236</v>
      </c>
      <c r="F337" s="270">
        <v>1444</v>
      </c>
      <c r="G337" s="267" t="s">
        <v>93</v>
      </c>
      <c r="H337" s="269" t="s">
        <v>317</v>
      </c>
    </row>
    <row r="338" spans="2:8">
      <c r="B338" s="267">
        <v>2567</v>
      </c>
      <c r="C338" s="267">
        <v>201</v>
      </c>
      <c r="D338" s="268">
        <v>2337</v>
      </c>
      <c r="E338" s="269" t="s">
        <v>1237</v>
      </c>
      <c r="F338" s="271">
        <v>92</v>
      </c>
      <c r="G338" s="267" t="s">
        <v>93</v>
      </c>
      <c r="H338" s="269" t="s">
        <v>317</v>
      </c>
    </row>
    <row r="339" spans="2:8">
      <c r="B339" s="267">
        <v>2572</v>
      </c>
      <c r="C339" s="267">
        <v>421</v>
      </c>
      <c r="D339" s="268">
        <v>2249</v>
      </c>
      <c r="E339" s="269" t="s">
        <v>1238</v>
      </c>
      <c r="F339" s="270">
        <v>6300</v>
      </c>
      <c r="G339" s="267" t="s">
        <v>93</v>
      </c>
      <c r="H339" s="269" t="s">
        <v>317</v>
      </c>
    </row>
    <row r="340" spans="2:8">
      <c r="B340" s="267">
        <v>2575</v>
      </c>
      <c r="C340" s="267">
        <v>234</v>
      </c>
      <c r="D340" s="268">
        <v>2330</v>
      </c>
      <c r="E340" s="269" t="s">
        <v>1239</v>
      </c>
      <c r="F340" s="270">
        <v>7687</v>
      </c>
      <c r="G340" s="267" t="s">
        <v>93</v>
      </c>
      <c r="H340" s="269" t="s">
        <v>317</v>
      </c>
    </row>
    <row r="341" spans="2:8">
      <c r="B341" s="267">
        <v>2581</v>
      </c>
      <c r="C341" s="267">
        <v>209</v>
      </c>
      <c r="D341" s="268">
        <v>2318</v>
      </c>
      <c r="E341" s="269" t="s">
        <v>1240</v>
      </c>
      <c r="F341" s="270">
        <v>5233</v>
      </c>
      <c r="G341" s="267" t="s">
        <v>93</v>
      </c>
      <c r="H341" s="269" t="s">
        <v>317</v>
      </c>
    </row>
    <row r="342" spans="2:8">
      <c r="B342" s="267">
        <v>2602</v>
      </c>
      <c r="C342" s="267">
        <v>312</v>
      </c>
      <c r="D342" s="268">
        <v>2008</v>
      </c>
      <c r="E342" s="269" t="s">
        <v>1241</v>
      </c>
      <c r="F342" s="270">
        <v>31152</v>
      </c>
      <c r="G342" s="267" t="s">
        <v>93</v>
      </c>
      <c r="H342" s="269" t="s">
        <v>317</v>
      </c>
    </row>
    <row r="343" spans="2:8">
      <c r="B343" s="267">
        <v>2615</v>
      </c>
      <c r="C343" s="267">
        <v>328</v>
      </c>
      <c r="D343" s="268">
        <v>2275</v>
      </c>
      <c r="E343" s="269" t="s">
        <v>1242</v>
      </c>
      <c r="F343" s="271">
        <v>797</v>
      </c>
      <c r="G343" s="267" t="s">
        <v>93</v>
      </c>
      <c r="H343" s="269" t="s">
        <v>317</v>
      </c>
    </row>
    <row r="344" spans="2:8">
      <c r="B344" s="267">
        <v>2616</v>
      </c>
      <c r="C344" s="267">
        <v>328</v>
      </c>
      <c r="D344" s="268">
        <v>2275</v>
      </c>
      <c r="E344" s="269" t="s">
        <v>1242</v>
      </c>
      <c r="F344" s="270">
        <v>9912</v>
      </c>
      <c r="G344" s="267" t="s">
        <v>93</v>
      </c>
      <c r="H344" s="269" t="s">
        <v>317</v>
      </c>
    </row>
    <row r="345" spans="2:8">
      <c r="B345" s="267">
        <v>2617</v>
      </c>
      <c r="C345" s="267">
        <v>211</v>
      </c>
      <c r="D345" s="268">
        <v>2342</v>
      </c>
      <c r="E345" s="269" t="s">
        <v>1243</v>
      </c>
      <c r="F345" s="270">
        <v>8968</v>
      </c>
      <c r="G345" s="267" t="s">
        <v>93</v>
      </c>
      <c r="H345" s="269" t="s">
        <v>317</v>
      </c>
    </row>
    <row r="346" spans="2:8">
      <c r="B346" s="267">
        <v>2622</v>
      </c>
      <c r="C346" s="267">
        <v>239</v>
      </c>
      <c r="D346" s="268">
        <v>2184</v>
      </c>
      <c r="E346" s="269" t="s">
        <v>1244</v>
      </c>
      <c r="F346" s="270">
        <v>17405</v>
      </c>
      <c r="G346" s="267" t="s">
        <v>93</v>
      </c>
      <c r="H346" s="269" t="s">
        <v>317</v>
      </c>
    </row>
    <row r="347" spans="2:8">
      <c r="B347" s="267">
        <v>2628</v>
      </c>
      <c r="C347" s="267">
        <v>408</v>
      </c>
      <c r="D347" s="268">
        <v>2377</v>
      </c>
      <c r="E347" s="269" t="s">
        <v>1245</v>
      </c>
      <c r="F347" s="270">
        <v>4720</v>
      </c>
      <c r="G347" s="267" t="s">
        <v>93</v>
      </c>
      <c r="H347" s="269" t="s">
        <v>317</v>
      </c>
    </row>
    <row r="348" spans="2:8">
      <c r="B348" s="267">
        <v>2629</v>
      </c>
      <c r="C348" s="267">
        <v>408</v>
      </c>
      <c r="D348" s="268">
        <v>2377</v>
      </c>
      <c r="E348" s="269" t="s">
        <v>1245</v>
      </c>
      <c r="F348" s="270">
        <v>5127</v>
      </c>
      <c r="G348" s="267" t="s">
        <v>93</v>
      </c>
      <c r="H348" s="269" t="s">
        <v>317</v>
      </c>
    </row>
    <row r="349" spans="2:8">
      <c r="B349" s="267">
        <v>2633</v>
      </c>
      <c r="C349" s="267">
        <v>202</v>
      </c>
      <c r="D349" s="268">
        <v>2310</v>
      </c>
      <c r="E349" s="269" t="s">
        <v>1246</v>
      </c>
      <c r="F349" s="270">
        <v>9028</v>
      </c>
      <c r="G349" s="267" t="s">
        <v>93</v>
      </c>
      <c r="H349" s="269" t="s">
        <v>317</v>
      </c>
    </row>
    <row r="350" spans="2:8">
      <c r="B350" s="267">
        <v>2636</v>
      </c>
      <c r="C350" s="267">
        <v>502</v>
      </c>
      <c r="D350" s="268">
        <v>2362</v>
      </c>
      <c r="E350" s="269" t="s">
        <v>1247</v>
      </c>
      <c r="F350" s="271">
        <v>433</v>
      </c>
      <c r="G350" s="267" t="s">
        <v>93</v>
      </c>
      <c r="H350" s="269" t="s">
        <v>317</v>
      </c>
    </row>
    <row r="351" spans="2:8">
      <c r="B351" s="267">
        <v>2643</v>
      </c>
      <c r="C351" s="267">
        <v>617</v>
      </c>
      <c r="D351" s="268">
        <v>2358</v>
      </c>
      <c r="E351" s="269" t="s">
        <v>1248</v>
      </c>
      <c r="F351" s="270">
        <v>1503</v>
      </c>
      <c r="G351" s="267" t="s">
        <v>93</v>
      </c>
      <c r="H351" s="269" t="s">
        <v>317</v>
      </c>
    </row>
    <row r="352" spans="2:8">
      <c r="B352" s="267">
        <v>2648</v>
      </c>
      <c r="C352" s="267">
        <v>436</v>
      </c>
      <c r="D352" s="268">
        <v>2390</v>
      </c>
      <c r="E352" s="269" t="s">
        <v>1249</v>
      </c>
      <c r="F352" s="270">
        <v>5500</v>
      </c>
      <c r="G352" s="267" t="s">
        <v>93</v>
      </c>
      <c r="H352" s="269" t="s">
        <v>1013</v>
      </c>
    </row>
    <row r="353" spans="2:8">
      <c r="B353" s="267">
        <v>2652</v>
      </c>
      <c r="C353" s="267">
        <v>421</v>
      </c>
      <c r="D353" s="268">
        <v>2383</v>
      </c>
      <c r="E353" s="269" t="s">
        <v>1250</v>
      </c>
      <c r="F353" s="270">
        <v>5045</v>
      </c>
      <c r="G353" s="267" t="s">
        <v>93</v>
      </c>
      <c r="H353" s="269" t="s">
        <v>1013</v>
      </c>
    </row>
    <row r="354" spans="2:8">
      <c r="B354" s="267">
        <v>2671</v>
      </c>
      <c r="C354" s="267">
        <v>601</v>
      </c>
      <c r="D354" s="268">
        <v>2395</v>
      </c>
      <c r="E354" s="269" t="s">
        <v>1251</v>
      </c>
      <c r="F354" s="270">
        <v>8260</v>
      </c>
      <c r="G354" s="267" t="s">
        <v>93</v>
      </c>
      <c r="H354" s="269" t="s">
        <v>317</v>
      </c>
    </row>
    <row r="355" spans="2:8">
      <c r="B355" s="267">
        <v>2680</v>
      </c>
      <c r="C355" s="267">
        <v>312</v>
      </c>
      <c r="D355" s="268">
        <v>2423</v>
      </c>
      <c r="E355" s="269" t="s">
        <v>1252</v>
      </c>
      <c r="F355" s="270">
        <v>3835</v>
      </c>
      <c r="G355" s="267" t="s">
        <v>93</v>
      </c>
      <c r="H355" s="269" t="s">
        <v>317</v>
      </c>
    </row>
    <row r="356" spans="2:8">
      <c r="B356" s="267">
        <v>2681</v>
      </c>
      <c r="C356" s="267">
        <v>309</v>
      </c>
      <c r="D356" s="268">
        <v>2424</v>
      </c>
      <c r="E356" s="269" t="s">
        <v>1253</v>
      </c>
      <c r="F356" s="270">
        <v>3835</v>
      </c>
      <c r="G356" s="267" t="s">
        <v>93</v>
      </c>
      <c r="H356" s="269" t="s">
        <v>1011</v>
      </c>
    </row>
    <row r="357" spans="2:8">
      <c r="B357" s="267">
        <v>2688</v>
      </c>
      <c r="C357" s="267">
        <v>334</v>
      </c>
      <c r="D357" s="268">
        <v>2393</v>
      </c>
      <c r="E357" s="269" t="s">
        <v>1254</v>
      </c>
      <c r="F357" s="270">
        <v>-6923</v>
      </c>
      <c r="G357" s="267" t="s">
        <v>93</v>
      </c>
      <c r="H357" s="269" t="s">
        <v>317</v>
      </c>
    </row>
    <row r="358" spans="2:8">
      <c r="B358" s="267">
        <v>2689</v>
      </c>
      <c r="C358" s="267">
        <v>334</v>
      </c>
      <c r="D358" s="268">
        <v>2393</v>
      </c>
      <c r="E358" s="269" t="s">
        <v>1254</v>
      </c>
      <c r="F358" s="270">
        <v>3511</v>
      </c>
      <c r="G358" s="267" t="s">
        <v>93</v>
      </c>
      <c r="H358" s="269" t="s">
        <v>317</v>
      </c>
    </row>
    <row r="359" spans="2:8">
      <c r="B359" s="267">
        <v>2690</v>
      </c>
      <c r="C359" s="267">
        <v>334</v>
      </c>
      <c r="D359" s="268">
        <v>2393</v>
      </c>
      <c r="E359" s="269" t="s">
        <v>1254</v>
      </c>
      <c r="F359" s="270">
        <v>4228</v>
      </c>
      <c r="G359" s="267" t="s">
        <v>93</v>
      </c>
      <c r="H359" s="269" t="s">
        <v>317</v>
      </c>
    </row>
    <row r="360" spans="2:8">
      <c r="B360" s="267">
        <v>2732</v>
      </c>
      <c r="C360" s="267">
        <v>317</v>
      </c>
      <c r="D360" s="268">
        <v>2464</v>
      </c>
      <c r="E360" s="269" t="s">
        <v>1255</v>
      </c>
      <c r="F360" s="270">
        <v>4036</v>
      </c>
      <c r="G360" s="267" t="s">
        <v>93</v>
      </c>
      <c r="H360" s="269" t="s">
        <v>1011</v>
      </c>
    </row>
    <row r="361" spans="2:8">
      <c r="B361" s="267">
        <v>2735</v>
      </c>
      <c r="C361" s="267">
        <v>309</v>
      </c>
      <c r="D361" s="268">
        <v>2453</v>
      </c>
      <c r="E361" s="269" t="s">
        <v>1256</v>
      </c>
      <c r="F361" s="270">
        <v>4650</v>
      </c>
      <c r="G361" s="267" t="s">
        <v>93</v>
      </c>
      <c r="H361" s="269" t="s">
        <v>1011</v>
      </c>
    </row>
    <row r="362" spans="2:8">
      <c r="B362" s="267">
        <v>2740</v>
      </c>
      <c r="C362" s="267">
        <v>211</v>
      </c>
      <c r="D362" s="268">
        <v>2440</v>
      </c>
      <c r="E362" s="269" t="s">
        <v>1257</v>
      </c>
      <c r="F362" s="270">
        <v>9440</v>
      </c>
      <c r="G362" s="267" t="s">
        <v>93</v>
      </c>
      <c r="H362" s="269" t="s">
        <v>1011</v>
      </c>
    </row>
    <row r="363" spans="2:8">
      <c r="B363" s="267">
        <v>2762</v>
      </c>
      <c r="C363" s="267">
        <v>218</v>
      </c>
      <c r="D363" s="268">
        <v>2133</v>
      </c>
      <c r="E363" s="269" t="s">
        <v>1258</v>
      </c>
      <c r="F363" s="271">
        <v>930</v>
      </c>
      <c r="G363" s="267" t="s">
        <v>93</v>
      </c>
      <c r="H363" s="269" t="s">
        <v>323</v>
      </c>
    </row>
    <row r="364" spans="2:8">
      <c r="B364" s="267">
        <v>2810</v>
      </c>
      <c r="C364" s="267">
        <v>314</v>
      </c>
      <c r="D364" s="268">
        <v>2513</v>
      </c>
      <c r="E364" s="269" t="s">
        <v>1259</v>
      </c>
      <c r="F364" s="270">
        <v>6300</v>
      </c>
      <c r="G364" s="267" t="s">
        <v>93</v>
      </c>
      <c r="H364" s="269" t="s">
        <v>1013</v>
      </c>
    </row>
    <row r="365" spans="2:8">
      <c r="B365" s="267">
        <v>2811</v>
      </c>
      <c r="C365" s="267">
        <v>315</v>
      </c>
      <c r="D365" s="268">
        <v>2514</v>
      </c>
      <c r="E365" s="269" t="s">
        <v>1260</v>
      </c>
      <c r="F365" s="270">
        <v>6300</v>
      </c>
      <c r="G365" s="267" t="s">
        <v>93</v>
      </c>
      <c r="H365" s="269" t="s">
        <v>1013</v>
      </c>
    </row>
    <row r="366" spans="2:8">
      <c r="B366" s="267">
        <v>2813</v>
      </c>
      <c r="C366" s="267">
        <v>309</v>
      </c>
      <c r="D366" s="268">
        <v>2515</v>
      </c>
      <c r="E366" s="269" t="s">
        <v>99</v>
      </c>
      <c r="F366" s="270">
        <v>5664</v>
      </c>
      <c r="G366" s="267" t="s">
        <v>93</v>
      </c>
      <c r="H366" s="269" t="s">
        <v>1013</v>
      </c>
    </row>
    <row r="367" spans="2:8">
      <c r="B367" s="267">
        <v>2819</v>
      </c>
      <c r="C367" s="267">
        <v>301</v>
      </c>
      <c r="D367" s="268">
        <v>2535</v>
      </c>
      <c r="E367" s="269" t="s">
        <v>1261</v>
      </c>
      <c r="F367" s="270">
        <v>3150</v>
      </c>
      <c r="G367" s="267" t="s">
        <v>93</v>
      </c>
      <c r="H367" s="269" t="s">
        <v>1013</v>
      </c>
    </row>
    <row r="368" spans="2:8">
      <c r="B368" s="267">
        <v>2824</v>
      </c>
      <c r="C368" s="267">
        <v>204</v>
      </c>
      <c r="D368" s="268">
        <v>2549</v>
      </c>
      <c r="E368" s="269" t="s">
        <v>1262</v>
      </c>
      <c r="F368" s="270">
        <v>4533</v>
      </c>
      <c r="G368" s="267" t="s">
        <v>93</v>
      </c>
      <c r="H368" s="269" t="s">
        <v>323</v>
      </c>
    </row>
    <row r="369" spans="2:8">
      <c r="B369" s="267">
        <v>2829</v>
      </c>
      <c r="C369" s="267">
        <v>407</v>
      </c>
      <c r="D369" s="268">
        <v>2500</v>
      </c>
      <c r="E369" s="269" t="s">
        <v>1263</v>
      </c>
      <c r="F369" s="270">
        <v>9193</v>
      </c>
      <c r="G369" s="267" t="s">
        <v>93</v>
      </c>
      <c r="H369" s="269" t="s">
        <v>323</v>
      </c>
    </row>
    <row r="370" spans="2:8">
      <c r="B370" s="267">
        <v>2862</v>
      </c>
      <c r="C370" s="267">
        <v>106</v>
      </c>
      <c r="D370" s="268">
        <v>2272</v>
      </c>
      <c r="E370" s="269" t="s">
        <v>1264</v>
      </c>
      <c r="F370" s="270">
        <v>45000</v>
      </c>
      <c r="G370" s="267" t="s">
        <v>93</v>
      </c>
      <c r="H370" s="269" t="s">
        <v>1011</v>
      </c>
    </row>
    <row r="371" spans="2:8">
      <c r="B371" s="267">
        <v>2927</v>
      </c>
      <c r="C371" s="267">
        <v>436</v>
      </c>
      <c r="D371" s="268">
        <v>2588</v>
      </c>
      <c r="E371" s="269" t="s">
        <v>1265</v>
      </c>
      <c r="F371" s="270">
        <v>12980</v>
      </c>
      <c r="G371" s="267" t="s">
        <v>93</v>
      </c>
      <c r="H371" s="269" t="s">
        <v>323</v>
      </c>
    </row>
    <row r="372" spans="2:8">
      <c r="B372" s="267">
        <v>2933</v>
      </c>
      <c r="C372" s="267">
        <v>215</v>
      </c>
      <c r="D372" s="268">
        <v>2603</v>
      </c>
      <c r="E372" s="269" t="s">
        <v>1266</v>
      </c>
      <c r="F372" s="270">
        <v>5861</v>
      </c>
      <c r="G372" s="267" t="s">
        <v>93</v>
      </c>
      <c r="H372" s="269" t="s">
        <v>323</v>
      </c>
    </row>
    <row r="373" spans="2:8">
      <c r="B373" s="267">
        <v>2936</v>
      </c>
      <c r="C373" s="267">
        <v>305</v>
      </c>
      <c r="D373" s="268">
        <v>2567</v>
      </c>
      <c r="E373" s="269" t="s">
        <v>1267</v>
      </c>
      <c r="F373" s="270">
        <v>5970</v>
      </c>
      <c r="G373" s="267" t="s">
        <v>93</v>
      </c>
      <c r="H373" s="269" t="s">
        <v>323</v>
      </c>
    </row>
    <row r="374" spans="2:8">
      <c r="B374" s="267">
        <v>2950</v>
      </c>
      <c r="C374" s="267">
        <v>230</v>
      </c>
      <c r="D374" s="268">
        <v>2667</v>
      </c>
      <c r="E374" s="269" t="s">
        <v>1268</v>
      </c>
      <c r="F374" s="270">
        <v>3500</v>
      </c>
      <c r="G374" s="267" t="s">
        <v>93</v>
      </c>
      <c r="H374" s="269" t="s">
        <v>489</v>
      </c>
    </row>
    <row r="375" spans="2:8">
      <c r="B375" s="267">
        <v>2952</v>
      </c>
      <c r="C375" s="267">
        <v>209</v>
      </c>
      <c r="D375" s="268">
        <v>2622</v>
      </c>
      <c r="E375" s="269" t="s">
        <v>1269</v>
      </c>
      <c r="F375" s="270">
        <v>1972</v>
      </c>
      <c r="G375" s="267" t="s">
        <v>93</v>
      </c>
      <c r="H375" s="269" t="s">
        <v>1011</v>
      </c>
    </row>
    <row r="376" spans="2:8">
      <c r="B376" s="267">
        <v>2953</v>
      </c>
      <c r="C376" s="267">
        <v>209</v>
      </c>
      <c r="D376" s="268">
        <v>2622</v>
      </c>
      <c r="E376" s="269" t="s">
        <v>1269</v>
      </c>
      <c r="F376" s="270">
        <v>8520</v>
      </c>
      <c r="G376" s="267" t="s">
        <v>93</v>
      </c>
      <c r="H376" s="269" t="s">
        <v>1011</v>
      </c>
    </row>
    <row r="377" spans="2:8">
      <c r="B377" s="267">
        <v>2961</v>
      </c>
      <c r="C377" s="267">
        <v>210</v>
      </c>
      <c r="D377" s="268">
        <v>2590</v>
      </c>
      <c r="E377" s="269" t="s">
        <v>1270</v>
      </c>
      <c r="F377" s="270">
        <v>10620</v>
      </c>
      <c r="G377" s="267" t="s">
        <v>93</v>
      </c>
      <c r="H377" s="269" t="s">
        <v>1011</v>
      </c>
    </row>
    <row r="378" spans="2:8">
      <c r="B378" s="267">
        <v>2965</v>
      </c>
      <c r="C378" s="267">
        <v>207</v>
      </c>
      <c r="D378" s="268">
        <v>2583</v>
      </c>
      <c r="E378" s="269" t="s">
        <v>1271</v>
      </c>
      <c r="F378" s="270">
        <v>10620</v>
      </c>
      <c r="G378" s="267" t="s">
        <v>93</v>
      </c>
      <c r="H378" s="269" t="s">
        <v>1011</v>
      </c>
    </row>
    <row r="379" spans="2:8">
      <c r="B379" s="267">
        <v>2970</v>
      </c>
      <c r="C379" s="267">
        <v>202</v>
      </c>
      <c r="D379" s="268">
        <v>2660</v>
      </c>
      <c r="E379" s="269" t="s">
        <v>1272</v>
      </c>
      <c r="F379" s="270">
        <v>3800</v>
      </c>
      <c r="G379" s="267" t="s">
        <v>93</v>
      </c>
      <c r="H379" s="269" t="s">
        <v>323</v>
      </c>
    </row>
    <row r="380" spans="2:8">
      <c r="B380" s="267">
        <v>2978</v>
      </c>
      <c r="C380" s="267">
        <v>312</v>
      </c>
      <c r="D380" s="268">
        <v>2635</v>
      </c>
      <c r="E380" s="269" t="s">
        <v>1273</v>
      </c>
      <c r="F380" s="271">
        <v>950</v>
      </c>
      <c r="G380" s="267" t="s">
        <v>93</v>
      </c>
      <c r="H380" s="269" t="s">
        <v>489</v>
      </c>
    </row>
    <row r="381" spans="2:8">
      <c r="B381" s="267">
        <v>2979</v>
      </c>
      <c r="C381" s="267">
        <v>312</v>
      </c>
      <c r="D381" s="268">
        <v>2635</v>
      </c>
      <c r="E381" s="269" t="s">
        <v>1273</v>
      </c>
      <c r="F381" s="270">
        <v>7080</v>
      </c>
      <c r="G381" s="267" t="s">
        <v>93</v>
      </c>
      <c r="H381" s="269" t="s">
        <v>489</v>
      </c>
    </row>
    <row r="382" spans="2:8">
      <c r="B382" s="267">
        <v>2986</v>
      </c>
      <c r="C382" s="267">
        <v>502</v>
      </c>
      <c r="D382" s="268">
        <v>2597</v>
      </c>
      <c r="E382" s="269" t="s">
        <v>1274</v>
      </c>
      <c r="F382" s="271">
        <v>0</v>
      </c>
      <c r="G382" s="267" t="s">
        <v>93</v>
      </c>
      <c r="H382" s="269" t="s">
        <v>489</v>
      </c>
    </row>
    <row r="383" spans="2:8">
      <c r="B383" s="267">
        <v>2990</v>
      </c>
      <c r="C383" s="267">
        <v>426</v>
      </c>
      <c r="D383" s="268">
        <v>2605</v>
      </c>
      <c r="E383" s="269" t="s">
        <v>1275</v>
      </c>
      <c r="F383" s="270">
        <v>19582</v>
      </c>
      <c r="G383" s="267" t="s">
        <v>93</v>
      </c>
      <c r="H383" s="269" t="s">
        <v>1011</v>
      </c>
    </row>
    <row r="384" spans="2:8">
      <c r="B384" s="267">
        <v>2992</v>
      </c>
      <c r="C384" s="267">
        <v>228</v>
      </c>
      <c r="D384" s="268">
        <v>2657</v>
      </c>
      <c r="E384" s="269" t="s">
        <v>1276</v>
      </c>
      <c r="F384" s="270">
        <v>7000</v>
      </c>
      <c r="G384" s="267" t="s">
        <v>93</v>
      </c>
      <c r="H384" s="269" t="s">
        <v>1011</v>
      </c>
    </row>
    <row r="385" spans="2:8">
      <c r="B385" s="267">
        <v>2993</v>
      </c>
      <c r="C385" s="267">
        <v>228</v>
      </c>
      <c r="D385" s="268">
        <v>2657</v>
      </c>
      <c r="E385" s="269" t="s">
        <v>1276</v>
      </c>
      <c r="F385" s="270">
        <v>7000</v>
      </c>
      <c r="G385" s="267" t="s">
        <v>93</v>
      </c>
      <c r="H385" s="269" t="s">
        <v>1011</v>
      </c>
    </row>
    <row r="386" spans="2:8">
      <c r="B386" s="267">
        <v>2996</v>
      </c>
      <c r="C386" s="267">
        <v>426</v>
      </c>
      <c r="D386" s="268">
        <v>2605</v>
      </c>
      <c r="E386" s="269" t="s">
        <v>1275</v>
      </c>
      <c r="F386" s="270">
        <v>19582</v>
      </c>
      <c r="G386" s="267" t="s">
        <v>93</v>
      </c>
      <c r="H386" s="269" t="s">
        <v>1011</v>
      </c>
    </row>
    <row r="387" spans="2:8">
      <c r="B387" s="267">
        <v>3002</v>
      </c>
      <c r="C387" s="267">
        <v>307</v>
      </c>
      <c r="D387" s="268">
        <v>2671</v>
      </c>
      <c r="E387" s="269" t="s">
        <v>1277</v>
      </c>
      <c r="F387" s="270">
        <v>1377</v>
      </c>
      <c r="G387" s="267" t="s">
        <v>93</v>
      </c>
      <c r="H387" s="269" t="s">
        <v>323</v>
      </c>
    </row>
    <row r="388" spans="2:8">
      <c r="B388" s="267">
        <v>3003</v>
      </c>
      <c r="C388" s="267">
        <v>307</v>
      </c>
      <c r="D388" s="268">
        <v>2671</v>
      </c>
      <c r="E388" s="269" t="s">
        <v>1277</v>
      </c>
      <c r="F388" s="270">
        <v>4000</v>
      </c>
      <c r="G388" s="267" t="s">
        <v>93</v>
      </c>
      <c r="H388" s="269" t="s">
        <v>323</v>
      </c>
    </row>
    <row r="389" spans="2:8">
      <c r="B389" s="267">
        <v>3021</v>
      </c>
      <c r="C389" s="267">
        <v>228</v>
      </c>
      <c r="D389" s="268">
        <v>2657</v>
      </c>
      <c r="E389" s="269" t="s">
        <v>1278</v>
      </c>
      <c r="F389" s="270">
        <v>7000</v>
      </c>
      <c r="G389" s="267" t="s">
        <v>93</v>
      </c>
      <c r="H389" s="269" t="s">
        <v>323</v>
      </c>
    </row>
    <row r="390" spans="2:8">
      <c r="B390" s="267">
        <v>3025</v>
      </c>
      <c r="C390" s="267">
        <v>218</v>
      </c>
      <c r="D390" s="268">
        <v>2661</v>
      </c>
      <c r="E390" s="269" t="s">
        <v>1279</v>
      </c>
      <c r="F390" s="270">
        <v>7000</v>
      </c>
      <c r="G390" s="267" t="s">
        <v>93</v>
      </c>
      <c r="H390" s="269" t="s">
        <v>323</v>
      </c>
    </row>
    <row r="391" spans="2:8">
      <c r="B391" s="267">
        <v>3036</v>
      </c>
      <c r="C391" s="267">
        <v>339</v>
      </c>
      <c r="D391" s="268">
        <v>2356</v>
      </c>
      <c r="E391" s="269" t="s">
        <v>1280</v>
      </c>
      <c r="F391" s="270">
        <v>37800</v>
      </c>
      <c r="G391" s="267" t="s">
        <v>93</v>
      </c>
      <c r="H391" s="269" t="s">
        <v>1011</v>
      </c>
    </row>
    <row r="392" spans="2:8">
      <c r="B392" s="267">
        <v>3040</v>
      </c>
      <c r="C392" s="267">
        <v>322</v>
      </c>
      <c r="D392" s="268">
        <v>2693</v>
      </c>
      <c r="E392" s="269" t="s">
        <v>1281</v>
      </c>
      <c r="F392" s="270">
        <v>9560</v>
      </c>
      <c r="G392" s="267" t="s">
        <v>93</v>
      </c>
      <c r="H392" s="269" t="s">
        <v>317</v>
      </c>
    </row>
    <row r="393" spans="2:8">
      <c r="B393" s="267">
        <v>3047</v>
      </c>
      <c r="C393" s="267">
        <v>305</v>
      </c>
      <c r="D393" s="268">
        <v>2644</v>
      </c>
      <c r="E393" s="269" t="s">
        <v>1282</v>
      </c>
      <c r="F393" s="270">
        <v>8413</v>
      </c>
      <c r="G393" s="267" t="s">
        <v>93</v>
      </c>
      <c r="H393" s="269" t="s">
        <v>317</v>
      </c>
    </row>
    <row r="394" spans="2:8">
      <c r="B394" s="267">
        <v>3050</v>
      </c>
      <c r="C394" s="267">
        <v>328</v>
      </c>
      <c r="D394" s="268">
        <v>2704</v>
      </c>
      <c r="E394" s="269" t="s">
        <v>1283</v>
      </c>
      <c r="F394" s="271">
        <v>386</v>
      </c>
      <c r="G394" s="267" t="s">
        <v>93</v>
      </c>
      <c r="H394" s="269" t="s">
        <v>323</v>
      </c>
    </row>
    <row r="395" spans="2:8">
      <c r="B395" s="267">
        <v>3057</v>
      </c>
      <c r="C395" s="267">
        <v>215</v>
      </c>
      <c r="D395" s="268">
        <v>2721</v>
      </c>
      <c r="E395" s="269" t="s">
        <v>1284</v>
      </c>
      <c r="F395" s="271">
        <v>500</v>
      </c>
      <c r="G395" s="267" t="s">
        <v>93</v>
      </c>
      <c r="H395" s="269" t="s">
        <v>323</v>
      </c>
    </row>
    <row r="396" spans="2:8">
      <c r="B396" s="267">
        <v>3074</v>
      </c>
      <c r="C396" s="267">
        <v>234</v>
      </c>
      <c r="D396" s="268">
        <v>2595</v>
      </c>
      <c r="E396" s="269" t="s">
        <v>1285</v>
      </c>
      <c r="F396" s="270">
        <v>26168</v>
      </c>
      <c r="G396" s="267" t="s">
        <v>93</v>
      </c>
      <c r="H396" s="269" t="s">
        <v>317</v>
      </c>
    </row>
    <row r="397" spans="2:8">
      <c r="B397" s="267">
        <v>3077</v>
      </c>
      <c r="C397" s="267">
        <v>304</v>
      </c>
      <c r="D397" s="268">
        <v>2747</v>
      </c>
      <c r="E397" s="269" t="s">
        <v>1286</v>
      </c>
      <c r="F397" s="270">
        <v>4000</v>
      </c>
      <c r="G397" s="267" t="s">
        <v>93</v>
      </c>
      <c r="H397" s="269" t="s">
        <v>317</v>
      </c>
    </row>
    <row r="398" spans="2:8">
      <c r="B398" s="267">
        <v>3079</v>
      </c>
      <c r="C398" s="267">
        <v>318</v>
      </c>
      <c r="D398" s="268">
        <v>2757</v>
      </c>
      <c r="E398" s="269" t="s">
        <v>1287</v>
      </c>
      <c r="F398" s="270">
        <v>1395</v>
      </c>
      <c r="G398" s="267" t="s">
        <v>93</v>
      </c>
      <c r="H398" s="269" t="s">
        <v>317</v>
      </c>
    </row>
    <row r="399" spans="2:8">
      <c r="B399" s="267">
        <v>3086</v>
      </c>
      <c r="C399" s="267">
        <v>312</v>
      </c>
      <c r="D399" s="268">
        <v>2719</v>
      </c>
      <c r="E399" s="269" t="s">
        <v>1288</v>
      </c>
      <c r="F399" s="271">
        <v>92</v>
      </c>
      <c r="G399" s="267" t="s">
        <v>93</v>
      </c>
      <c r="H399" s="269" t="s">
        <v>317</v>
      </c>
    </row>
    <row r="400" spans="2:8">
      <c r="B400" s="267">
        <v>3093</v>
      </c>
      <c r="C400" s="267">
        <v>306</v>
      </c>
      <c r="D400" s="268">
        <v>2720</v>
      </c>
      <c r="E400" s="269" t="s">
        <v>1289</v>
      </c>
      <c r="F400" s="270">
        <v>8388</v>
      </c>
      <c r="G400" s="267" t="s">
        <v>93</v>
      </c>
      <c r="H400" s="269" t="s">
        <v>317</v>
      </c>
    </row>
    <row r="401" spans="2:8">
      <c r="B401" s="267">
        <v>3109</v>
      </c>
      <c r="C401" s="267">
        <v>203</v>
      </c>
      <c r="D401" s="268">
        <v>2677</v>
      </c>
      <c r="E401" s="269" t="s">
        <v>1290</v>
      </c>
      <c r="F401" s="270">
        <v>1543</v>
      </c>
      <c r="G401" s="267" t="s">
        <v>93</v>
      </c>
      <c r="H401" s="269" t="s">
        <v>317</v>
      </c>
    </row>
    <row r="402" spans="2:8">
      <c r="B402" s="267">
        <v>3110</v>
      </c>
      <c r="C402" s="267">
        <v>203</v>
      </c>
      <c r="D402" s="268">
        <v>2677</v>
      </c>
      <c r="E402" s="269" t="s">
        <v>1290</v>
      </c>
      <c r="F402" s="270">
        <v>18054</v>
      </c>
      <c r="G402" s="267" t="s">
        <v>93</v>
      </c>
      <c r="H402" s="269" t="s">
        <v>317</v>
      </c>
    </row>
    <row r="403" spans="2:8">
      <c r="B403" s="267">
        <v>3127</v>
      </c>
      <c r="C403" s="267">
        <v>209</v>
      </c>
      <c r="D403" s="268">
        <v>2790</v>
      </c>
      <c r="E403" s="269" t="s">
        <v>1267</v>
      </c>
      <c r="F403" s="270">
        <v>6510</v>
      </c>
      <c r="G403" s="267" t="s">
        <v>93</v>
      </c>
      <c r="H403" s="269" t="s">
        <v>317</v>
      </c>
    </row>
    <row r="404" spans="2:8">
      <c r="B404" s="267">
        <v>3129</v>
      </c>
      <c r="C404" s="267">
        <v>301</v>
      </c>
      <c r="D404" s="268">
        <v>2804</v>
      </c>
      <c r="E404" s="269" t="s">
        <v>1291</v>
      </c>
      <c r="F404" s="271">
        <v>381</v>
      </c>
      <c r="G404" s="267" t="s">
        <v>93</v>
      </c>
      <c r="H404" s="269" t="s">
        <v>317</v>
      </c>
    </row>
    <row r="405" spans="2:8">
      <c r="B405" s="267">
        <v>3143</v>
      </c>
      <c r="C405" s="267">
        <v>306</v>
      </c>
      <c r="D405" s="268">
        <v>2774</v>
      </c>
      <c r="E405" s="269" t="s">
        <v>1292</v>
      </c>
      <c r="F405" s="270">
        <v>3518</v>
      </c>
      <c r="G405" s="267" t="s">
        <v>93</v>
      </c>
      <c r="H405" s="269" t="s">
        <v>317</v>
      </c>
    </row>
    <row r="406" spans="2:8">
      <c r="B406" s="267">
        <v>3148</v>
      </c>
      <c r="C406" s="267">
        <v>406</v>
      </c>
      <c r="D406" s="268">
        <v>2797</v>
      </c>
      <c r="E406" s="269" t="s">
        <v>1293</v>
      </c>
      <c r="F406" s="270">
        <v>1071</v>
      </c>
      <c r="G406" s="267" t="s">
        <v>93</v>
      </c>
      <c r="H406" s="269" t="s">
        <v>317</v>
      </c>
    </row>
    <row r="407" spans="2:8">
      <c r="B407" s="267">
        <v>3153</v>
      </c>
      <c r="C407" s="267">
        <v>428</v>
      </c>
      <c r="D407" s="268">
        <v>2786</v>
      </c>
      <c r="E407" s="269" t="s">
        <v>1294</v>
      </c>
      <c r="F407" s="270">
        <v>13768</v>
      </c>
      <c r="G407" s="267" t="s">
        <v>93</v>
      </c>
      <c r="H407" s="269" t="s">
        <v>489</v>
      </c>
    </row>
    <row r="408" spans="2:8">
      <c r="B408" s="267">
        <v>3155</v>
      </c>
      <c r="C408" s="267">
        <v>203</v>
      </c>
      <c r="D408" s="268">
        <v>2795</v>
      </c>
      <c r="E408" s="269" t="s">
        <v>1295</v>
      </c>
      <c r="F408" s="270">
        <v>7080</v>
      </c>
      <c r="G408" s="267" t="s">
        <v>93</v>
      </c>
      <c r="H408" s="269" t="s">
        <v>1011</v>
      </c>
    </row>
    <row r="409" spans="2:8">
      <c r="B409" s="267">
        <v>3173</v>
      </c>
      <c r="C409" s="267">
        <v>408</v>
      </c>
      <c r="D409" s="268">
        <v>2766</v>
      </c>
      <c r="E409" s="269" t="s">
        <v>1296</v>
      </c>
      <c r="F409" s="270">
        <v>14174</v>
      </c>
      <c r="G409" s="267" t="s">
        <v>93</v>
      </c>
      <c r="H409" s="269" t="s">
        <v>317</v>
      </c>
    </row>
    <row r="410" spans="2:8">
      <c r="B410" s="267">
        <v>3174</v>
      </c>
      <c r="C410" s="267">
        <v>408</v>
      </c>
      <c r="D410" s="268">
        <v>2766</v>
      </c>
      <c r="E410" s="269" t="s">
        <v>1296</v>
      </c>
      <c r="F410" s="271">
        <v>265</v>
      </c>
      <c r="G410" s="267" t="s">
        <v>93</v>
      </c>
      <c r="H410" s="269" t="s">
        <v>317</v>
      </c>
    </row>
    <row r="411" spans="2:8">
      <c r="B411" s="267">
        <v>3181</v>
      </c>
      <c r="C411" s="267">
        <v>412</v>
      </c>
      <c r="D411" s="268">
        <v>2845</v>
      </c>
      <c r="E411" s="269" t="s">
        <v>1297</v>
      </c>
      <c r="F411" s="270">
        <v>3924</v>
      </c>
      <c r="G411" s="267" t="s">
        <v>93</v>
      </c>
      <c r="H411" s="269" t="s">
        <v>317</v>
      </c>
    </row>
    <row r="412" spans="2:8">
      <c r="B412" s="267">
        <v>3182</v>
      </c>
      <c r="C412" s="267">
        <v>412</v>
      </c>
      <c r="D412" s="268">
        <v>2845</v>
      </c>
      <c r="E412" s="269" t="s">
        <v>1297</v>
      </c>
      <c r="F412" s="271">
        <v>710</v>
      </c>
      <c r="G412" s="267" t="s">
        <v>93</v>
      </c>
      <c r="H412" s="269" t="s">
        <v>317</v>
      </c>
    </row>
    <row r="413" spans="2:8">
      <c r="B413" s="267">
        <v>3183</v>
      </c>
      <c r="C413" s="267">
        <v>412</v>
      </c>
      <c r="D413" s="268">
        <v>2845</v>
      </c>
      <c r="E413" s="269" t="s">
        <v>1297</v>
      </c>
      <c r="F413" s="270">
        <v>4634</v>
      </c>
      <c r="G413" s="267" t="s">
        <v>93</v>
      </c>
      <c r="H413" s="269" t="s">
        <v>317</v>
      </c>
    </row>
    <row r="414" spans="2:8">
      <c r="B414" s="267">
        <v>3186</v>
      </c>
      <c r="C414" s="267">
        <v>609</v>
      </c>
      <c r="D414" s="268">
        <v>518</v>
      </c>
      <c r="E414" s="269" t="s">
        <v>1298</v>
      </c>
      <c r="F414" s="270">
        <v>19411</v>
      </c>
      <c r="G414" s="267" t="s">
        <v>93</v>
      </c>
      <c r="H414" s="269" t="s">
        <v>317</v>
      </c>
    </row>
    <row r="415" spans="2:8">
      <c r="B415" s="267">
        <v>3189</v>
      </c>
      <c r="C415" s="267">
        <v>215</v>
      </c>
      <c r="D415" s="268">
        <v>2828</v>
      </c>
      <c r="E415" s="269" t="s">
        <v>1299</v>
      </c>
      <c r="F415" s="270">
        <v>5665</v>
      </c>
      <c r="G415" s="267" t="s">
        <v>93</v>
      </c>
      <c r="H415" s="269" t="s">
        <v>317</v>
      </c>
    </row>
    <row r="416" spans="2:8">
      <c r="B416" s="267">
        <v>3194</v>
      </c>
      <c r="C416" s="267">
        <v>406</v>
      </c>
      <c r="D416" s="268">
        <v>2832</v>
      </c>
      <c r="E416" s="269" t="s">
        <v>1300</v>
      </c>
      <c r="F416" s="270">
        <v>1071</v>
      </c>
      <c r="G416" s="267" t="s">
        <v>93</v>
      </c>
      <c r="H416" s="269" t="s">
        <v>317</v>
      </c>
    </row>
    <row r="417" spans="2:8">
      <c r="B417" s="267">
        <v>3208</v>
      </c>
      <c r="C417" s="267">
        <v>308</v>
      </c>
      <c r="D417" s="268">
        <v>2819</v>
      </c>
      <c r="E417" s="269" t="s">
        <v>1301</v>
      </c>
      <c r="F417" s="270">
        <v>7272</v>
      </c>
      <c r="G417" s="267" t="s">
        <v>93</v>
      </c>
      <c r="H417" s="269" t="s">
        <v>489</v>
      </c>
    </row>
    <row r="418" spans="2:8">
      <c r="B418" s="267">
        <v>3216</v>
      </c>
      <c r="C418" s="267">
        <v>202</v>
      </c>
      <c r="D418" s="268">
        <v>2734</v>
      </c>
      <c r="E418" s="269" t="s">
        <v>1302</v>
      </c>
      <c r="F418" s="270">
        <v>25805</v>
      </c>
      <c r="G418" s="267" t="s">
        <v>93</v>
      </c>
      <c r="H418" s="269" t="s">
        <v>1011</v>
      </c>
    </row>
    <row r="419" spans="2:8">
      <c r="B419" s="267">
        <v>3217</v>
      </c>
      <c r="C419" s="267">
        <v>212</v>
      </c>
      <c r="D419" s="268">
        <v>2735</v>
      </c>
      <c r="E419" s="269" t="s">
        <v>1303</v>
      </c>
      <c r="F419" s="270">
        <v>21472</v>
      </c>
      <c r="G419" s="267" t="s">
        <v>93</v>
      </c>
      <c r="H419" s="269" t="s">
        <v>1011</v>
      </c>
    </row>
    <row r="420" spans="2:8">
      <c r="B420" s="267">
        <v>3222</v>
      </c>
      <c r="C420" s="267">
        <v>224</v>
      </c>
      <c r="D420" s="268">
        <v>2813</v>
      </c>
      <c r="E420" s="269" t="s">
        <v>1304</v>
      </c>
      <c r="F420" s="270">
        <v>14160</v>
      </c>
      <c r="G420" s="267" t="s">
        <v>93</v>
      </c>
      <c r="H420" s="269" t="s">
        <v>1011</v>
      </c>
    </row>
    <row r="421" spans="2:8">
      <c r="B421" s="267">
        <v>3223</v>
      </c>
      <c r="C421" s="267">
        <v>224</v>
      </c>
      <c r="D421" s="268">
        <v>2813</v>
      </c>
      <c r="E421" s="269" t="s">
        <v>1304</v>
      </c>
      <c r="F421" s="270">
        <v>1972</v>
      </c>
      <c r="G421" s="267" t="s">
        <v>93</v>
      </c>
      <c r="H421" s="269" t="s">
        <v>1011</v>
      </c>
    </row>
    <row r="422" spans="2:8">
      <c r="B422" s="267">
        <v>3228</v>
      </c>
      <c r="C422" s="267">
        <v>220</v>
      </c>
      <c r="D422" s="268">
        <v>2765</v>
      </c>
      <c r="E422" s="269" t="s">
        <v>1305</v>
      </c>
      <c r="F422" s="270">
        <v>20101</v>
      </c>
      <c r="G422" s="267" t="s">
        <v>93</v>
      </c>
      <c r="H422" s="269" t="s">
        <v>1011</v>
      </c>
    </row>
    <row r="423" spans="2:8">
      <c r="B423" s="267">
        <v>3233</v>
      </c>
      <c r="C423" s="267">
        <v>222</v>
      </c>
      <c r="D423" s="268">
        <v>2843</v>
      </c>
      <c r="E423" s="269" t="s">
        <v>1306</v>
      </c>
      <c r="F423" s="270">
        <v>8520</v>
      </c>
      <c r="G423" s="267" t="s">
        <v>93</v>
      </c>
      <c r="H423" s="269" t="s">
        <v>1011</v>
      </c>
    </row>
    <row r="424" spans="2:8">
      <c r="B424" s="267">
        <v>3235</v>
      </c>
      <c r="C424" s="267">
        <v>508</v>
      </c>
      <c r="D424" s="268">
        <v>2914</v>
      </c>
      <c r="E424" s="269" t="s">
        <v>1307</v>
      </c>
      <c r="F424" s="270">
        <v>14014</v>
      </c>
      <c r="G424" s="267" t="s">
        <v>93</v>
      </c>
      <c r="H424" s="269" t="s">
        <v>1011</v>
      </c>
    </row>
    <row r="425" spans="2:8">
      <c r="B425" s="267">
        <v>3236</v>
      </c>
      <c r="C425" s="267">
        <v>515</v>
      </c>
      <c r="D425" s="268">
        <v>2915</v>
      </c>
      <c r="E425" s="269" t="s">
        <v>1308</v>
      </c>
      <c r="F425" s="270">
        <v>7879</v>
      </c>
      <c r="G425" s="267" t="s">
        <v>93</v>
      </c>
      <c r="H425" s="269" t="s">
        <v>1011</v>
      </c>
    </row>
    <row r="426" spans="2:8">
      <c r="B426" s="267">
        <v>3244</v>
      </c>
      <c r="C426" s="267">
        <v>320</v>
      </c>
      <c r="D426" s="268">
        <v>2847</v>
      </c>
      <c r="E426" s="269" t="s">
        <v>1309</v>
      </c>
      <c r="F426" s="270">
        <v>2043</v>
      </c>
      <c r="G426" s="267" t="s">
        <v>93</v>
      </c>
      <c r="H426" s="269" t="s">
        <v>317</v>
      </c>
    </row>
    <row r="427" spans="2:8">
      <c r="B427" s="267">
        <v>3245</v>
      </c>
      <c r="C427" s="267">
        <v>320</v>
      </c>
      <c r="D427" s="268">
        <v>2847</v>
      </c>
      <c r="E427" s="269" t="s">
        <v>1309</v>
      </c>
      <c r="F427" s="270">
        <v>8260</v>
      </c>
      <c r="G427" s="267" t="s">
        <v>93</v>
      </c>
      <c r="H427" s="269" t="s">
        <v>317</v>
      </c>
    </row>
    <row r="428" spans="2:8">
      <c r="B428" s="267">
        <v>3246</v>
      </c>
      <c r="C428" s="267">
        <v>320</v>
      </c>
      <c r="D428" s="268">
        <v>2847</v>
      </c>
      <c r="E428" s="269" t="s">
        <v>1310</v>
      </c>
      <c r="F428" s="270">
        <v>2043</v>
      </c>
      <c r="G428" s="267" t="s">
        <v>93</v>
      </c>
      <c r="H428" s="269" t="s">
        <v>317</v>
      </c>
    </row>
    <row r="429" spans="2:8">
      <c r="B429" s="267">
        <v>3247</v>
      </c>
      <c r="C429" s="267">
        <v>320</v>
      </c>
      <c r="D429" s="268">
        <v>2847</v>
      </c>
      <c r="E429" s="269" t="s">
        <v>1310</v>
      </c>
      <c r="F429" s="270">
        <v>8260</v>
      </c>
      <c r="G429" s="267" t="s">
        <v>93</v>
      </c>
      <c r="H429" s="269" t="s">
        <v>317</v>
      </c>
    </row>
    <row r="430" spans="2:8">
      <c r="B430" s="267">
        <v>3248</v>
      </c>
      <c r="C430" s="267">
        <v>320</v>
      </c>
      <c r="D430" s="268">
        <v>2847</v>
      </c>
      <c r="E430" s="269" t="s">
        <v>1310</v>
      </c>
      <c r="F430" s="270">
        <v>2043</v>
      </c>
      <c r="G430" s="267" t="s">
        <v>93</v>
      </c>
      <c r="H430" s="269" t="s">
        <v>317</v>
      </c>
    </row>
    <row r="431" spans="2:8">
      <c r="B431" s="267">
        <v>3249</v>
      </c>
      <c r="C431" s="267">
        <v>320</v>
      </c>
      <c r="D431" s="268">
        <v>2847</v>
      </c>
      <c r="E431" s="269" t="s">
        <v>1310</v>
      </c>
      <c r="F431" s="270">
        <v>8260</v>
      </c>
      <c r="G431" s="267" t="s">
        <v>93</v>
      </c>
      <c r="H431" s="269" t="s">
        <v>317</v>
      </c>
    </row>
    <row r="432" spans="2:8">
      <c r="B432" s="267">
        <v>3262</v>
      </c>
      <c r="C432" s="267">
        <v>428</v>
      </c>
      <c r="D432" s="268">
        <v>2957</v>
      </c>
      <c r="E432" s="269" t="s">
        <v>1311</v>
      </c>
      <c r="F432" s="270">
        <v>4720</v>
      </c>
      <c r="G432" s="267" t="s">
        <v>93</v>
      </c>
      <c r="H432" s="269" t="s">
        <v>317</v>
      </c>
    </row>
    <row r="433" spans="2:8">
      <c r="B433" s="267">
        <v>3284</v>
      </c>
      <c r="C433" s="267">
        <v>308</v>
      </c>
      <c r="D433" s="268">
        <v>2930</v>
      </c>
      <c r="E433" s="269" t="s">
        <v>1312</v>
      </c>
      <c r="F433" s="270">
        <v>4720</v>
      </c>
      <c r="G433" s="267" t="s">
        <v>93</v>
      </c>
      <c r="H433" s="269" t="s">
        <v>489</v>
      </c>
    </row>
    <row r="434" spans="2:8">
      <c r="B434" s="267">
        <v>3300</v>
      </c>
      <c r="C434" s="267">
        <v>426</v>
      </c>
      <c r="D434" s="268">
        <v>2809</v>
      </c>
      <c r="E434" s="269" t="s">
        <v>1313</v>
      </c>
      <c r="F434" s="270">
        <v>2238</v>
      </c>
      <c r="G434" s="267" t="s">
        <v>93</v>
      </c>
      <c r="H434" s="269" t="s">
        <v>489</v>
      </c>
    </row>
    <row r="435" spans="2:8">
      <c r="B435" s="267">
        <v>3302</v>
      </c>
      <c r="C435" s="267">
        <v>402</v>
      </c>
      <c r="D435" s="268">
        <v>2923</v>
      </c>
      <c r="E435" s="269" t="s">
        <v>1314</v>
      </c>
      <c r="F435" s="270">
        <v>12000</v>
      </c>
      <c r="G435" s="267" t="s">
        <v>93</v>
      </c>
      <c r="H435" s="269" t="s">
        <v>489</v>
      </c>
    </row>
    <row r="436" spans="2:8">
      <c r="B436" s="267">
        <v>3337</v>
      </c>
      <c r="C436" s="267">
        <v>426</v>
      </c>
      <c r="D436" s="268">
        <v>2809</v>
      </c>
      <c r="E436" s="269" t="s">
        <v>1313</v>
      </c>
      <c r="F436" s="270">
        <v>24238</v>
      </c>
      <c r="G436" s="267" t="s">
        <v>93</v>
      </c>
      <c r="H436" s="269" t="s">
        <v>602</v>
      </c>
    </row>
    <row r="437" spans="2:8">
      <c r="B437" s="267">
        <v>3359</v>
      </c>
      <c r="C437" s="267">
        <v>239</v>
      </c>
      <c r="D437" s="268">
        <v>2689</v>
      </c>
      <c r="E437" s="269" t="s">
        <v>514</v>
      </c>
      <c r="F437" s="270">
        <v>3484</v>
      </c>
      <c r="G437" s="267" t="s">
        <v>93</v>
      </c>
      <c r="H437" s="269" t="s">
        <v>317</v>
      </c>
    </row>
    <row r="438" spans="2:8">
      <c r="B438" s="267">
        <v>3369</v>
      </c>
      <c r="C438" s="267">
        <v>218</v>
      </c>
      <c r="D438" s="268">
        <v>3041</v>
      </c>
      <c r="E438" s="269" t="s">
        <v>1315</v>
      </c>
      <c r="F438" s="270">
        <v>3150</v>
      </c>
      <c r="G438" s="267" t="s">
        <v>93</v>
      </c>
      <c r="H438" s="269" t="s">
        <v>323</v>
      </c>
    </row>
    <row r="439" spans="2:8">
      <c r="B439" s="267">
        <v>3374</v>
      </c>
      <c r="C439" s="267">
        <v>426</v>
      </c>
      <c r="D439" s="268">
        <v>3043</v>
      </c>
      <c r="E439" s="269" t="s">
        <v>1316</v>
      </c>
      <c r="F439" s="270">
        <v>3824</v>
      </c>
      <c r="G439" s="267" t="s">
        <v>93</v>
      </c>
      <c r="H439" s="269" t="s">
        <v>323</v>
      </c>
    </row>
    <row r="440" spans="2:8">
      <c r="B440" s="267">
        <v>3397</v>
      </c>
      <c r="C440" s="267">
        <v>337</v>
      </c>
      <c r="D440" s="268">
        <v>3083</v>
      </c>
      <c r="E440" s="269" t="s">
        <v>1317</v>
      </c>
      <c r="F440" s="270">
        <v>1309</v>
      </c>
      <c r="G440" s="267" t="s">
        <v>93</v>
      </c>
      <c r="H440" s="269" t="s">
        <v>317</v>
      </c>
    </row>
    <row r="441" spans="2:8">
      <c r="B441" s="267">
        <v>3407</v>
      </c>
      <c r="C441" s="267">
        <v>209</v>
      </c>
      <c r="D441" s="268">
        <v>3026</v>
      </c>
      <c r="E441" s="269" t="s">
        <v>514</v>
      </c>
      <c r="F441" s="270">
        <v>7228</v>
      </c>
      <c r="G441" s="267" t="s">
        <v>93</v>
      </c>
      <c r="H441" s="269" t="s">
        <v>317</v>
      </c>
    </row>
    <row r="442" spans="2:8">
      <c r="B442" s="267">
        <v>3410</v>
      </c>
      <c r="C442" s="267">
        <v>336</v>
      </c>
      <c r="D442" s="268">
        <v>3054</v>
      </c>
      <c r="E442" s="269" t="s">
        <v>1318</v>
      </c>
      <c r="F442" s="270">
        <v>5500</v>
      </c>
      <c r="G442" s="267" t="s">
        <v>93</v>
      </c>
      <c r="H442" s="269" t="s">
        <v>317</v>
      </c>
    </row>
    <row r="443" spans="2:8">
      <c r="B443" s="267">
        <v>3424</v>
      </c>
      <c r="C443" s="267">
        <v>504</v>
      </c>
      <c r="D443" s="268">
        <v>3125</v>
      </c>
      <c r="E443" s="269" t="s">
        <v>1068</v>
      </c>
      <c r="F443" s="270">
        <v>4720</v>
      </c>
      <c r="G443" s="267" t="s">
        <v>93</v>
      </c>
      <c r="H443" s="269" t="s">
        <v>317</v>
      </c>
    </row>
    <row r="444" spans="2:8">
      <c r="B444" s="267">
        <v>3427</v>
      </c>
      <c r="C444" s="267">
        <v>204</v>
      </c>
      <c r="D444" s="268">
        <v>3070</v>
      </c>
      <c r="E444" s="269" t="s">
        <v>1243</v>
      </c>
      <c r="F444" s="270">
        <v>8968</v>
      </c>
      <c r="G444" s="267" t="s">
        <v>93</v>
      </c>
      <c r="H444" s="269" t="s">
        <v>317</v>
      </c>
    </row>
    <row r="445" spans="2:8">
      <c r="B445" s="267">
        <v>3434</v>
      </c>
      <c r="C445" s="267">
        <v>434</v>
      </c>
      <c r="D445" s="268">
        <v>3050</v>
      </c>
      <c r="E445" s="269" t="s">
        <v>1319</v>
      </c>
      <c r="F445" s="270">
        <v>9440</v>
      </c>
      <c r="G445" s="267" t="s">
        <v>93</v>
      </c>
      <c r="H445" s="269" t="s">
        <v>317</v>
      </c>
    </row>
    <row r="446" spans="2:8">
      <c r="B446" s="267">
        <v>3439</v>
      </c>
      <c r="C446" s="267">
        <v>502</v>
      </c>
      <c r="D446" s="268">
        <v>3074</v>
      </c>
      <c r="E446" s="269" t="s">
        <v>1320</v>
      </c>
      <c r="F446" s="270">
        <v>8260</v>
      </c>
      <c r="G446" s="267" t="s">
        <v>93</v>
      </c>
      <c r="H446" s="269" t="s">
        <v>317</v>
      </c>
    </row>
    <row r="447" spans="2:8">
      <c r="B447" s="267">
        <v>3441</v>
      </c>
      <c r="C447" s="267">
        <v>501</v>
      </c>
      <c r="D447" s="268">
        <v>3123</v>
      </c>
      <c r="E447" s="269" t="s">
        <v>1321</v>
      </c>
      <c r="F447" s="270">
        <v>4621</v>
      </c>
      <c r="G447" s="267" t="s">
        <v>93</v>
      </c>
      <c r="H447" s="269" t="s">
        <v>317</v>
      </c>
    </row>
    <row r="448" spans="2:8">
      <c r="B448" s="267">
        <v>3445</v>
      </c>
      <c r="C448" s="267">
        <v>434</v>
      </c>
      <c r="D448" s="268">
        <v>3050</v>
      </c>
      <c r="E448" s="269" t="s">
        <v>1319</v>
      </c>
      <c r="F448" s="270">
        <v>9440</v>
      </c>
      <c r="G448" s="267" t="s">
        <v>93</v>
      </c>
      <c r="H448" s="269" t="s">
        <v>317</v>
      </c>
    </row>
    <row r="449" spans="2:8">
      <c r="B449" s="267">
        <v>3461</v>
      </c>
      <c r="C449" s="267">
        <v>311</v>
      </c>
      <c r="D449" s="268">
        <v>2999</v>
      </c>
      <c r="E449" s="269" t="s">
        <v>1322</v>
      </c>
      <c r="F449" s="270">
        <v>15750</v>
      </c>
      <c r="G449" s="267" t="s">
        <v>93</v>
      </c>
      <c r="H449" s="269" t="s">
        <v>602</v>
      </c>
    </row>
    <row r="450" spans="2:8">
      <c r="B450" s="267">
        <v>3471</v>
      </c>
      <c r="C450" s="267">
        <v>334</v>
      </c>
      <c r="D450" s="268">
        <v>3153</v>
      </c>
      <c r="E450" s="269" t="s">
        <v>318</v>
      </c>
      <c r="F450" s="270">
        <v>4012</v>
      </c>
      <c r="G450" s="267" t="s">
        <v>93</v>
      </c>
      <c r="H450" s="269" t="s">
        <v>317</v>
      </c>
    </row>
    <row r="451" spans="2:8">
      <c r="B451" s="267">
        <v>3487</v>
      </c>
      <c r="C451" s="267">
        <v>424</v>
      </c>
      <c r="D451" s="268">
        <v>3139</v>
      </c>
      <c r="E451" s="269" t="s">
        <v>1323</v>
      </c>
      <c r="F451" s="271">
        <v>469</v>
      </c>
      <c r="G451" s="267" t="s">
        <v>93</v>
      </c>
      <c r="H451" s="269" t="s">
        <v>317</v>
      </c>
    </row>
    <row r="452" spans="2:8">
      <c r="B452" s="267">
        <v>3516</v>
      </c>
      <c r="C452" s="267">
        <v>408</v>
      </c>
      <c r="D452" s="268">
        <v>3186</v>
      </c>
      <c r="E452" s="269" t="s">
        <v>1324</v>
      </c>
      <c r="F452" s="270">
        <v>4130</v>
      </c>
      <c r="G452" s="267" t="s">
        <v>93</v>
      </c>
      <c r="H452" s="269" t="s">
        <v>602</v>
      </c>
    </row>
    <row r="453" spans="2:8">
      <c r="B453" s="267">
        <v>3517</v>
      </c>
      <c r="C453" s="267">
        <v>210</v>
      </c>
      <c r="D453" s="268">
        <v>3115</v>
      </c>
      <c r="E453" s="269" t="s">
        <v>1325</v>
      </c>
      <c r="F453" s="270">
        <v>1268</v>
      </c>
      <c r="G453" s="267" t="s">
        <v>93</v>
      </c>
      <c r="H453" s="269" t="s">
        <v>602</v>
      </c>
    </row>
    <row r="454" spans="2:8">
      <c r="B454" s="267">
        <v>3525</v>
      </c>
      <c r="C454" s="267">
        <v>218</v>
      </c>
      <c r="D454" s="268">
        <v>3136</v>
      </c>
      <c r="E454" s="269" t="s">
        <v>1326</v>
      </c>
      <c r="F454" s="270">
        <v>19543</v>
      </c>
      <c r="G454" s="267" t="s">
        <v>93</v>
      </c>
      <c r="H454" s="269" t="s">
        <v>317</v>
      </c>
    </row>
    <row r="455" spans="2:8">
      <c r="B455" s="267">
        <v>3539</v>
      </c>
      <c r="C455" s="267">
        <v>417</v>
      </c>
      <c r="D455" s="268">
        <v>3181</v>
      </c>
      <c r="E455" s="269" t="s">
        <v>1327</v>
      </c>
      <c r="F455" s="270">
        <v>4130</v>
      </c>
      <c r="G455" s="267" t="s">
        <v>93</v>
      </c>
      <c r="H455" s="269" t="s">
        <v>323</v>
      </c>
    </row>
    <row r="456" spans="2:8">
      <c r="B456" s="267">
        <v>3544</v>
      </c>
      <c r="C456" s="267">
        <v>203</v>
      </c>
      <c r="D456" s="268">
        <v>3189</v>
      </c>
      <c r="E456" s="269" t="s">
        <v>1328</v>
      </c>
      <c r="F456" s="271">
        <v>-315</v>
      </c>
      <c r="G456" s="267" t="s">
        <v>93</v>
      </c>
      <c r="H456" s="269" t="s">
        <v>323</v>
      </c>
    </row>
    <row r="457" spans="2:8">
      <c r="B457" s="267">
        <v>3551</v>
      </c>
      <c r="C457" s="267">
        <v>409</v>
      </c>
      <c r="D457" s="268">
        <v>2953</v>
      </c>
      <c r="E457" s="269" t="s">
        <v>1329</v>
      </c>
      <c r="F457" s="270">
        <v>1660</v>
      </c>
      <c r="G457" s="267" t="s">
        <v>93</v>
      </c>
      <c r="H457" s="269" t="s">
        <v>541</v>
      </c>
    </row>
    <row r="458" spans="2:8">
      <c r="B458" s="267">
        <v>3560</v>
      </c>
      <c r="C458" s="267">
        <v>328</v>
      </c>
      <c r="D458" s="268">
        <v>3109</v>
      </c>
      <c r="E458" s="269" t="s">
        <v>1330</v>
      </c>
      <c r="F458" s="270">
        <v>16143</v>
      </c>
      <c r="G458" s="267" t="s">
        <v>93</v>
      </c>
      <c r="H458" s="269" t="s">
        <v>489</v>
      </c>
    </row>
    <row r="459" spans="2:8">
      <c r="B459" s="267">
        <v>3561</v>
      </c>
      <c r="C459" s="267">
        <v>328</v>
      </c>
      <c r="D459" s="268">
        <v>3109</v>
      </c>
      <c r="E459" s="269" t="s">
        <v>1330</v>
      </c>
      <c r="F459" s="270">
        <v>3860</v>
      </c>
      <c r="G459" s="267" t="s">
        <v>93</v>
      </c>
      <c r="H459" s="269" t="s">
        <v>489</v>
      </c>
    </row>
    <row r="460" spans="2:8">
      <c r="B460" s="267">
        <v>3583</v>
      </c>
      <c r="C460" s="267">
        <v>232</v>
      </c>
      <c r="D460" s="268">
        <v>2859</v>
      </c>
      <c r="E460" s="269" t="s">
        <v>1331</v>
      </c>
      <c r="F460" s="270">
        <v>45931</v>
      </c>
      <c r="G460" s="267" t="s">
        <v>93</v>
      </c>
      <c r="H460" s="269" t="s">
        <v>489</v>
      </c>
    </row>
    <row r="461" spans="2:8">
      <c r="B461" s="267">
        <v>3584</v>
      </c>
      <c r="C461" s="267">
        <v>106</v>
      </c>
      <c r="D461" s="268">
        <v>2609</v>
      </c>
      <c r="E461" s="269" t="s">
        <v>1332</v>
      </c>
      <c r="F461" s="270">
        <v>3150</v>
      </c>
      <c r="G461" s="267" t="s">
        <v>93</v>
      </c>
      <c r="H461" s="269" t="s">
        <v>489</v>
      </c>
    </row>
    <row r="462" spans="2:8">
      <c r="B462" s="267">
        <v>3587</v>
      </c>
      <c r="C462" s="267">
        <v>312</v>
      </c>
      <c r="D462" s="268">
        <v>3192</v>
      </c>
      <c r="E462" s="269" t="s">
        <v>1289</v>
      </c>
      <c r="F462" s="271">
        <v>677</v>
      </c>
      <c r="G462" s="267" t="s">
        <v>93</v>
      </c>
      <c r="H462" s="269" t="s">
        <v>489</v>
      </c>
    </row>
    <row r="463" spans="2:8">
      <c r="B463" s="267">
        <v>3588</v>
      </c>
      <c r="C463" s="267">
        <v>312</v>
      </c>
      <c r="D463" s="268">
        <v>3192</v>
      </c>
      <c r="E463" s="269" t="s">
        <v>1289</v>
      </c>
      <c r="F463" s="270">
        <v>5310</v>
      </c>
      <c r="G463" s="267" t="s">
        <v>93</v>
      </c>
      <c r="H463" s="269" t="s">
        <v>489</v>
      </c>
    </row>
    <row r="464" spans="2:8">
      <c r="B464" s="267">
        <v>3600</v>
      </c>
      <c r="C464" s="267">
        <v>320</v>
      </c>
      <c r="D464" s="268">
        <v>2983</v>
      </c>
      <c r="E464" s="269" t="s">
        <v>1333</v>
      </c>
      <c r="F464" s="270">
        <v>44056</v>
      </c>
      <c r="G464" s="267" t="s">
        <v>93</v>
      </c>
      <c r="H464" s="269" t="s">
        <v>321</v>
      </c>
    </row>
    <row r="465" spans="2:8">
      <c r="B465" s="267">
        <v>3602</v>
      </c>
      <c r="C465" s="267">
        <v>212</v>
      </c>
      <c r="D465" s="268">
        <v>2971</v>
      </c>
      <c r="E465" s="269" t="s">
        <v>1334</v>
      </c>
      <c r="F465" s="270">
        <v>30896</v>
      </c>
      <c r="G465" s="267" t="s">
        <v>93</v>
      </c>
      <c r="H465" s="269" t="s">
        <v>323</v>
      </c>
    </row>
    <row r="466" spans="2:8">
      <c r="B466" s="267">
        <v>3619</v>
      </c>
      <c r="C466" s="267">
        <v>339</v>
      </c>
      <c r="D466" s="268">
        <v>3092</v>
      </c>
      <c r="E466" s="269" t="s">
        <v>1335</v>
      </c>
      <c r="F466" s="270">
        <v>32617</v>
      </c>
      <c r="G466" s="267" t="s">
        <v>93</v>
      </c>
      <c r="H466" s="269" t="s">
        <v>323</v>
      </c>
    </row>
    <row r="467" spans="2:8">
      <c r="B467" s="267">
        <v>3620</v>
      </c>
      <c r="C467" s="267">
        <v>339</v>
      </c>
      <c r="D467" s="268">
        <v>3092</v>
      </c>
      <c r="E467" s="269" t="s">
        <v>1335</v>
      </c>
      <c r="F467" s="270">
        <v>32617</v>
      </c>
      <c r="G467" s="267" t="s">
        <v>93</v>
      </c>
      <c r="H467" s="269" t="s">
        <v>323</v>
      </c>
    </row>
    <row r="468" spans="2:8">
      <c r="B468" s="267">
        <v>3622</v>
      </c>
      <c r="C468" s="267">
        <v>214</v>
      </c>
      <c r="D468" s="268">
        <v>3145</v>
      </c>
      <c r="E468" s="269" t="s">
        <v>1336</v>
      </c>
      <c r="F468" s="270">
        <v>10500</v>
      </c>
      <c r="G468" s="267" t="s">
        <v>93</v>
      </c>
      <c r="H468" s="269" t="s">
        <v>317</v>
      </c>
    </row>
    <row r="469" spans="2:8">
      <c r="B469" s="267">
        <v>3628</v>
      </c>
      <c r="C469" s="267">
        <v>318</v>
      </c>
      <c r="D469" s="268">
        <v>3027</v>
      </c>
      <c r="E469" s="269" t="s">
        <v>1337</v>
      </c>
      <c r="F469" s="270">
        <v>37293</v>
      </c>
      <c r="G469" s="267" t="s">
        <v>93</v>
      </c>
      <c r="H469" s="269" t="s">
        <v>321</v>
      </c>
    </row>
    <row r="470" spans="2:8">
      <c r="B470" s="267">
        <v>3629</v>
      </c>
      <c r="C470" s="267">
        <v>318</v>
      </c>
      <c r="D470" s="268">
        <v>3027</v>
      </c>
      <c r="E470" s="269" t="s">
        <v>1337</v>
      </c>
      <c r="F470" s="270">
        <v>37213</v>
      </c>
      <c r="G470" s="267" t="s">
        <v>93</v>
      </c>
      <c r="H470" s="269" t="s">
        <v>321</v>
      </c>
    </row>
    <row r="471" spans="2:8">
      <c r="B471" s="267">
        <v>3634</v>
      </c>
      <c r="C471" s="267">
        <v>215</v>
      </c>
      <c r="D471" s="268">
        <v>3239</v>
      </c>
      <c r="E471" s="269" t="s">
        <v>1338</v>
      </c>
      <c r="F471" s="270">
        <v>4720</v>
      </c>
      <c r="G471" s="267" t="s">
        <v>93</v>
      </c>
      <c r="H471" s="269" t="s">
        <v>321</v>
      </c>
    </row>
    <row r="472" spans="2:8">
      <c r="B472" s="267">
        <v>3657</v>
      </c>
      <c r="C472" s="267">
        <v>322</v>
      </c>
      <c r="D472" s="268">
        <v>3264</v>
      </c>
      <c r="E472" s="269" t="s">
        <v>755</v>
      </c>
      <c r="F472" s="270">
        <v>1057</v>
      </c>
      <c r="G472" s="267" t="s">
        <v>93</v>
      </c>
      <c r="H472" s="269" t="s">
        <v>321</v>
      </c>
    </row>
    <row r="473" spans="2:8">
      <c r="B473" s="267">
        <v>3658</v>
      </c>
      <c r="C473" s="267">
        <v>322</v>
      </c>
      <c r="D473" s="268">
        <v>3264</v>
      </c>
      <c r="E473" s="269" t="s">
        <v>755</v>
      </c>
      <c r="F473" s="270">
        <v>4720</v>
      </c>
      <c r="G473" s="267" t="s">
        <v>93</v>
      </c>
      <c r="H473" s="269" t="s">
        <v>321</v>
      </c>
    </row>
    <row r="474" spans="2:8">
      <c r="B474" s="267">
        <v>3667</v>
      </c>
      <c r="C474" s="267">
        <v>204</v>
      </c>
      <c r="D474" s="268">
        <v>3279</v>
      </c>
      <c r="E474" s="269" t="s">
        <v>1339</v>
      </c>
      <c r="F474" s="270">
        <v>3632</v>
      </c>
      <c r="G474" s="267" t="s">
        <v>93</v>
      </c>
      <c r="H474" s="269" t="s">
        <v>321</v>
      </c>
    </row>
    <row r="475" spans="2:8">
      <c r="B475" s="267">
        <v>3687</v>
      </c>
      <c r="C475" s="267">
        <v>310</v>
      </c>
      <c r="D475" s="268">
        <v>3096</v>
      </c>
      <c r="E475" s="269" t="s">
        <v>1340</v>
      </c>
      <c r="F475" s="270">
        <v>1084</v>
      </c>
      <c r="G475" s="267" t="s">
        <v>93</v>
      </c>
      <c r="H475" s="269" t="s">
        <v>321</v>
      </c>
    </row>
    <row r="476" spans="2:8">
      <c r="B476" s="267">
        <v>3691</v>
      </c>
      <c r="C476" s="267">
        <v>334</v>
      </c>
      <c r="D476" s="268">
        <v>3271</v>
      </c>
      <c r="E476" s="269" t="s">
        <v>1341</v>
      </c>
      <c r="F476" s="271">
        <v>959</v>
      </c>
      <c r="G476" s="267" t="s">
        <v>93</v>
      </c>
      <c r="H476" s="269" t="s">
        <v>321</v>
      </c>
    </row>
    <row r="477" spans="2:8">
      <c r="B477" s="267">
        <v>3692</v>
      </c>
      <c r="C477" s="267">
        <v>334</v>
      </c>
      <c r="D477" s="268">
        <v>3271</v>
      </c>
      <c r="E477" s="269" t="s">
        <v>1341</v>
      </c>
      <c r="F477" s="270">
        <v>4720</v>
      </c>
      <c r="G477" s="267" t="s">
        <v>93</v>
      </c>
      <c r="H477" s="269" t="s">
        <v>321</v>
      </c>
    </row>
    <row r="478" spans="2:8">
      <c r="B478" s="267">
        <v>3696</v>
      </c>
      <c r="C478" s="267">
        <v>411</v>
      </c>
      <c r="D478" s="268">
        <v>3149</v>
      </c>
      <c r="E478" s="269" t="s">
        <v>1342</v>
      </c>
      <c r="F478" s="270">
        <v>27081</v>
      </c>
      <c r="G478" s="267" t="s">
        <v>93</v>
      </c>
      <c r="H478" s="269" t="s">
        <v>321</v>
      </c>
    </row>
    <row r="479" spans="2:8">
      <c r="B479" s="267">
        <v>3700</v>
      </c>
      <c r="C479" s="267">
        <v>337</v>
      </c>
      <c r="D479" s="268">
        <v>3323</v>
      </c>
      <c r="E479" s="269" t="s">
        <v>1343</v>
      </c>
      <c r="F479" s="270">
        <v>4130</v>
      </c>
      <c r="G479" s="267" t="s">
        <v>93</v>
      </c>
      <c r="H479" s="269" t="s">
        <v>317</v>
      </c>
    </row>
    <row r="480" spans="2:8">
      <c r="B480" s="267">
        <v>3701</v>
      </c>
      <c r="C480" s="267">
        <v>337</v>
      </c>
      <c r="D480" s="268">
        <v>3323</v>
      </c>
      <c r="E480" s="269" t="s">
        <v>1343</v>
      </c>
      <c r="F480" s="270">
        <v>4130</v>
      </c>
      <c r="G480" s="267" t="s">
        <v>93</v>
      </c>
      <c r="H480" s="269" t="s">
        <v>317</v>
      </c>
    </row>
    <row r="481" spans="2:8">
      <c r="B481" s="267">
        <v>3708</v>
      </c>
      <c r="C481" s="267">
        <v>402</v>
      </c>
      <c r="D481" s="268">
        <v>3328</v>
      </c>
      <c r="E481" s="269" t="s">
        <v>1344</v>
      </c>
      <c r="F481" s="270">
        <v>4779</v>
      </c>
      <c r="G481" s="267" t="s">
        <v>93</v>
      </c>
      <c r="H481" s="269" t="s">
        <v>489</v>
      </c>
    </row>
    <row r="482" spans="2:8">
      <c r="B482" s="267">
        <v>3709</v>
      </c>
      <c r="C482" s="267">
        <v>402</v>
      </c>
      <c r="D482" s="268">
        <v>3328</v>
      </c>
      <c r="E482" s="269" t="s">
        <v>1344</v>
      </c>
      <c r="F482" s="270">
        <v>4779</v>
      </c>
      <c r="G482" s="267" t="s">
        <v>93</v>
      </c>
      <c r="H482" s="269" t="s">
        <v>489</v>
      </c>
    </row>
    <row r="483" spans="2:8">
      <c r="B483" s="267">
        <v>3745</v>
      </c>
      <c r="C483" s="267">
        <v>409</v>
      </c>
      <c r="D483" s="268">
        <v>3272</v>
      </c>
      <c r="E483" s="269" t="s">
        <v>1345</v>
      </c>
      <c r="F483" s="270">
        <v>17972</v>
      </c>
      <c r="G483" s="267" t="s">
        <v>93</v>
      </c>
      <c r="H483" s="269" t="s">
        <v>321</v>
      </c>
    </row>
    <row r="484" spans="2:8">
      <c r="B484" s="267">
        <v>3748</v>
      </c>
      <c r="C484" s="267">
        <v>207</v>
      </c>
      <c r="D484" s="268">
        <v>2652</v>
      </c>
      <c r="E484" s="269" t="s">
        <v>1346</v>
      </c>
      <c r="F484" s="270">
        <v>15751</v>
      </c>
      <c r="G484" s="267" t="s">
        <v>93</v>
      </c>
      <c r="H484" s="269" t="s">
        <v>321</v>
      </c>
    </row>
    <row r="485" spans="2:8">
      <c r="B485" s="267">
        <v>3749</v>
      </c>
      <c r="C485" s="267">
        <v>207</v>
      </c>
      <c r="D485" s="268">
        <v>2652</v>
      </c>
      <c r="E485" s="269" t="s">
        <v>1346</v>
      </c>
      <c r="F485" s="270">
        <v>20166</v>
      </c>
      <c r="G485" s="267" t="s">
        <v>93</v>
      </c>
      <c r="H485" s="269" t="s">
        <v>321</v>
      </c>
    </row>
    <row r="486" spans="2:8">
      <c r="B486" s="267">
        <v>3758</v>
      </c>
      <c r="C486" s="267">
        <v>339</v>
      </c>
      <c r="D486" s="268">
        <v>3337</v>
      </c>
      <c r="E486" s="269" t="s">
        <v>1347</v>
      </c>
      <c r="F486" s="270">
        <v>3335</v>
      </c>
      <c r="G486" s="267" t="s">
        <v>93</v>
      </c>
      <c r="H486" s="269" t="s">
        <v>321</v>
      </c>
    </row>
    <row r="487" spans="2:8">
      <c r="B487" s="267">
        <v>3761</v>
      </c>
      <c r="C487" s="267">
        <v>228</v>
      </c>
      <c r="D487" s="268">
        <v>3237</v>
      </c>
      <c r="E487" s="269" t="s">
        <v>1348</v>
      </c>
      <c r="F487" s="270">
        <v>11873</v>
      </c>
      <c r="G487" s="267" t="s">
        <v>93</v>
      </c>
      <c r="H487" s="269" t="s">
        <v>321</v>
      </c>
    </row>
    <row r="488" spans="2:8">
      <c r="B488" s="267">
        <v>3764</v>
      </c>
      <c r="C488" s="267">
        <v>407</v>
      </c>
      <c r="D488" s="268">
        <v>3327</v>
      </c>
      <c r="E488" s="269" t="s">
        <v>1349</v>
      </c>
      <c r="F488" s="270">
        <v>4929</v>
      </c>
      <c r="G488" s="267" t="s">
        <v>93</v>
      </c>
      <c r="H488" s="269" t="s">
        <v>321</v>
      </c>
    </row>
    <row r="489" spans="2:8">
      <c r="B489" s="267">
        <v>3768</v>
      </c>
      <c r="C489" s="267">
        <v>434</v>
      </c>
      <c r="D489" s="268">
        <v>3355</v>
      </c>
      <c r="E489" s="269" t="s">
        <v>1350</v>
      </c>
      <c r="F489" s="271">
        <v>877</v>
      </c>
      <c r="G489" s="267" t="s">
        <v>93</v>
      </c>
      <c r="H489" s="269" t="s">
        <v>321</v>
      </c>
    </row>
    <row r="490" spans="2:8">
      <c r="B490" s="267">
        <v>3778</v>
      </c>
      <c r="C490" s="267">
        <v>401</v>
      </c>
      <c r="D490" s="268">
        <v>3313</v>
      </c>
      <c r="E490" s="269" t="s">
        <v>1351</v>
      </c>
      <c r="F490" s="270">
        <v>7080</v>
      </c>
      <c r="G490" s="267" t="s">
        <v>93</v>
      </c>
      <c r="H490" s="269" t="s">
        <v>317</v>
      </c>
    </row>
    <row r="491" spans="2:8">
      <c r="B491" s="267">
        <v>3788</v>
      </c>
      <c r="C491" s="267">
        <v>326</v>
      </c>
      <c r="D491" s="268">
        <v>3321</v>
      </c>
      <c r="E491" s="269" t="s">
        <v>1352</v>
      </c>
      <c r="F491" s="270">
        <v>8260</v>
      </c>
      <c r="G491" s="267" t="s">
        <v>93</v>
      </c>
      <c r="H491" s="269" t="s">
        <v>323</v>
      </c>
    </row>
    <row r="492" spans="2:8">
      <c r="B492" s="267">
        <v>3811</v>
      </c>
      <c r="C492" s="267">
        <v>204</v>
      </c>
      <c r="D492" s="268">
        <v>3325</v>
      </c>
      <c r="E492" s="269" t="s">
        <v>1353</v>
      </c>
      <c r="F492" s="270">
        <v>5972</v>
      </c>
      <c r="G492" s="267" t="s">
        <v>93</v>
      </c>
      <c r="H492" s="269" t="s">
        <v>323</v>
      </c>
    </row>
    <row r="493" spans="2:8">
      <c r="B493" s="267">
        <v>3816</v>
      </c>
      <c r="C493" s="267">
        <v>405</v>
      </c>
      <c r="D493" s="268">
        <v>3418</v>
      </c>
      <c r="E493" s="269" t="s">
        <v>1354</v>
      </c>
      <c r="F493" s="270">
        <v>4960</v>
      </c>
      <c r="G493" s="267" t="s">
        <v>93</v>
      </c>
      <c r="H493" s="269" t="s">
        <v>323</v>
      </c>
    </row>
    <row r="494" spans="2:8">
      <c r="B494" s="267">
        <v>3822</v>
      </c>
      <c r="C494" s="267">
        <v>220</v>
      </c>
      <c r="D494" s="268">
        <v>3341</v>
      </c>
      <c r="E494" s="269" t="s">
        <v>1355</v>
      </c>
      <c r="F494" s="270">
        <v>13755</v>
      </c>
      <c r="G494" s="267" t="s">
        <v>93</v>
      </c>
      <c r="H494" s="269" t="s">
        <v>323</v>
      </c>
    </row>
    <row r="495" spans="2:8">
      <c r="B495" s="267">
        <v>3826</v>
      </c>
      <c r="C495" s="267">
        <v>334</v>
      </c>
      <c r="D495" s="268">
        <v>3370</v>
      </c>
      <c r="E495" s="269" t="s">
        <v>1356</v>
      </c>
      <c r="F495" s="270">
        <v>4642</v>
      </c>
      <c r="G495" s="267" t="s">
        <v>93</v>
      </c>
      <c r="H495" s="269" t="s">
        <v>323</v>
      </c>
    </row>
    <row r="496" spans="2:8">
      <c r="B496" s="267">
        <v>3827</v>
      </c>
      <c r="C496" s="267">
        <v>334</v>
      </c>
      <c r="D496" s="268">
        <v>3370</v>
      </c>
      <c r="E496" s="269" t="s">
        <v>1356</v>
      </c>
      <c r="F496" s="270">
        <v>4956</v>
      </c>
      <c r="G496" s="267" t="s">
        <v>93</v>
      </c>
      <c r="H496" s="269" t="s">
        <v>323</v>
      </c>
    </row>
    <row r="497" spans="2:8">
      <c r="B497" s="267">
        <v>3857</v>
      </c>
      <c r="C497" s="267">
        <v>202</v>
      </c>
      <c r="D497" s="268">
        <v>3459</v>
      </c>
      <c r="E497" s="269" t="s">
        <v>1357</v>
      </c>
      <c r="F497" s="271">
        <v>507</v>
      </c>
      <c r="G497" s="267" t="s">
        <v>93</v>
      </c>
      <c r="H497" s="269" t="s">
        <v>321</v>
      </c>
    </row>
    <row r="498" spans="2:8">
      <c r="B498" s="267">
        <v>3859</v>
      </c>
      <c r="C498" s="267">
        <v>202</v>
      </c>
      <c r="D498" s="268">
        <v>3459</v>
      </c>
      <c r="E498" s="269" t="s">
        <v>1357</v>
      </c>
      <c r="F498" s="270">
        <v>3000</v>
      </c>
      <c r="G498" s="267" t="s">
        <v>93</v>
      </c>
      <c r="H498" s="269" t="s">
        <v>321</v>
      </c>
    </row>
    <row r="499" spans="2:8">
      <c r="B499" s="267">
        <v>3871</v>
      </c>
      <c r="C499" s="267">
        <v>502</v>
      </c>
      <c r="D499" s="268">
        <v>3408</v>
      </c>
      <c r="E499" s="269" t="s">
        <v>1358</v>
      </c>
      <c r="F499" s="270">
        <v>8260</v>
      </c>
      <c r="G499" s="267" t="s">
        <v>93</v>
      </c>
      <c r="H499" s="269" t="s">
        <v>321</v>
      </c>
    </row>
    <row r="500" spans="2:8">
      <c r="B500" s="267">
        <v>3874</v>
      </c>
      <c r="C500" s="267">
        <v>403</v>
      </c>
      <c r="D500" s="268">
        <v>3411</v>
      </c>
      <c r="E500" s="269" t="s">
        <v>1359</v>
      </c>
      <c r="F500" s="271">
        <v>870</v>
      </c>
      <c r="G500" s="267" t="s">
        <v>93</v>
      </c>
      <c r="H500" s="269" t="s">
        <v>321</v>
      </c>
    </row>
    <row r="501" spans="2:8">
      <c r="B501" s="267">
        <v>3875</v>
      </c>
      <c r="C501" s="267">
        <v>403</v>
      </c>
      <c r="D501" s="268">
        <v>3411</v>
      </c>
      <c r="E501" s="269" t="s">
        <v>1359</v>
      </c>
      <c r="F501" s="270">
        <v>7552</v>
      </c>
      <c r="G501" s="267" t="s">
        <v>93</v>
      </c>
      <c r="H501" s="269" t="s">
        <v>321</v>
      </c>
    </row>
    <row r="502" spans="2:8">
      <c r="B502" s="267">
        <v>3890</v>
      </c>
      <c r="C502" s="267">
        <v>426</v>
      </c>
      <c r="D502" s="268">
        <v>3455</v>
      </c>
      <c r="E502" s="269" t="s">
        <v>1360</v>
      </c>
      <c r="F502" s="271">
        <v>0</v>
      </c>
      <c r="G502" s="267" t="s">
        <v>93</v>
      </c>
      <c r="H502" s="269" t="s">
        <v>1011</v>
      </c>
    </row>
    <row r="503" spans="2:8">
      <c r="B503" s="267">
        <v>3891</v>
      </c>
      <c r="C503" s="267">
        <v>424</v>
      </c>
      <c r="D503" s="268">
        <v>3452</v>
      </c>
      <c r="E503" s="269" t="s">
        <v>1361</v>
      </c>
      <c r="F503" s="271">
        <v>0</v>
      </c>
      <c r="G503" s="267" t="s">
        <v>93</v>
      </c>
      <c r="H503" s="269" t="s">
        <v>1011</v>
      </c>
    </row>
    <row r="504" spans="2:8">
      <c r="B504" s="267">
        <v>3901</v>
      </c>
      <c r="C504" s="267">
        <v>504</v>
      </c>
      <c r="D504" s="268">
        <v>3398</v>
      </c>
      <c r="E504" s="269" t="s">
        <v>1362</v>
      </c>
      <c r="F504" s="270">
        <v>26400</v>
      </c>
      <c r="G504" s="267" t="s">
        <v>93</v>
      </c>
      <c r="H504" s="269" t="s">
        <v>489</v>
      </c>
    </row>
    <row r="505" spans="2:8">
      <c r="B505" s="267">
        <v>3928</v>
      </c>
      <c r="C505" s="267">
        <v>434</v>
      </c>
      <c r="D505" s="268">
        <v>3490</v>
      </c>
      <c r="E505" s="269" t="s">
        <v>1363</v>
      </c>
      <c r="F505" s="270">
        <v>1050</v>
      </c>
      <c r="G505" s="267" t="s">
        <v>93</v>
      </c>
      <c r="H505" s="269" t="s">
        <v>321</v>
      </c>
    </row>
    <row r="506" spans="2:8">
      <c r="B506" s="267">
        <v>3931</v>
      </c>
      <c r="C506" s="267">
        <v>222</v>
      </c>
      <c r="D506" s="268">
        <v>3512</v>
      </c>
      <c r="E506" s="269" t="s">
        <v>1364</v>
      </c>
      <c r="F506" s="270">
        <v>5015</v>
      </c>
      <c r="G506" s="267" t="s">
        <v>93</v>
      </c>
      <c r="H506" s="269" t="s">
        <v>321</v>
      </c>
    </row>
    <row r="507" spans="2:8">
      <c r="B507" s="267">
        <v>3933</v>
      </c>
      <c r="C507" s="267">
        <v>232</v>
      </c>
      <c r="D507" s="268">
        <v>3519</v>
      </c>
      <c r="E507" s="269" t="s">
        <v>1365</v>
      </c>
      <c r="F507" s="270">
        <v>5015</v>
      </c>
      <c r="G507" s="267" t="s">
        <v>93</v>
      </c>
      <c r="H507" s="269" t="s">
        <v>321</v>
      </c>
    </row>
    <row r="508" spans="2:8">
      <c r="B508" s="267">
        <v>3934</v>
      </c>
      <c r="C508" s="267">
        <v>232</v>
      </c>
      <c r="D508" s="268">
        <v>3519</v>
      </c>
      <c r="E508" s="269" t="s">
        <v>1365</v>
      </c>
      <c r="F508" s="271">
        <v>0</v>
      </c>
      <c r="G508" s="267" t="s">
        <v>93</v>
      </c>
      <c r="H508" s="269" t="s">
        <v>321</v>
      </c>
    </row>
    <row r="509" spans="2:8">
      <c r="B509" s="267">
        <v>3938</v>
      </c>
      <c r="C509" s="267">
        <v>230</v>
      </c>
      <c r="D509" s="268">
        <v>3516</v>
      </c>
      <c r="E509" s="269" t="s">
        <v>1366</v>
      </c>
      <c r="F509" s="270">
        <v>9305</v>
      </c>
      <c r="G509" s="267" t="s">
        <v>93</v>
      </c>
      <c r="H509" s="269" t="s">
        <v>321</v>
      </c>
    </row>
    <row r="510" spans="2:8">
      <c r="B510" s="267">
        <v>3940</v>
      </c>
      <c r="C510" s="267">
        <v>220</v>
      </c>
      <c r="D510" s="268">
        <v>3510</v>
      </c>
      <c r="E510" s="269" t="s">
        <v>1367</v>
      </c>
      <c r="F510" s="270">
        <v>6091</v>
      </c>
      <c r="G510" s="267" t="s">
        <v>93</v>
      </c>
      <c r="H510" s="269" t="s">
        <v>323</v>
      </c>
    </row>
    <row r="511" spans="2:8">
      <c r="B511" s="267">
        <v>3975</v>
      </c>
      <c r="C511" s="267">
        <v>211</v>
      </c>
      <c r="D511" s="268">
        <v>3532</v>
      </c>
      <c r="E511" s="269" t="s">
        <v>1368</v>
      </c>
      <c r="F511" s="271">
        <v>826</v>
      </c>
      <c r="G511" s="267" t="s">
        <v>93</v>
      </c>
      <c r="H511" s="269" t="s">
        <v>323</v>
      </c>
    </row>
    <row r="512" spans="2:8">
      <c r="B512" s="267">
        <v>3977</v>
      </c>
      <c r="C512" s="267">
        <v>228</v>
      </c>
      <c r="D512" s="268">
        <v>3419</v>
      </c>
      <c r="E512" s="269" t="s">
        <v>1369</v>
      </c>
      <c r="F512" s="270">
        <v>23219</v>
      </c>
      <c r="G512" s="267" t="s">
        <v>93</v>
      </c>
      <c r="H512" s="269" t="s">
        <v>323</v>
      </c>
    </row>
    <row r="513" spans="2:8">
      <c r="B513" s="267">
        <v>3985</v>
      </c>
      <c r="C513" s="267">
        <v>301</v>
      </c>
      <c r="D513" s="268">
        <v>3331</v>
      </c>
      <c r="E513" s="269" t="s">
        <v>1180</v>
      </c>
      <c r="F513" s="270">
        <v>18900</v>
      </c>
      <c r="G513" s="267" t="s">
        <v>93</v>
      </c>
      <c r="H513" s="269" t="s">
        <v>317</v>
      </c>
    </row>
    <row r="514" spans="2:8">
      <c r="B514" s="267">
        <v>3986</v>
      </c>
      <c r="C514" s="267">
        <v>326</v>
      </c>
      <c r="D514" s="268">
        <v>3542</v>
      </c>
      <c r="E514" s="269" t="s">
        <v>783</v>
      </c>
      <c r="F514" s="270">
        <v>10254</v>
      </c>
      <c r="G514" s="267" t="s">
        <v>93</v>
      </c>
      <c r="H514" s="269" t="s">
        <v>317</v>
      </c>
    </row>
    <row r="515" spans="2:8">
      <c r="B515" s="267">
        <v>3990</v>
      </c>
      <c r="C515" s="267">
        <v>309</v>
      </c>
      <c r="D515" s="268">
        <v>3539</v>
      </c>
      <c r="E515" s="269" t="s">
        <v>1370</v>
      </c>
      <c r="F515" s="270">
        <v>1800</v>
      </c>
      <c r="G515" s="267" t="s">
        <v>93</v>
      </c>
      <c r="H515" s="269" t="s">
        <v>317</v>
      </c>
    </row>
    <row r="516" spans="2:8">
      <c r="B516" s="267">
        <v>3991</v>
      </c>
      <c r="C516" s="267">
        <v>309</v>
      </c>
      <c r="D516" s="268">
        <v>3539</v>
      </c>
      <c r="E516" s="269" t="s">
        <v>1370</v>
      </c>
      <c r="F516" s="270">
        <v>4500</v>
      </c>
      <c r="G516" s="267" t="s">
        <v>93</v>
      </c>
      <c r="H516" s="269" t="s">
        <v>317</v>
      </c>
    </row>
    <row r="517" spans="2:8">
      <c r="B517" s="267">
        <v>3999</v>
      </c>
      <c r="C517" s="267">
        <v>230</v>
      </c>
      <c r="D517" s="268">
        <v>3575</v>
      </c>
      <c r="E517" s="269" t="s">
        <v>1371</v>
      </c>
      <c r="F517" s="270">
        <v>4484</v>
      </c>
      <c r="G517" s="267" t="s">
        <v>93</v>
      </c>
      <c r="H517" s="269" t="s">
        <v>317</v>
      </c>
    </row>
    <row r="518" spans="2:8">
      <c r="B518" s="267">
        <v>4009</v>
      </c>
      <c r="C518" s="267">
        <v>434</v>
      </c>
      <c r="D518" s="268">
        <v>3566</v>
      </c>
      <c r="E518" s="269" t="s">
        <v>1372</v>
      </c>
      <c r="F518" s="270">
        <v>4130</v>
      </c>
      <c r="G518" s="267" t="s">
        <v>93</v>
      </c>
      <c r="H518" s="269" t="s">
        <v>317</v>
      </c>
    </row>
    <row r="519" spans="2:8">
      <c r="B519" s="267">
        <v>4012</v>
      </c>
      <c r="C519" s="267">
        <v>414</v>
      </c>
      <c r="D519" s="268">
        <v>3564</v>
      </c>
      <c r="E519" s="269" t="s">
        <v>1373</v>
      </c>
      <c r="F519" s="270">
        <v>3500</v>
      </c>
      <c r="G519" s="267" t="s">
        <v>93</v>
      </c>
      <c r="H519" s="269" t="s">
        <v>317</v>
      </c>
    </row>
    <row r="520" spans="2:8">
      <c r="B520" s="267">
        <v>4019</v>
      </c>
      <c r="C520" s="267">
        <v>422</v>
      </c>
      <c r="D520" s="268">
        <v>3610</v>
      </c>
      <c r="E520" s="269" t="s">
        <v>1374</v>
      </c>
      <c r="F520" s="270">
        <v>1242</v>
      </c>
      <c r="G520" s="267" t="s">
        <v>93</v>
      </c>
      <c r="H520" s="269" t="s">
        <v>323</v>
      </c>
    </row>
    <row r="521" spans="2:8">
      <c r="B521" s="267">
        <v>4034</v>
      </c>
      <c r="C521" s="267">
        <v>328</v>
      </c>
      <c r="D521" s="268">
        <v>3637</v>
      </c>
      <c r="E521" s="269" t="s">
        <v>1375</v>
      </c>
      <c r="F521" s="270">
        <v>2470</v>
      </c>
      <c r="G521" s="267" t="s">
        <v>93</v>
      </c>
      <c r="H521" s="269" t="s">
        <v>317</v>
      </c>
    </row>
    <row r="522" spans="2:8">
      <c r="B522" s="267">
        <v>4045</v>
      </c>
      <c r="C522" s="267">
        <v>412</v>
      </c>
      <c r="D522" s="268">
        <v>3597</v>
      </c>
      <c r="E522" s="269" t="s">
        <v>1376</v>
      </c>
      <c r="F522" s="270">
        <v>11092</v>
      </c>
      <c r="G522" s="267" t="s">
        <v>93</v>
      </c>
      <c r="H522" s="269" t="s">
        <v>317</v>
      </c>
    </row>
    <row r="523" spans="2:8">
      <c r="B523" s="267">
        <v>4048</v>
      </c>
      <c r="C523" s="267">
        <v>406</v>
      </c>
      <c r="D523" s="268">
        <v>3582</v>
      </c>
      <c r="E523" s="269" t="s">
        <v>1377</v>
      </c>
      <c r="F523" s="270">
        <v>12137</v>
      </c>
      <c r="G523" s="267" t="s">
        <v>93</v>
      </c>
      <c r="H523" s="269" t="s">
        <v>317</v>
      </c>
    </row>
    <row r="524" spans="2:8">
      <c r="B524" s="267">
        <v>4050</v>
      </c>
      <c r="C524" s="267">
        <v>232</v>
      </c>
      <c r="D524" s="268">
        <v>3603</v>
      </c>
      <c r="E524" s="269" t="s">
        <v>1378</v>
      </c>
      <c r="F524" s="270">
        <v>3304</v>
      </c>
      <c r="G524" s="267" t="s">
        <v>93</v>
      </c>
      <c r="H524" s="269" t="s">
        <v>321</v>
      </c>
    </row>
    <row r="525" spans="2:8">
      <c r="B525" s="267">
        <v>4052</v>
      </c>
      <c r="C525" s="267">
        <v>222</v>
      </c>
      <c r="D525" s="268">
        <v>3555</v>
      </c>
      <c r="E525" s="269" t="s">
        <v>1379</v>
      </c>
      <c r="F525" s="270">
        <v>12126</v>
      </c>
      <c r="G525" s="267" t="s">
        <v>93</v>
      </c>
      <c r="H525" s="269" t="s">
        <v>321</v>
      </c>
    </row>
    <row r="526" spans="2:8">
      <c r="B526" s="267">
        <v>4059</v>
      </c>
      <c r="C526" s="267">
        <v>204</v>
      </c>
      <c r="D526" s="268">
        <v>3655</v>
      </c>
      <c r="E526" s="269" t="s">
        <v>1380</v>
      </c>
      <c r="F526" s="270">
        <v>2123</v>
      </c>
      <c r="G526" s="267" t="s">
        <v>93</v>
      </c>
      <c r="H526" s="269" t="s">
        <v>321</v>
      </c>
    </row>
    <row r="527" spans="2:8">
      <c r="B527" s="267">
        <v>4061</v>
      </c>
      <c r="C527" s="267">
        <v>206</v>
      </c>
      <c r="D527" s="268">
        <v>3656</v>
      </c>
      <c r="E527" s="269" t="s">
        <v>1381</v>
      </c>
      <c r="F527" s="270">
        <v>4720</v>
      </c>
      <c r="G527" s="267" t="s">
        <v>93</v>
      </c>
      <c r="H527" s="269" t="s">
        <v>321</v>
      </c>
    </row>
    <row r="528" spans="2:8">
      <c r="B528" s="267">
        <v>4077</v>
      </c>
      <c r="C528" s="267">
        <v>424</v>
      </c>
      <c r="D528" s="268">
        <v>3689</v>
      </c>
      <c r="E528" s="269" t="s">
        <v>1382</v>
      </c>
      <c r="F528" s="271">
        <v>0</v>
      </c>
      <c r="G528" s="267" t="s">
        <v>93</v>
      </c>
      <c r="H528" s="269" t="s">
        <v>1011</v>
      </c>
    </row>
    <row r="529" spans="2:8">
      <c r="B529" s="267">
        <v>4105</v>
      </c>
      <c r="C529" s="267">
        <v>220</v>
      </c>
      <c r="D529" s="268">
        <v>3612</v>
      </c>
      <c r="E529" s="269" t="s">
        <v>1268</v>
      </c>
      <c r="F529" s="270">
        <v>5808</v>
      </c>
      <c r="G529" s="267" t="s">
        <v>93</v>
      </c>
      <c r="H529" s="269" t="s">
        <v>317</v>
      </c>
    </row>
    <row r="530" spans="2:8">
      <c r="B530" s="267">
        <v>4106</v>
      </c>
      <c r="C530" s="267">
        <v>224</v>
      </c>
      <c r="D530" s="268">
        <v>3614</v>
      </c>
      <c r="E530" s="269" t="s">
        <v>1383</v>
      </c>
      <c r="F530" s="271">
        <v>-468</v>
      </c>
      <c r="G530" s="267" t="s">
        <v>93</v>
      </c>
      <c r="H530" s="269" t="s">
        <v>317</v>
      </c>
    </row>
    <row r="531" spans="2:8">
      <c r="B531" s="267">
        <v>4109</v>
      </c>
      <c r="C531" s="267">
        <v>508</v>
      </c>
      <c r="D531" s="268">
        <v>3664</v>
      </c>
      <c r="E531" s="269" t="s">
        <v>1384</v>
      </c>
      <c r="F531" s="270">
        <v>3384</v>
      </c>
      <c r="G531" s="267" t="s">
        <v>93</v>
      </c>
      <c r="H531" s="269" t="s">
        <v>320</v>
      </c>
    </row>
    <row r="532" spans="2:8">
      <c r="B532" s="267">
        <v>4120</v>
      </c>
      <c r="C532" s="267">
        <v>602</v>
      </c>
      <c r="D532" s="268">
        <v>3670</v>
      </c>
      <c r="E532" s="269" t="s">
        <v>1385</v>
      </c>
      <c r="F532" s="270">
        <v>8542</v>
      </c>
      <c r="G532" s="267" t="s">
        <v>93</v>
      </c>
      <c r="H532" s="269" t="s">
        <v>317</v>
      </c>
    </row>
    <row r="533" spans="2:8">
      <c r="B533" s="267">
        <v>4121</v>
      </c>
      <c r="C533" s="267">
        <v>602</v>
      </c>
      <c r="D533" s="268">
        <v>3670</v>
      </c>
      <c r="E533" s="269" t="s">
        <v>1385</v>
      </c>
      <c r="F533" s="270">
        <v>8542</v>
      </c>
      <c r="G533" s="267" t="s">
        <v>93</v>
      </c>
      <c r="H533" s="269" t="s">
        <v>317</v>
      </c>
    </row>
    <row r="534" spans="2:8">
      <c r="B534" s="267">
        <v>4138</v>
      </c>
      <c r="C534" s="267">
        <v>302</v>
      </c>
      <c r="D534" s="268">
        <v>3217</v>
      </c>
      <c r="E534" s="269" t="s">
        <v>1386</v>
      </c>
      <c r="F534" s="270">
        <v>21150</v>
      </c>
      <c r="G534" s="267" t="s">
        <v>93</v>
      </c>
      <c r="H534" s="269" t="s">
        <v>317</v>
      </c>
    </row>
    <row r="535" spans="2:8">
      <c r="B535" s="267">
        <v>4139</v>
      </c>
      <c r="C535" s="267">
        <v>302</v>
      </c>
      <c r="D535" s="268">
        <v>3217</v>
      </c>
      <c r="E535" s="269" t="s">
        <v>1386</v>
      </c>
      <c r="F535" s="270">
        <v>2923</v>
      </c>
      <c r="G535" s="267" t="s">
        <v>93</v>
      </c>
      <c r="H535" s="269" t="s">
        <v>317</v>
      </c>
    </row>
    <row r="536" spans="2:8">
      <c r="B536" s="267">
        <v>4147</v>
      </c>
      <c r="C536" s="267">
        <v>515</v>
      </c>
      <c r="D536" s="268">
        <v>3699</v>
      </c>
      <c r="E536" s="269" t="s">
        <v>1387</v>
      </c>
      <c r="F536" s="270">
        <v>2965</v>
      </c>
      <c r="G536" s="267" t="s">
        <v>93</v>
      </c>
      <c r="H536" s="269" t="s">
        <v>317</v>
      </c>
    </row>
    <row r="537" spans="2:8">
      <c r="B537" s="267">
        <v>4152</v>
      </c>
      <c r="C537" s="267">
        <v>407</v>
      </c>
      <c r="D537" s="268">
        <v>3697</v>
      </c>
      <c r="E537" s="269" t="s">
        <v>1388</v>
      </c>
      <c r="F537" s="271">
        <v>-224</v>
      </c>
      <c r="G537" s="267" t="s">
        <v>93</v>
      </c>
      <c r="H537" s="269" t="s">
        <v>317</v>
      </c>
    </row>
    <row r="538" spans="2:8">
      <c r="B538" s="267">
        <v>4153</v>
      </c>
      <c r="C538" s="267">
        <v>407</v>
      </c>
      <c r="D538" s="268">
        <v>3697</v>
      </c>
      <c r="E538" s="269" t="s">
        <v>1388</v>
      </c>
      <c r="F538" s="270">
        <v>2741</v>
      </c>
      <c r="G538" s="267" t="s">
        <v>93</v>
      </c>
      <c r="H538" s="269" t="s">
        <v>317</v>
      </c>
    </row>
    <row r="539" spans="2:8">
      <c r="B539" s="267">
        <v>4161</v>
      </c>
      <c r="C539" s="267">
        <v>418</v>
      </c>
      <c r="D539" s="268">
        <v>3649</v>
      </c>
      <c r="E539" s="269" t="s">
        <v>1389</v>
      </c>
      <c r="F539" s="270">
        <v>10737</v>
      </c>
      <c r="G539" s="267" t="s">
        <v>93</v>
      </c>
      <c r="H539" s="269" t="s">
        <v>489</v>
      </c>
    </row>
    <row r="540" spans="2:8">
      <c r="B540" s="267">
        <v>4166</v>
      </c>
      <c r="C540" s="267">
        <v>309</v>
      </c>
      <c r="D540" s="268">
        <v>3671</v>
      </c>
      <c r="E540" s="269" t="s">
        <v>1390</v>
      </c>
      <c r="F540" s="270">
        <v>10089</v>
      </c>
      <c r="G540" s="267" t="s">
        <v>93</v>
      </c>
      <c r="H540" s="269" t="s">
        <v>323</v>
      </c>
    </row>
    <row r="541" spans="2:8">
      <c r="B541" s="267">
        <v>4173</v>
      </c>
      <c r="C541" s="267">
        <v>224</v>
      </c>
      <c r="D541" s="268">
        <v>3726</v>
      </c>
      <c r="E541" s="269" t="s">
        <v>1391</v>
      </c>
      <c r="F541" s="270">
        <v>3855</v>
      </c>
      <c r="G541" s="267" t="s">
        <v>93</v>
      </c>
      <c r="H541" s="269" t="s">
        <v>317</v>
      </c>
    </row>
    <row r="542" spans="2:8">
      <c r="B542" s="267">
        <v>4196</v>
      </c>
      <c r="C542" s="267">
        <v>605</v>
      </c>
      <c r="D542" s="268">
        <v>519</v>
      </c>
      <c r="E542" s="269" t="s">
        <v>1392</v>
      </c>
      <c r="F542" s="270">
        <v>80417</v>
      </c>
      <c r="G542" s="267" t="s">
        <v>93</v>
      </c>
      <c r="H542" s="269" t="s">
        <v>323</v>
      </c>
    </row>
    <row r="543" spans="2:8">
      <c r="B543" s="267">
        <v>4224</v>
      </c>
      <c r="C543" s="267">
        <v>417</v>
      </c>
      <c r="D543" s="268">
        <v>3725</v>
      </c>
      <c r="E543" s="269" t="s">
        <v>1393</v>
      </c>
      <c r="F543" s="270">
        <v>9895</v>
      </c>
      <c r="G543" s="267" t="s">
        <v>93</v>
      </c>
      <c r="H543" s="269" t="s">
        <v>321</v>
      </c>
    </row>
    <row r="544" spans="2:8">
      <c r="B544" s="267">
        <v>4263</v>
      </c>
      <c r="C544" s="267">
        <v>312</v>
      </c>
      <c r="D544" s="268">
        <v>3800</v>
      </c>
      <c r="E544" s="269" t="s">
        <v>1394</v>
      </c>
      <c r="F544" s="270">
        <v>3720</v>
      </c>
      <c r="G544" s="267" t="s">
        <v>93</v>
      </c>
      <c r="H544" s="269" t="s">
        <v>489</v>
      </c>
    </row>
    <row r="545" spans="2:8">
      <c r="B545" s="267">
        <v>4288</v>
      </c>
      <c r="C545" s="267">
        <v>405</v>
      </c>
      <c r="D545" s="268">
        <v>3742</v>
      </c>
      <c r="E545" s="269" t="s">
        <v>1395</v>
      </c>
      <c r="F545" s="270">
        <v>6924</v>
      </c>
      <c r="G545" s="267" t="s">
        <v>93</v>
      </c>
      <c r="H545" s="269" t="s">
        <v>1011</v>
      </c>
    </row>
    <row r="546" spans="2:8">
      <c r="B546" s="267">
        <v>4316</v>
      </c>
      <c r="C546" s="267">
        <v>318</v>
      </c>
      <c r="D546" s="268">
        <v>3269</v>
      </c>
      <c r="E546" s="269" t="s">
        <v>1396</v>
      </c>
      <c r="F546" s="270">
        <v>65337</v>
      </c>
      <c r="G546" s="267" t="s">
        <v>93</v>
      </c>
      <c r="H546" s="269" t="s">
        <v>321</v>
      </c>
    </row>
    <row r="547" spans="2:8">
      <c r="B547" s="267">
        <v>4325</v>
      </c>
      <c r="C547" s="267">
        <v>232</v>
      </c>
      <c r="D547" s="268">
        <v>3865</v>
      </c>
      <c r="E547" s="269" t="s">
        <v>1397</v>
      </c>
      <c r="F547" s="270">
        <v>6300</v>
      </c>
      <c r="G547" s="267" t="s">
        <v>93</v>
      </c>
      <c r="H547" s="269" t="s">
        <v>323</v>
      </c>
    </row>
    <row r="548" spans="2:8">
      <c r="B548" s="267">
        <v>4326</v>
      </c>
      <c r="C548" s="267">
        <v>232</v>
      </c>
      <c r="D548" s="268">
        <v>3865</v>
      </c>
      <c r="E548" s="269" t="s">
        <v>1397</v>
      </c>
      <c r="F548" s="271">
        <v>126</v>
      </c>
      <c r="G548" s="267" t="s">
        <v>93</v>
      </c>
      <c r="H548" s="269" t="s">
        <v>323</v>
      </c>
    </row>
    <row r="549" spans="2:8">
      <c r="B549" s="267">
        <v>4358</v>
      </c>
      <c r="C549" s="267">
        <v>220</v>
      </c>
      <c r="D549" s="268">
        <v>3904</v>
      </c>
      <c r="E549" s="269" t="s">
        <v>1398</v>
      </c>
      <c r="F549" s="270">
        <v>14312</v>
      </c>
      <c r="G549" s="267" t="s">
        <v>93</v>
      </c>
      <c r="H549" s="269" t="s">
        <v>1011</v>
      </c>
    </row>
    <row r="550" spans="2:8">
      <c r="B550" s="267">
        <v>4370</v>
      </c>
      <c r="C550" s="267">
        <v>339</v>
      </c>
      <c r="D550" s="268">
        <v>3935</v>
      </c>
      <c r="E550" s="269" t="s">
        <v>1399</v>
      </c>
      <c r="F550" s="270">
        <v>9343</v>
      </c>
      <c r="G550" s="267" t="s">
        <v>93</v>
      </c>
      <c r="H550" s="269" t="s">
        <v>321</v>
      </c>
    </row>
    <row r="551" spans="2:8">
      <c r="B551" s="267">
        <v>4371</v>
      </c>
      <c r="C551" s="267">
        <v>339</v>
      </c>
      <c r="D551" s="268">
        <v>3935</v>
      </c>
      <c r="E551" s="269" t="s">
        <v>1399</v>
      </c>
      <c r="F551" s="270">
        <v>4623</v>
      </c>
      <c r="G551" s="267" t="s">
        <v>93</v>
      </c>
      <c r="H551" s="269" t="s">
        <v>321</v>
      </c>
    </row>
    <row r="552" spans="2:8">
      <c r="B552" s="267">
        <v>4372</v>
      </c>
      <c r="C552" s="267">
        <v>339</v>
      </c>
      <c r="D552" s="268">
        <v>3935</v>
      </c>
      <c r="E552" s="269" t="s">
        <v>1399</v>
      </c>
      <c r="F552" s="270">
        <v>4720</v>
      </c>
      <c r="G552" s="267" t="s">
        <v>93</v>
      </c>
      <c r="H552" s="269" t="s">
        <v>321</v>
      </c>
    </row>
    <row r="553" spans="2:8">
      <c r="B553" s="267">
        <v>4390</v>
      </c>
      <c r="C553" s="267">
        <v>404</v>
      </c>
      <c r="D553" s="268">
        <v>3946</v>
      </c>
      <c r="E553" s="269" t="s">
        <v>1400</v>
      </c>
      <c r="F553" s="271">
        <v>526</v>
      </c>
      <c r="G553" s="267" t="s">
        <v>93</v>
      </c>
      <c r="H553" s="269" t="s">
        <v>321</v>
      </c>
    </row>
    <row r="554" spans="2:8">
      <c r="B554" s="267">
        <v>4395</v>
      </c>
      <c r="C554" s="267">
        <v>405</v>
      </c>
      <c r="D554" s="268">
        <v>3881</v>
      </c>
      <c r="E554" s="269" t="s">
        <v>1401</v>
      </c>
      <c r="F554" s="270">
        <v>1028</v>
      </c>
      <c r="G554" s="267" t="s">
        <v>93</v>
      </c>
      <c r="H554" s="269" t="s">
        <v>321</v>
      </c>
    </row>
    <row r="555" spans="2:8">
      <c r="B555" s="267">
        <v>4399</v>
      </c>
      <c r="C555" s="267">
        <v>112</v>
      </c>
      <c r="D555" s="268">
        <v>3970</v>
      </c>
      <c r="E555" s="269" t="s">
        <v>1402</v>
      </c>
      <c r="F555" s="271">
        <v>0</v>
      </c>
      <c r="G555" s="267" t="s">
        <v>93</v>
      </c>
      <c r="H555" s="269" t="s">
        <v>1011</v>
      </c>
    </row>
    <row r="556" spans="2:8">
      <c r="B556" s="267">
        <v>4402</v>
      </c>
      <c r="C556" s="267">
        <v>411</v>
      </c>
      <c r="D556" s="268">
        <v>3918</v>
      </c>
      <c r="E556" s="269" t="s">
        <v>1403</v>
      </c>
      <c r="F556" s="270">
        <v>7178</v>
      </c>
      <c r="G556" s="267" t="s">
        <v>93</v>
      </c>
      <c r="H556" s="269" t="s">
        <v>317</v>
      </c>
    </row>
    <row r="557" spans="2:8">
      <c r="B557" s="267">
        <v>4404</v>
      </c>
      <c r="C557" s="267">
        <v>217</v>
      </c>
      <c r="D557" s="268">
        <v>3916</v>
      </c>
      <c r="E557" s="269" t="s">
        <v>1404</v>
      </c>
      <c r="F557" s="270">
        <v>6771</v>
      </c>
      <c r="G557" s="267" t="s">
        <v>93</v>
      </c>
      <c r="H557" s="269" t="s">
        <v>317</v>
      </c>
    </row>
    <row r="558" spans="2:8">
      <c r="B558" s="267">
        <v>4406</v>
      </c>
      <c r="C558" s="267">
        <v>411</v>
      </c>
      <c r="D558" s="268">
        <v>3918</v>
      </c>
      <c r="E558" s="269" t="s">
        <v>1403</v>
      </c>
      <c r="F558" s="270">
        <v>6771</v>
      </c>
      <c r="G558" s="267" t="s">
        <v>93</v>
      </c>
      <c r="H558" s="269" t="s">
        <v>317</v>
      </c>
    </row>
    <row r="559" spans="2:8">
      <c r="B559" s="267">
        <v>4413</v>
      </c>
      <c r="C559" s="267">
        <v>418</v>
      </c>
      <c r="D559" s="268">
        <v>3971</v>
      </c>
      <c r="E559" s="269" t="s">
        <v>1405</v>
      </c>
      <c r="F559" s="271">
        <v>-433</v>
      </c>
      <c r="G559" s="267" t="s">
        <v>93</v>
      </c>
      <c r="H559" s="269" t="s">
        <v>317</v>
      </c>
    </row>
    <row r="560" spans="2:8">
      <c r="B560" s="267">
        <v>4427</v>
      </c>
      <c r="C560" s="267">
        <v>428</v>
      </c>
      <c r="D560" s="268">
        <v>3920</v>
      </c>
      <c r="E560" s="269" t="s">
        <v>1406</v>
      </c>
      <c r="F560" s="270">
        <v>9000</v>
      </c>
      <c r="G560" s="267" t="s">
        <v>93</v>
      </c>
      <c r="H560" s="269" t="s">
        <v>489</v>
      </c>
    </row>
    <row r="561" spans="2:8">
      <c r="B561" s="267">
        <v>4428</v>
      </c>
      <c r="C561" s="267">
        <v>407</v>
      </c>
      <c r="D561" s="268">
        <v>3921</v>
      </c>
      <c r="E561" s="269" t="s">
        <v>1407</v>
      </c>
      <c r="F561" s="270">
        <v>12167</v>
      </c>
      <c r="G561" s="267" t="s">
        <v>93</v>
      </c>
      <c r="H561" s="269" t="s">
        <v>489</v>
      </c>
    </row>
    <row r="562" spans="2:8">
      <c r="B562" s="267">
        <v>4434</v>
      </c>
      <c r="C562" s="267">
        <v>222</v>
      </c>
      <c r="D562" s="268">
        <v>3977</v>
      </c>
      <c r="E562" s="269" t="s">
        <v>1408</v>
      </c>
      <c r="F562" s="270">
        <v>4720</v>
      </c>
      <c r="G562" s="267" t="s">
        <v>93</v>
      </c>
      <c r="H562" s="269" t="s">
        <v>489</v>
      </c>
    </row>
    <row r="563" spans="2:8">
      <c r="B563" s="267">
        <v>4447</v>
      </c>
      <c r="C563" s="267">
        <v>334</v>
      </c>
      <c r="D563" s="268">
        <v>3937</v>
      </c>
      <c r="E563" s="269" t="s">
        <v>1409</v>
      </c>
      <c r="F563" s="270">
        <v>7253</v>
      </c>
      <c r="G563" s="267" t="s">
        <v>93</v>
      </c>
      <c r="H563" s="269" t="s">
        <v>489</v>
      </c>
    </row>
    <row r="564" spans="2:8">
      <c r="B564" s="267">
        <v>4448</v>
      </c>
      <c r="C564" s="267">
        <v>334</v>
      </c>
      <c r="D564" s="268">
        <v>3937</v>
      </c>
      <c r="E564" s="269" t="s">
        <v>1409</v>
      </c>
      <c r="F564" s="270">
        <v>7253</v>
      </c>
      <c r="G564" s="267" t="s">
        <v>93</v>
      </c>
      <c r="H564" s="269" t="s">
        <v>489</v>
      </c>
    </row>
    <row r="565" spans="2:8">
      <c r="B565" s="267">
        <v>4449</v>
      </c>
      <c r="C565" s="267">
        <v>326</v>
      </c>
      <c r="D565" s="268">
        <v>3936</v>
      </c>
      <c r="E565" s="269" t="s">
        <v>1410</v>
      </c>
      <c r="F565" s="270">
        <v>7403</v>
      </c>
      <c r="G565" s="267" t="s">
        <v>93</v>
      </c>
      <c r="H565" s="269" t="s">
        <v>489</v>
      </c>
    </row>
    <row r="566" spans="2:8">
      <c r="B566" s="267">
        <v>4469</v>
      </c>
      <c r="C566" s="267">
        <v>314</v>
      </c>
      <c r="D566" s="268">
        <v>2585</v>
      </c>
      <c r="E566" s="269" t="s">
        <v>1411</v>
      </c>
      <c r="F566" s="270">
        <v>1015</v>
      </c>
      <c r="G566" s="267" t="s">
        <v>93</v>
      </c>
      <c r="H566" s="269" t="s">
        <v>541</v>
      </c>
    </row>
    <row r="567" spans="2:8">
      <c r="B567" s="267">
        <v>4477</v>
      </c>
      <c r="C567" s="267">
        <v>301</v>
      </c>
      <c r="D567" s="268">
        <v>3940</v>
      </c>
      <c r="E567" s="269" t="s">
        <v>1412</v>
      </c>
      <c r="F567" s="270">
        <v>9450</v>
      </c>
      <c r="G567" s="267" t="s">
        <v>93</v>
      </c>
      <c r="H567" s="269" t="s">
        <v>323</v>
      </c>
    </row>
    <row r="568" spans="2:8">
      <c r="B568" s="267">
        <v>4478</v>
      </c>
      <c r="C568" s="267">
        <v>309</v>
      </c>
      <c r="D568" s="268">
        <v>3941</v>
      </c>
      <c r="E568" s="269" t="s">
        <v>1413</v>
      </c>
      <c r="F568" s="270">
        <v>9450</v>
      </c>
      <c r="G568" s="267" t="s">
        <v>93</v>
      </c>
      <c r="H568" s="269" t="s">
        <v>323</v>
      </c>
    </row>
    <row r="569" spans="2:8">
      <c r="B569" s="267">
        <v>4528</v>
      </c>
      <c r="C569" s="267">
        <v>432</v>
      </c>
      <c r="D569" s="268">
        <v>3997</v>
      </c>
      <c r="E569" s="269" t="s">
        <v>1414</v>
      </c>
      <c r="F569" s="270">
        <v>11614</v>
      </c>
      <c r="G569" s="267" t="s">
        <v>93</v>
      </c>
      <c r="H569" s="269" t="s">
        <v>323</v>
      </c>
    </row>
    <row r="570" spans="2:8">
      <c r="B570" s="267">
        <v>4541</v>
      </c>
      <c r="C570" s="267">
        <v>309</v>
      </c>
      <c r="D570" s="268">
        <v>4110</v>
      </c>
      <c r="E570" s="269" t="s">
        <v>1415</v>
      </c>
      <c r="F570" s="271">
        <v>277</v>
      </c>
      <c r="G570" s="267" t="s">
        <v>93</v>
      </c>
      <c r="H570" s="269" t="s">
        <v>323</v>
      </c>
    </row>
    <row r="571" spans="2:8">
      <c r="B571" s="267">
        <v>4542</v>
      </c>
      <c r="C571" s="267">
        <v>309</v>
      </c>
      <c r="D571" s="268">
        <v>4110</v>
      </c>
      <c r="E571" s="269" t="s">
        <v>1415</v>
      </c>
      <c r="F571" s="270">
        <v>3304</v>
      </c>
      <c r="G571" s="267" t="s">
        <v>93</v>
      </c>
      <c r="H571" s="269" t="s">
        <v>323</v>
      </c>
    </row>
    <row r="572" spans="2:8">
      <c r="B572" s="267">
        <v>4556</v>
      </c>
      <c r="C572" s="267">
        <v>336</v>
      </c>
      <c r="D572" s="268">
        <v>4107</v>
      </c>
      <c r="E572" s="269" t="s">
        <v>1416</v>
      </c>
      <c r="F572" s="270">
        <v>5500</v>
      </c>
      <c r="G572" s="267" t="s">
        <v>93</v>
      </c>
      <c r="H572" s="269" t="s">
        <v>489</v>
      </c>
    </row>
    <row r="573" spans="2:8">
      <c r="B573" s="267">
        <v>4561</v>
      </c>
      <c r="C573" s="267">
        <v>424</v>
      </c>
      <c r="D573" s="268">
        <v>4112</v>
      </c>
      <c r="E573" s="269" t="s">
        <v>1417</v>
      </c>
      <c r="F573" s="270">
        <v>3953</v>
      </c>
      <c r="G573" s="267" t="s">
        <v>93</v>
      </c>
      <c r="H573" s="269" t="s">
        <v>489</v>
      </c>
    </row>
    <row r="574" spans="2:8">
      <c r="B574" s="267">
        <v>4566</v>
      </c>
      <c r="C574" s="267">
        <v>309</v>
      </c>
      <c r="D574" s="268">
        <v>4110</v>
      </c>
      <c r="E574" s="269" t="s">
        <v>1415</v>
      </c>
      <c r="F574" s="270">
        <v>4956</v>
      </c>
      <c r="G574" s="267" t="s">
        <v>93</v>
      </c>
      <c r="H574" s="269" t="s">
        <v>489</v>
      </c>
    </row>
    <row r="575" spans="2:8">
      <c r="B575" s="267">
        <v>4572</v>
      </c>
      <c r="C575" s="267">
        <v>407</v>
      </c>
      <c r="D575" s="268">
        <v>4056</v>
      </c>
      <c r="E575" s="269" t="s">
        <v>1418</v>
      </c>
      <c r="F575" s="270">
        <v>3000</v>
      </c>
      <c r="G575" s="267" t="s">
        <v>93</v>
      </c>
      <c r="H575" s="269" t="s">
        <v>489</v>
      </c>
    </row>
    <row r="576" spans="2:8">
      <c r="B576" s="267">
        <v>4573</v>
      </c>
      <c r="C576" s="267">
        <v>407</v>
      </c>
      <c r="D576" s="268">
        <v>4056</v>
      </c>
      <c r="E576" s="269" t="s">
        <v>1418</v>
      </c>
      <c r="F576" s="270">
        <v>13500</v>
      </c>
      <c r="G576" s="267" t="s">
        <v>93</v>
      </c>
      <c r="H576" s="269" t="s">
        <v>489</v>
      </c>
    </row>
    <row r="577" spans="2:8">
      <c r="B577" s="267">
        <v>4574</v>
      </c>
      <c r="C577" s="267">
        <v>407</v>
      </c>
      <c r="D577" s="268">
        <v>4056</v>
      </c>
      <c r="E577" s="269" t="s">
        <v>1418</v>
      </c>
      <c r="F577" s="270">
        <v>16500</v>
      </c>
      <c r="G577" s="267" t="s">
        <v>93</v>
      </c>
      <c r="H577" s="269" t="s">
        <v>489</v>
      </c>
    </row>
    <row r="578" spans="2:8">
      <c r="B578" s="267">
        <v>4575</v>
      </c>
      <c r="C578" s="267">
        <v>322</v>
      </c>
      <c r="D578" s="268">
        <v>4143</v>
      </c>
      <c r="E578" s="269" t="s">
        <v>1419</v>
      </c>
      <c r="F578" s="270">
        <v>3357</v>
      </c>
      <c r="G578" s="267" t="s">
        <v>93</v>
      </c>
      <c r="H578" s="269" t="s">
        <v>489</v>
      </c>
    </row>
    <row r="579" spans="2:8">
      <c r="B579" s="267">
        <v>4577</v>
      </c>
      <c r="C579" s="267">
        <v>508</v>
      </c>
      <c r="D579" s="268">
        <v>4038</v>
      </c>
      <c r="E579" s="269" t="s">
        <v>1420</v>
      </c>
      <c r="F579" s="270">
        <v>16500</v>
      </c>
      <c r="G579" s="267" t="s">
        <v>93</v>
      </c>
      <c r="H579" s="269" t="s">
        <v>541</v>
      </c>
    </row>
    <row r="580" spans="2:8">
      <c r="B580" s="267">
        <v>4578</v>
      </c>
      <c r="C580" s="267">
        <v>508</v>
      </c>
      <c r="D580" s="268">
        <v>4038</v>
      </c>
      <c r="E580" s="269" t="s">
        <v>1421</v>
      </c>
      <c r="F580" s="270">
        <v>16500</v>
      </c>
      <c r="G580" s="267" t="s">
        <v>93</v>
      </c>
      <c r="H580" s="269" t="s">
        <v>541</v>
      </c>
    </row>
    <row r="581" spans="2:8">
      <c r="B581" s="267">
        <v>4579</v>
      </c>
      <c r="C581" s="267">
        <v>508</v>
      </c>
      <c r="D581" s="268">
        <v>4038</v>
      </c>
      <c r="E581" s="269" t="s">
        <v>1421</v>
      </c>
      <c r="F581" s="270">
        <v>16500</v>
      </c>
      <c r="G581" s="267" t="s">
        <v>93</v>
      </c>
      <c r="H581" s="269" t="s">
        <v>541</v>
      </c>
    </row>
    <row r="582" spans="2:8">
      <c r="B582" s="267">
        <v>4583</v>
      </c>
      <c r="C582" s="267">
        <v>421</v>
      </c>
      <c r="D582" s="268">
        <v>4133</v>
      </c>
      <c r="E582" s="269" t="s">
        <v>1422</v>
      </c>
      <c r="F582" s="270">
        <v>7922</v>
      </c>
      <c r="G582" s="267" t="s">
        <v>93</v>
      </c>
      <c r="H582" s="269" t="s">
        <v>541</v>
      </c>
    </row>
    <row r="583" spans="2:8">
      <c r="B583" s="267">
        <v>4587</v>
      </c>
      <c r="C583" s="267">
        <v>236</v>
      </c>
      <c r="D583" s="268">
        <v>4030</v>
      </c>
      <c r="E583" s="269" t="s">
        <v>1423</v>
      </c>
      <c r="F583" s="270">
        <v>16500</v>
      </c>
      <c r="G583" s="267" t="s">
        <v>93</v>
      </c>
      <c r="H583" s="269" t="s">
        <v>541</v>
      </c>
    </row>
    <row r="584" spans="2:8">
      <c r="B584" s="267">
        <v>4599</v>
      </c>
      <c r="C584" s="267">
        <v>314</v>
      </c>
      <c r="D584" s="268">
        <v>4101</v>
      </c>
      <c r="E584" s="269" t="s">
        <v>1424</v>
      </c>
      <c r="F584" s="270">
        <v>7000</v>
      </c>
      <c r="G584" s="267" t="s">
        <v>93</v>
      </c>
      <c r="H584" s="269" t="s">
        <v>323</v>
      </c>
    </row>
    <row r="585" spans="2:8">
      <c r="B585" s="267">
        <v>4624</v>
      </c>
      <c r="C585" s="267">
        <v>322</v>
      </c>
      <c r="D585" s="268">
        <v>4143</v>
      </c>
      <c r="E585" s="269" t="s">
        <v>1419</v>
      </c>
      <c r="F585" s="270">
        <v>2637</v>
      </c>
      <c r="G585" s="267" t="s">
        <v>93</v>
      </c>
      <c r="H585" s="269" t="s">
        <v>321</v>
      </c>
    </row>
    <row r="586" spans="2:8">
      <c r="B586" s="267">
        <v>4626</v>
      </c>
      <c r="C586" s="267">
        <v>230</v>
      </c>
      <c r="D586" s="268">
        <v>4187</v>
      </c>
      <c r="E586" s="269" t="s">
        <v>1425</v>
      </c>
      <c r="F586" s="270">
        <v>7323</v>
      </c>
      <c r="G586" s="267" t="s">
        <v>93</v>
      </c>
      <c r="H586" s="269" t="s">
        <v>321</v>
      </c>
    </row>
    <row r="587" spans="2:8">
      <c r="B587" s="267">
        <v>4627</v>
      </c>
      <c r="C587" s="267">
        <v>234</v>
      </c>
      <c r="D587" s="268">
        <v>4188</v>
      </c>
      <c r="E587" s="269" t="s">
        <v>1426</v>
      </c>
      <c r="F587" s="270">
        <v>7080</v>
      </c>
      <c r="G587" s="267" t="s">
        <v>93</v>
      </c>
      <c r="H587" s="269" t="s">
        <v>321</v>
      </c>
    </row>
    <row r="588" spans="2:8">
      <c r="B588" s="267">
        <v>4628</v>
      </c>
      <c r="C588" s="267">
        <v>228</v>
      </c>
      <c r="D588" s="268">
        <v>4186</v>
      </c>
      <c r="E588" s="269" t="s">
        <v>1427</v>
      </c>
      <c r="F588" s="270">
        <v>7080</v>
      </c>
      <c r="G588" s="267" t="s">
        <v>93</v>
      </c>
      <c r="H588" s="269" t="s">
        <v>321</v>
      </c>
    </row>
    <row r="589" spans="2:8">
      <c r="B589" s="267">
        <v>4645</v>
      </c>
      <c r="C589" s="267">
        <v>426</v>
      </c>
      <c r="D589" s="268">
        <v>4179</v>
      </c>
      <c r="E589" s="269" t="s">
        <v>1428</v>
      </c>
      <c r="F589" s="270">
        <v>15822</v>
      </c>
      <c r="G589" s="267" t="s">
        <v>93</v>
      </c>
      <c r="H589" s="269" t="s">
        <v>323</v>
      </c>
    </row>
    <row r="590" spans="2:8">
      <c r="B590" s="267">
        <v>4670</v>
      </c>
      <c r="C590" s="267">
        <v>302</v>
      </c>
      <c r="D590" s="268">
        <v>4229</v>
      </c>
      <c r="E590" s="269" t="s">
        <v>1429</v>
      </c>
      <c r="F590" s="270">
        <v>6844</v>
      </c>
      <c r="G590" s="267" t="s">
        <v>93</v>
      </c>
      <c r="H590" s="269" t="s">
        <v>489</v>
      </c>
    </row>
    <row r="591" spans="2:8">
      <c r="B591" s="267">
        <v>4671</v>
      </c>
      <c r="C591" s="267">
        <v>302</v>
      </c>
      <c r="D591" s="268">
        <v>4229</v>
      </c>
      <c r="E591" s="269" t="s">
        <v>1429</v>
      </c>
      <c r="F591" s="271">
        <v>799</v>
      </c>
      <c r="G591" s="267" t="s">
        <v>93</v>
      </c>
      <c r="H591" s="269" t="s">
        <v>489</v>
      </c>
    </row>
    <row r="592" spans="2:8">
      <c r="B592" s="267">
        <v>4677</v>
      </c>
      <c r="C592" s="267">
        <v>326</v>
      </c>
      <c r="D592" s="268">
        <v>4282</v>
      </c>
      <c r="E592" s="269" t="s">
        <v>1430</v>
      </c>
      <c r="F592" s="270">
        <v>3500</v>
      </c>
      <c r="G592" s="267" t="s">
        <v>93</v>
      </c>
      <c r="H592" s="269" t="s">
        <v>489</v>
      </c>
    </row>
    <row r="593" spans="2:8">
      <c r="B593" s="267">
        <v>4686</v>
      </c>
      <c r="C593" s="267">
        <v>215</v>
      </c>
      <c r="D593" s="268">
        <v>4240</v>
      </c>
      <c r="E593" s="269" t="s">
        <v>1431</v>
      </c>
      <c r="F593" s="270">
        <v>3422</v>
      </c>
      <c r="G593" s="267" t="s">
        <v>93</v>
      </c>
      <c r="H593" s="269" t="s">
        <v>317</v>
      </c>
    </row>
    <row r="594" spans="2:8">
      <c r="B594" s="267">
        <v>4698</v>
      </c>
      <c r="C594" s="267">
        <v>432</v>
      </c>
      <c r="D594" s="268">
        <v>4163</v>
      </c>
      <c r="E594" s="269" t="s">
        <v>1432</v>
      </c>
      <c r="F594" s="270">
        <v>16500</v>
      </c>
      <c r="G594" s="267" t="s">
        <v>93</v>
      </c>
      <c r="H594" s="269" t="s">
        <v>317</v>
      </c>
    </row>
    <row r="595" spans="2:8">
      <c r="B595" s="267">
        <v>4705</v>
      </c>
      <c r="C595" s="267">
        <v>206</v>
      </c>
      <c r="D595" s="268">
        <v>4264</v>
      </c>
      <c r="E595" s="269" t="s">
        <v>1433</v>
      </c>
      <c r="F595" s="270">
        <v>4720</v>
      </c>
      <c r="G595" s="267" t="s">
        <v>93</v>
      </c>
      <c r="H595" s="269" t="s">
        <v>317</v>
      </c>
    </row>
    <row r="596" spans="2:8">
      <c r="B596" s="267">
        <v>4708</v>
      </c>
      <c r="C596" s="267">
        <v>421</v>
      </c>
      <c r="D596" s="268">
        <v>4272</v>
      </c>
      <c r="E596" s="269" t="s">
        <v>1434</v>
      </c>
      <c r="F596" s="270">
        <v>7268</v>
      </c>
      <c r="G596" s="267" t="s">
        <v>93</v>
      </c>
      <c r="H596" s="269" t="s">
        <v>317</v>
      </c>
    </row>
    <row r="597" spans="2:8">
      <c r="B597" s="267">
        <v>4730</v>
      </c>
      <c r="C597" s="267">
        <v>501</v>
      </c>
      <c r="D597" s="268">
        <v>4290</v>
      </c>
      <c r="E597" s="269" t="s">
        <v>1435</v>
      </c>
      <c r="F597" s="270">
        <v>4124</v>
      </c>
      <c r="G597" s="267" t="s">
        <v>93</v>
      </c>
      <c r="H597" s="269" t="s">
        <v>489</v>
      </c>
    </row>
    <row r="598" spans="2:8">
      <c r="B598" s="267">
        <v>4736</v>
      </c>
      <c r="C598" s="267">
        <v>322</v>
      </c>
      <c r="D598" s="268">
        <v>4245</v>
      </c>
      <c r="E598" s="269" t="s">
        <v>1436</v>
      </c>
      <c r="F598" s="271">
        <v>597</v>
      </c>
      <c r="G598" s="267" t="s">
        <v>93</v>
      </c>
      <c r="H598" s="269" t="s">
        <v>489</v>
      </c>
    </row>
    <row r="599" spans="2:8">
      <c r="B599" s="267">
        <v>4737</v>
      </c>
      <c r="C599" s="267">
        <v>322</v>
      </c>
      <c r="D599" s="268">
        <v>4245</v>
      </c>
      <c r="E599" s="269" t="s">
        <v>1436</v>
      </c>
      <c r="F599" s="270">
        <v>7000</v>
      </c>
      <c r="G599" s="267" t="s">
        <v>93</v>
      </c>
      <c r="H599" s="269" t="s">
        <v>489</v>
      </c>
    </row>
    <row r="600" spans="2:8">
      <c r="B600" s="267">
        <v>4741</v>
      </c>
      <c r="C600" s="267">
        <v>332</v>
      </c>
      <c r="D600" s="268">
        <v>4261</v>
      </c>
      <c r="E600" s="269" t="s">
        <v>1437</v>
      </c>
      <c r="F600" s="271">
        <v>0</v>
      </c>
      <c r="G600" s="267" t="s">
        <v>93</v>
      </c>
      <c r="H600" s="269" t="s">
        <v>489</v>
      </c>
    </row>
    <row r="601" spans="2:8">
      <c r="B601" s="267">
        <v>4742</v>
      </c>
      <c r="C601" s="267">
        <v>332</v>
      </c>
      <c r="D601" s="268">
        <v>4261</v>
      </c>
      <c r="E601" s="269" t="s">
        <v>1438</v>
      </c>
      <c r="F601" s="271">
        <v>0</v>
      </c>
      <c r="G601" s="267" t="s">
        <v>93</v>
      </c>
      <c r="H601" s="269" t="s">
        <v>489</v>
      </c>
    </row>
    <row r="602" spans="2:8">
      <c r="B602" s="267">
        <v>4759</v>
      </c>
      <c r="C602" s="267">
        <v>407</v>
      </c>
      <c r="D602" s="268">
        <v>4275</v>
      </c>
      <c r="E602" s="269" t="s">
        <v>1439</v>
      </c>
      <c r="F602" s="270">
        <v>8496</v>
      </c>
      <c r="G602" s="267" t="s">
        <v>93</v>
      </c>
      <c r="H602" s="269" t="s">
        <v>317</v>
      </c>
    </row>
    <row r="603" spans="2:8">
      <c r="B603" s="267">
        <v>4765</v>
      </c>
      <c r="C603" s="267">
        <v>302</v>
      </c>
      <c r="D603" s="268">
        <v>4286</v>
      </c>
      <c r="E603" s="269" t="s">
        <v>1440</v>
      </c>
      <c r="F603" s="270">
        <v>5100</v>
      </c>
      <c r="G603" s="267" t="s">
        <v>93</v>
      </c>
      <c r="H603" s="269" t="s">
        <v>323</v>
      </c>
    </row>
    <row r="604" spans="2:8">
      <c r="B604" s="267">
        <v>4803</v>
      </c>
      <c r="C604" s="267">
        <v>436</v>
      </c>
      <c r="D604" s="268">
        <v>4314</v>
      </c>
      <c r="E604" s="269" t="s">
        <v>1441</v>
      </c>
      <c r="F604" s="270">
        <v>2132</v>
      </c>
      <c r="G604" s="267" t="s">
        <v>93</v>
      </c>
      <c r="H604" s="269" t="s">
        <v>317</v>
      </c>
    </row>
    <row r="605" spans="2:8">
      <c r="B605" s="267">
        <v>4804</v>
      </c>
      <c r="C605" s="267">
        <v>436</v>
      </c>
      <c r="D605" s="268">
        <v>4314</v>
      </c>
      <c r="E605" s="269" t="s">
        <v>1441</v>
      </c>
      <c r="F605" s="270">
        <v>10620</v>
      </c>
      <c r="G605" s="267" t="s">
        <v>93</v>
      </c>
      <c r="H605" s="269" t="s">
        <v>317</v>
      </c>
    </row>
    <row r="606" spans="2:8">
      <c r="B606" s="267">
        <v>4833</v>
      </c>
      <c r="C606" s="267">
        <v>417</v>
      </c>
      <c r="D606" s="268">
        <v>4424</v>
      </c>
      <c r="E606" s="269" t="s">
        <v>1442</v>
      </c>
      <c r="F606" s="270">
        <v>4130</v>
      </c>
      <c r="G606" s="267" t="s">
        <v>93</v>
      </c>
      <c r="H606" s="269" t="s">
        <v>489</v>
      </c>
    </row>
    <row r="607" spans="2:8">
      <c r="B607" s="267">
        <v>4840</v>
      </c>
      <c r="C607" s="267">
        <v>434</v>
      </c>
      <c r="D607" s="268">
        <v>4289</v>
      </c>
      <c r="E607" s="269" t="s">
        <v>1443</v>
      </c>
      <c r="F607" s="270">
        <v>16109</v>
      </c>
      <c r="G607" s="267" t="s">
        <v>93</v>
      </c>
      <c r="H607" s="269" t="s">
        <v>317</v>
      </c>
    </row>
    <row r="608" spans="2:8">
      <c r="B608" s="267">
        <v>4841</v>
      </c>
      <c r="C608" s="267">
        <v>434</v>
      </c>
      <c r="D608" s="268">
        <v>4289</v>
      </c>
      <c r="E608" s="269" t="s">
        <v>1444</v>
      </c>
      <c r="F608" s="270">
        <v>16109</v>
      </c>
      <c r="G608" s="267" t="s">
        <v>93</v>
      </c>
      <c r="H608" s="269" t="s">
        <v>317</v>
      </c>
    </row>
    <row r="609" spans="2:8">
      <c r="B609" s="267">
        <v>4854</v>
      </c>
      <c r="C609" s="267">
        <v>220</v>
      </c>
      <c r="D609" s="268">
        <v>4269</v>
      </c>
      <c r="E609" s="269" t="s">
        <v>1445</v>
      </c>
      <c r="F609" s="270">
        <v>16520</v>
      </c>
      <c r="G609" s="267" t="s">
        <v>93</v>
      </c>
      <c r="H609" s="269" t="s">
        <v>317</v>
      </c>
    </row>
    <row r="610" spans="2:8">
      <c r="B610" s="267">
        <v>4855</v>
      </c>
      <c r="C610" s="267">
        <v>204</v>
      </c>
      <c r="D610" s="268">
        <v>4137</v>
      </c>
      <c r="E610" s="269" t="s">
        <v>1446</v>
      </c>
      <c r="F610" s="270">
        <v>28910</v>
      </c>
      <c r="G610" s="267" t="s">
        <v>93</v>
      </c>
      <c r="H610" s="269" t="s">
        <v>317</v>
      </c>
    </row>
    <row r="611" spans="2:8">
      <c r="B611" s="267">
        <v>4856</v>
      </c>
      <c r="C611" s="267">
        <v>204</v>
      </c>
      <c r="D611" s="268">
        <v>4137</v>
      </c>
      <c r="E611" s="269" t="s">
        <v>1446</v>
      </c>
      <c r="F611" s="270">
        <v>2124</v>
      </c>
      <c r="G611" s="267" t="s">
        <v>93</v>
      </c>
      <c r="H611" s="269" t="s">
        <v>317</v>
      </c>
    </row>
    <row r="612" spans="2:8">
      <c r="B612" s="267">
        <v>4873</v>
      </c>
      <c r="C612" s="267">
        <v>610</v>
      </c>
      <c r="D612" s="268">
        <v>515</v>
      </c>
      <c r="E612" s="269" t="s">
        <v>1447</v>
      </c>
      <c r="F612" s="270">
        <v>36049</v>
      </c>
      <c r="G612" s="267" t="s">
        <v>93</v>
      </c>
      <c r="H612" s="269" t="s">
        <v>317</v>
      </c>
    </row>
    <row r="613" spans="2:8">
      <c r="B613" s="267">
        <v>4878</v>
      </c>
      <c r="C613" s="267">
        <v>603</v>
      </c>
      <c r="D613" s="268">
        <v>513</v>
      </c>
      <c r="E613" s="269" t="s">
        <v>1448</v>
      </c>
      <c r="F613" s="271">
        <v>185</v>
      </c>
      <c r="G613" s="267" t="s">
        <v>93</v>
      </c>
      <c r="H613" s="269" t="s">
        <v>323</v>
      </c>
    </row>
    <row r="614" spans="2:8">
      <c r="B614" s="267">
        <v>4912</v>
      </c>
      <c r="C614" s="267">
        <v>337</v>
      </c>
      <c r="D614" s="268">
        <v>4368</v>
      </c>
      <c r="E614" s="269" t="s">
        <v>1449</v>
      </c>
      <c r="F614" s="270">
        <v>13500</v>
      </c>
      <c r="G614" s="267" t="s">
        <v>93</v>
      </c>
      <c r="H614" s="269" t="s">
        <v>1011</v>
      </c>
    </row>
    <row r="615" spans="2:8">
      <c r="B615" s="267">
        <v>4913</v>
      </c>
      <c r="C615" s="267">
        <v>337</v>
      </c>
      <c r="D615" s="268">
        <v>4368</v>
      </c>
      <c r="E615" s="269" t="s">
        <v>1449</v>
      </c>
      <c r="F615" s="270">
        <v>3000</v>
      </c>
      <c r="G615" s="267" t="s">
        <v>93</v>
      </c>
      <c r="H615" s="269" t="s">
        <v>1011</v>
      </c>
    </row>
    <row r="616" spans="2:8">
      <c r="B616" s="267">
        <v>4914</v>
      </c>
      <c r="C616" s="267">
        <v>337</v>
      </c>
      <c r="D616" s="268">
        <v>4368</v>
      </c>
      <c r="E616" s="269" t="s">
        <v>1449</v>
      </c>
      <c r="F616" s="270">
        <v>16500</v>
      </c>
      <c r="G616" s="267" t="s">
        <v>93</v>
      </c>
      <c r="H616" s="269" t="s">
        <v>1011</v>
      </c>
    </row>
    <row r="617" spans="2:8">
      <c r="B617" s="267">
        <v>4916</v>
      </c>
      <c r="C617" s="267">
        <v>504</v>
      </c>
      <c r="D617" s="268">
        <v>4408</v>
      </c>
      <c r="E617" s="269" t="s">
        <v>1450</v>
      </c>
      <c r="F617" s="270">
        <v>26400</v>
      </c>
      <c r="G617" s="267" t="s">
        <v>93</v>
      </c>
      <c r="H617" s="269" t="s">
        <v>317</v>
      </c>
    </row>
    <row r="618" spans="2:8">
      <c r="B618" s="267">
        <v>4928</v>
      </c>
      <c r="C618" s="267">
        <v>228</v>
      </c>
      <c r="D618" s="268">
        <v>4441</v>
      </c>
      <c r="E618" s="269" t="s">
        <v>1451</v>
      </c>
      <c r="F618" s="270">
        <v>14365</v>
      </c>
      <c r="G618" s="267" t="s">
        <v>93</v>
      </c>
      <c r="H618" s="269" t="s">
        <v>323</v>
      </c>
    </row>
    <row r="619" spans="2:8">
      <c r="B619" s="267">
        <v>4951</v>
      </c>
      <c r="C619" s="267">
        <v>206</v>
      </c>
      <c r="D619" s="268">
        <v>4481</v>
      </c>
      <c r="E619" s="269" t="s">
        <v>1452</v>
      </c>
      <c r="F619" s="271">
        <v>0</v>
      </c>
      <c r="G619" s="267" t="s">
        <v>93</v>
      </c>
      <c r="H619" s="269" t="s">
        <v>323</v>
      </c>
    </row>
    <row r="620" spans="2:8">
      <c r="B620" s="267">
        <v>4967</v>
      </c>
      <c r="C620" s="267">
        <v>205</v>
      </c>
      <c r="D620" s="268">
        <v>4490</v>
      </c>
      <c r="E620" s="269" t="s">
        <v>1453</v>
      </c>
      <c r="F620" s="270">
        <v>8260</v>
      </c>
      <c r="G620" s="267" t="s">
        <v>93</v>
      </c>
      <c r="H620" s="269" t="s">
        <v>1011</v>
      </c>
    </row>
    <row r="621" spans="2:8">
      <c r="B621" s="267">
        <v>4970</v>
      </c>
      <c r="C621" s="267">
        <v>339</v>
      </c>
      <c r="D621" s="268">
        <v>4524</v>
      </c>
      <c r="E621" s="269" t="s">
        <v>1454</v>
      </c>
      <c r="F621" s="270">
        <v>3072</v>
      </c>
      <c r="G621" s="267" t="s">
        <v>93</v>
      </c>
      <c r="H621" s="269" t="s">
        <v>323</v>
      </c>
    </row>
    <row r="622" spans="2:8">
      <c r="B622" s="267">
        <v>4977</v>
      </c>
      <c r="C622" s="267">
        <v>430</v>
      </c>
      <c r="D622" s="268">
        <v>4487</v>
      </c>
      <c r="E622" s="269" t="s">
        <v>1035</v>
      </c>
      <c r="F622" s="270">
        <v>11092</v>
      </c>
      <c r="G622" s="267" t="s">
        <v>93</v>
      </c>
      <c r="H622" s="269" t="s">
        <v>323</v>
      </c>
    </row>
    <row r="623" spans="2:8">
      <c r="B623" s="267">
        <v>4988</v>
      </c>
      <c r="C623" s="267">
        <v>412</v>
      </c>
      <c r="D623" s="268">
        <v>4568</v>
      </c>
      <c r="E623" s="269" t="s">
        <v>1455</v>
      </c>
      <c r="F623" s="271">
        <v>271</v>
      </c>
      <c r="G623" s="267" t="s">
        <v>93</v>
      </c>
      <c r="H623" s="269" t="s">
        <v>1011</v>
      </c>
    </row>
    <row r="624" spans="2:8">
      <c r="B624" s="267">
        <v>4989</v>
      </c>
      <c r="C624" s="267">
        <v>412</v>
      </c>
      <c r="D624" s="268">
        <v>4568</v>
      </c>
      <c r="E624" s="269" t="s">
        <v>1455</v>
      </c>
      <c r="F624" s="270">
        <v>3540</v>
      </c>
      <c r="G624" s="267" t="s">
        <v>93</v>
      </c>
      <c r="H624" s="269" t="s">
        <v>1011</v>
      </c>
    </row>
    <row r="625" spans="2:8">
      <c r="B625" s="267">
        <v>4990</v>
      </c>
      <c r="C625" s="267">
        <v>414</v>
      </c>
      <c r="D625" s="268">
        <v>4523</v>
      </c>
      <c r="E625" s="269" t="s">
        <v>1456</v>
      </c>
      <c r="F625" s="270">
        <v>8843</v>
      </c>
      <c r="G625" s="267" t="s">
        <v>93</v>
      </c>
      <c r="H625" s="269" t="s">
        <v>1011</v>
      </c>
    </row>
    <row r="626" spans="2:8">
      <c r="B626" s="267">
        <v>4992</v>
      </c>
      <c r="C626" s="267">
        <v>417</v>
      </c>
      <c r="D626" s="268">
        <v>4527</v>
      </c>
      <c r="E626" s="269" t="s">
        <v>1457</v>
      </c>
      <c r="F626" s="270">
        <v>3998</v>
      </c>
      <c r="G626" s="267" t="s">
        <v>93</v>
      </c>
      <c r="H626" s="269" t="s">
        <v>1011</v>
      </c>
    </row>
    <row r="627" spans="2:8">
      <c r="B627" s="267">
        <v>4993</v>
      </c>
      <c r="C627" s="267">
        <v>417</v>
      </c>
      <c r="D627" s="268">
        <v>4527</v>
      </c>
      <c r="E627" s="269" t="s">
        <v>1457</v>
      </c>
      <c r="F627" s="270">
        <v>8260</v>
      </c>
      <c r="G627" s="267" t="s">
        <v>93</v>
      </c>
      <c r="H627" s="269" t="s">
        <v>1011</v>
      </c>
    </row>
    <row r="628" spans="2:8">
      <c r="B628" s="267">
        <v>5004</v>
      </c>
      <c r="C628" s="267">
        <v>228</v>
      </c>
      <c r="D628" s="268">
        <v>4541</v>
      </c>
      <c r="E628" s="269" t="s">
        <v>1458</v>
      </c>
      <c r="F628" s="270">
        <v>4720</v>
      </c>
      <c r="G628" s="267" t="s">
        <v>93</v>
      </c>
      <c r="H628" s="269" t="s">
        <v>489</v>
      </c>
    </row>
    <row r="629" spans="2:8">
      <c r="B629" s="267">
        <v>5016</v>
      </c>
      <c r="C629" s="267">
        <v>422</v>
      </c>
      <c r="D629" s="268">
        <v>4579</v>
      </c>
      <c r="E629" s="269" t="s">
        <v>1459</v>
      </c>
      <c r="F629" s="270">
        <v>4720</v>
      </c>
      <c r="G629" s="267" t="s">
        <v>93</v>
      </c>
      <c r="H629" s="269" t="s">
        <v>489</v>
      </c>
    </row>
    <row r="630" spans="2:8">
      <c r="B630" s="267">
        <v>5025</v>
      </c>
      <c r="C630" s="267">
        <v>220</v>
      </c>
      <c r="D630" s="268">
        <v>4575</v>
      </c>
      <c r="E630" s="269" t="s">
        <v>1460</v>
      </c>
      <c r="F630" s="270">
        <v>8260</v>
      </c>
      <c r="G630" s="267" t="s">
        <v>93</v>
      </c>
      <c r="H630" s="269" t="s">
        <v>317</v>
      </c>
    </row>
    <row r="631" spans="2:8">
      <c r="B631" s="267">
        <v>5049</v>
      </c>
      <c r="C631" s="267">
        <v>402</v>
      </c>
      <c r="D631" s="268">
        <v>4614</v>
      </c>
      <c r="E631" s="269" t="s">
        <v>1461</v>
      </c>
      <c r="F631" s="270">
        <v>4183</v>
      </c>
      <c r="G631" s="267" t="s">
        <v>93</v>
      </c>
      <c r="H631" s="269" t="s">
        <v>321</v>
      </c>
    </row>
    <row r="632" spans="2:8">
      <c r="B632" s="267">
        <v>5056</v>
      </c>
      <c r="C632" s="267">
        <v>406</v>
      </c>
      <c r="D632" s="268">
        <v>4583</v>
      </c>
      <c r="E632" s="269" t="s">
        <v>1462</v>
      </c>
      <c r="F632" s="270">
        <v>4709</v>
      </c>
      <c r="G632" s="267" t="s">
        <v>93</v>
      </c>
      <c r="H632" s="269" t="s">
        <v>321</v>
      </c>
    </row>
    <row r="633" spans="2:8">
      <c r="B633" s="267">
        <v>5064</v>
      </c>
      <c r="C633" s="267">
        <v>332</v>
      </c>
      <c r="D633" s="268">
        <v>4499</v>
      </c>
      <c r="E633" s="269" t="s">
        <v>1463</v>
      </c>
      <c r="F633" s="270">
        <v>1721</v>
      </c>
      <c r="G633" s="267" t="s">
        <v>93</v>
      </c>
      <c r="H633" s="269" t="s">
        <v>321</v>
      </c>
    </row>
    <row r="634" spans="2:8">
      <c r="B634" s="267">
        <v>5075</v>
      </c>
      <c r="C634" s="267">
        <v>415</v>
      </c>
      <c r="D634" s="268">
        <v>4585</v>
      </c>
      <c r="E634" s="269" t="s">
        <v>1464</v>
      </c>
      <c r="F634" s="270">
        <v>8400</v>
      </c>
      <c r="G634" s="267" t="s">
        <v>93</v>
      </c>
      <c r="H634" s="269" t="s">
        <v>1011</v>
      </c>
    </row>
    <row r="635" spans="2:8">
      <c r="B635" s="267">
        <v>5079</v>
      </c>
      <c r="C635" s="267">
        <v>234</v>
      </c>
      <c r="D635" s="268">
        <v>4548</v>
      </c>
      <c r="E635" s="269" t="s">
        <v>1465</v>
      </c>
      <c r="F635" s="270">
        <v>18984</v>
      </c>
      <c r="G635" s="267" t="s">
        <v>93</v>
      </c>
      <c r="H635" s="269" t="s">
        <v>1011</v>
      </c>
    </row>
    <row r="636" spans="2:8">
      <c r="B636" s="267">
        <v>5082</v>
      </c>
      <c r="C636" s="267">
        <v>241</v>
      </c>
      <c r="D636" s="268">
        <v>4653</v>
      </c>
      <c r="E636" s="269" t="s">
        <v>1466</v>
      </c>
      <c r="F636" s="270">
        <v>4747</v>
      </c>
      <c r="G636" s="267" t="s">
        <v>93</v>
      </c>
      <c r="H636" s="269" t="s">
        <v>1011</v>
      </c>
    </row>
    <row r="637" spans="2:8">
      <c r="B637" s="267">
        <v>5087</v>
      </c>
      <c r="C637" s="267">
        <v>306</v>
      </c>
      <c r="D637" s="268">
        <v>4551</v>
      </c>
      <c r="E637" s="269" t="s">
        <v>1467</v>
      </c>
      <c r="F637" s="270">
        <v>9450</v>
      </c>
      <c r="G637" s="267" t="s">
        <v>93</v>
      </c>
      <c r="H637" s="269" t="s">
        <v>1011</v>
      </c>
    </row>
    <row r="638" spans="2:8">
      <c r="B638" s="267">
        <v>5096</v>
      </c>
      <c r="C638" s="267">
        <v>417</v>
      </c>
      <c r="D638" s="268">
        <v>4608</v>
      </c>
      <c r="E638" s="269" t="s">
        <v>1243</v>
      </c>
      <c r="F638" s="270">
        <v>8968</v>
      </c>
      <c r="G638" s="267" t="s">
        <v>93</v>
      </c>
      <c r="H638" s="269" t="s">
        <v>323</v>
      </c>
    </row>
    <row r="639" spans="2:8">
      <c r="B639" s="267">
        <v>5121</v>
      </c>
      <c r="C639" s="267">
        <v>605</v>
      </c>
      <c r="D639" s="268">
        <v>4617</v>
      </c>
      <c r="E639" s="269" t="s">
        <v>1468</v>
      </c>
      <c r="F639" s="270">
        <v>3769</v>
      </c>
      <c r="G639" s="267" t="s">
        <v>93</v>
      </c>
      <c r="H639" s="269" t="s">
        <v>317</v>
      </c>
    </row>
    <row r="640" spans="2:8">
      <c r="B640" s="267">
        <v>5122</v>
      </c>
      <c r="C640" s="267">
        <v>605</v>
      </c>
      <c r="D640" s="268">
        <v>4617</v>
      </c>
      <c r="E640" s="269" t="s">
        <v>1468</v>
      </c>
      <c r="F640" s="270">
        <v>3399</v>
      </c>
      <c r="G640" s="267" t="s">
        <v>93</v>
      </c>
      <c r="H640" s="269" t="s">
        <v>317</v>
      </c>
    </row>
    <row r="641" spans="2:8">
      <c r="B641" s="267">
        <v>5151</v>
      </c>
      <c r="C641" s="267">
        <v>410</v>
      </c>
      <c r="D641" s="268">
        <v>4645</v>
      </c>
      <c r="E641" s="269" t="s">
        <v>1469</v>
      </c>
      <c r="F641" s="270">
        <v>8024</v>
      </c>
      <c r="G641" s="267" t="s">
        <v>93</v>
      </c>
      <c r="H641" s="269" t="s">
        <v>323</v>
      </c>
    </row>
    <row r="642" spans="2:8">
      <c r="B642" s="267">
        <v>5156</v>
      </c>
      <c r="C642" s="267">
        <v>215</v>
      </c>
      <c r="D642" s="268">
        <v>4643</v>
      </c>
      <c r="E642" s="269" t="s">
        <v>1470</v>
      </c>
      <c r="F642" s="271">
        <v>92</v>
      </c>
      <c r="G642" s="267" t="s">
        <v>93</v>
      </c>
      <c r="H642" s="269" t="s">
        <v>323</v>
      </c>
    </row>
    <row r="643" spans="2:8">
      <c r="B643" s="267">
        <v>5162</v>
      </c>
      <c r="C643" s="267">
        <v>317</v>
      </c>
      <c r="D643" s="268">
        <v>2608</v>
      </c>
      <c r="E643" s="269" t="s">
        <v>1471</v>
      </c>
      <c r="F643" s="268" t="s">
        <v>1472</v>
      </c>
      <c r="G643" s="267" t="s">
        <v>93</v>
      </c>
      <c r="H643" s="269" t="s">
        <v>323</v>
      </c>
    </row>
    <row r="644" spans="2:8">
      <c r="B644" s="267">
        <v>5163</v>
      </c>
      <c r="C644" s="267">
        <v>317</v>
      </c>
      <c r="D644" s="268">
        <v>2608</v>
      </c>
      <c r="E644" s="269" t="s">
        <v>1471</v>
      </c>
      <c r="F644" s="271">
        <v>147</v>
      </c>
      <c r="G644" s="267" t="s">
        <v>93</v>
      </c>
      <c r="H644" s="269" t="s">
        <v>323</v>
      </c>
    </row>
    <row r="645" spans="2:8">
      <c r="B645" s="267">
        <v>5165</v>
      </c>
      <c r="C645" s="267">
        <v>311</v>
      </c>
      <c r="D645" s="268">
        <v>3825</v>
      </c>
      <c r="E645" s="269" t="s">
        <v>1473</v>
      </c>
      <c r="F645" s="270">
        <v>63000</v>
      </c>
      <c r="G645" s="267" t="s">
        <v>93</v>
      </c>
      <c r="H645" s="269" t="s">
        <v>323</v>
      </c>
    </row>
    <row r="646" spans="2:8">
      <c r="B646" s="267">
        <v>5166</v>
      </c>
      <c r="C646" s="267">
        <v>311</v>
      </c>
      <c r="D646" s="268">
        <v>3825</v>
      </c>
      <c r="E646" s="269" t="s">
        <v>1474</v>
      </c>
      <c r="F646" s="270">
        <v>63000</v>
      </c>
      <c r="G646" s="267" t="s">
        <v>93</v>
      </c>
      <c r="H646" s="269" t="s">
        <v>323</v>
      </c>
    </row>
    <row r="647" spans="2:8">
      <c r="B647" s="267">
        <v>5172</v>
      </c>
      <c r="C647" s="267">
        <v>106</v>
      </c>
      <c r="D647" s="268">
        <v>3829</v>
      </c>
      <c r="E647" s="269" t="s">
        <v>1475</v>
      </c>
      <c r="F647" s="271">
        <v>263</v>
      </c>
      <c r="G647" s="267" t="s">
        <v>93</v>
      </c>
      <c r="H647" s="269" t="s">
        <v>323</v>
      </c>
    </row>
    <row r="648" spans="2:8">
      <c r="B648" s="267">
        <v>5173</v>
      </c>
      <c r="C648" s="267">
        <v>106</v>
      </c>
      <c r="D648" s="268">
        <v>3829</v>
      </c>
      <c r="E648" s="269" t="s">
        <v>1476</v>
      </c>
      <c r="F648" s="271">
        <v>263</v>
      </c>
      <c r="G648" s="267" t="s">
        <v>93</v>
      </c>
      <c r="H648" s="269" t="s">
        <v>323</v>
      </c>
    </row>
    <row r="649" spans="2:8">
      <c r="B649" s="267">
        <v>5174</v>
      </c>
      <c r="C649" s="267">
        <v>106</v>
      </c>
      <c r="D649" s="268">
        <v>3829</v>
      </c>
      <c r="E649" s="269" t="s">
        <v>1477</v>
      </c>
      <c r="F649" s="271">
        <v>263</v>
      </c>
      <c r="G649" s="267" t="s">
        <v>93</v>
      </c>
      <c r="H649" s="269" t="s">
        <v>323</v>
      </c>
    </row>
    <row r="650" spans="2:8">
      <c r="B650" s="267">
        <v>5178</v>
      </c>
      <c r="C650" s="267">
        <v>106</v>
      </c>
      <c r="D650" s="268">
        <v>3829</v>
      </c>
      <c r="E650" s="269" t="s">
        <v>1478</v>
      </c>
      <c r="F650" s="270">
        <v>63000</v>
      </c>
      <c r="G650" s="267" t="s">
        <v>93</v>
      </c>
      <c r="H650" s="269" t="s">
        <v>323</v>
      </c>
    </row>
    <row r="651" spans="2:8">
      <c r="B651" s="267">
        <v>5179</v>
      </c>
      <c r="C651" s="267">
        <v>315</v>
      </c>
      <c r="D651" s="268">
        <v>2586</v>
      </c>
      <c r="E651" s="269" t="s">
        <v>561</v>
      </c>
      <c r="F651" s="268" t="s">
        <v>1479</v>
      </c>
      <c r="G651" s="267" t="s">
        <v>93</v>
      </c>
      <c r="H651" s="269" t="s">
        <v>321</v>
      </c>
    </row>
    <row r="652" spans="2:8">
      <c r="B652" s="267">
        <v>5180</v>
      </c>
      <c r="C652" s="267">
        <v>315</v>
      </c>
      <c r="D652" s="268">
        <v>2586</v>
      </c>
      <c r="E652" s="269" t="s">
        <v>561</v>
      </c>
      <c r="F652" s="270">
        <v>2500</v>
      </c>
      <c r="G652" s="267" t="s">
        <v>93</v>
      </c>
      <c r="H652" s="269" t="s">
        <v>321</v>
      </c>
    </row>
    <row r="653" spans="2:8">
      <c r="B653" s="267">
        <v>5184</v>
      </c>
      <c r="C653" s="267">
        <v>308</v>
      </c>
      <c r="D653" s="268">
        <v>3550</v>
      </c>
      <c r="E653" s="269" t="s">
        <v>1480</v>
      </c>
      <c r="F653" s="271">
        <v>38</v>
      </c>
      <c r="G653" s="267" t="s">
        <v>93</v>
      </c>
      <c r="H653" s="269" t="s">
        <v>323</v>
      </c>
    </row>
    <row r="654" spans="2:8">
      <c r="B654" s="267">
        <v>5186</v>
      </c>
      <c r="C654" s="267">
        <v>308</v>
      </c>
      <c r="D654" s="268">
        <v>3550</v>
      </c>
      <c r="E654" s="269" t="s">
        <v>1480</v>
      </c>
      <c r="F654" s="270">
        <v>85050</v>
      </c>
      <c r="G654" s="267" t="s">
        <v>93</v>
      </c>
      <c r="H654" s="269" t="s">
        <v>323</v>
      </c>
    </row>
    <row r="655" spans="2:8">
      <c r="B655" s="267">
        <v>5197</v>
      </c>
      <c r="C655" s="267">
        <v>426</v>
      </c>
      <c r="D655" s="268">
        <v>4665</v>
      </c>
      <c r="E655" s="269" t="s">
        <v>1481</v>
      </c>
      <c r="F655" s="270">
        <v>11432</v>
      </c>
      <c r="G655" s="267" t="s">
        <v>93</v>
      </c>
      <c r="H655" s="269" t="s">
        <v>317</v>
      </c>
    </row>
    <row r="656" spans="2:8">
      <c r="B656" s="267">
        <v>5221</v>
      </c>
      <c r="C656" s="267">
        <v>307</v>
      </c>
      <c r="D656" s="268">
        <v>4514</v>
      </c>
      <c r="E656" s="269" t="s">
        <v>1482</v>
      </c>
      <c r="F656" s="270">
        <v>28320</v>
      </c>
      <c r="G656" s="267" t="s">
        <v>93</v>
      </c>
      <c r="H656" s="269" t="s">
        <v>1011</v>
      </c>
    </row>
    <row r="657" spans="2:8">
      <c r="B657" s="267">
        <v>5223</v>
      </c>
      <c r="C657" s="267">
        <v>322</v>
      </c>
      <c r="D657" s="268">
        <v>4516</v>
      </c>
      <c r="E657" s="269" t="s">
        <v>1483</v>
      </c>
      <c r="F657" s="270">
        <v>28320</v>
      </c>
      <c r="G657" s="267" t="s">
        <v>93</v>
      </c>
      <c r="H657" s="269" t="s">
        <v>1011</v>
      </c>
    </row>
    <row r="658" spans="2:8">
      <c r="B658" s="267">
        <v>5225</v>
      </c>
      <c r="C658" s="267">
        <v>305</v>
      </c>
      <c r="D658" s="268">
        <v>4510</v>
      </c>
      <c r="E658" s="269" t="s">
        <v>1484</v>
      </c>
      <c r="F658" s="270">
        <v>28320</v>
      </c>
      <c r="G658" s="267" t="s">
        <v>93</v>
      </c>
      <c r="H658" s="269" t="s">
        <v>1011</v>
      </c>
    </row>
    <row r="659" spans="2:8">
      <c r="B659" s="267">
        <v>5226</v>
      </c>
      <c r="C659" s="267">
        <v>302</v>
      </c>
      <c r="D659" s="268">
        <v>4506</v>
      </c>
      <c r="E659" s="269" t="s">
        <v>1485</v>
      </c>
      <c r="F659" s="270">
        <v>28320</v>
      </c>
      <c r="G659" s="267" t="s">
        <v>93</v>
      </c>
      <c r="H659" s="269" t="s">
        <v>1011</v>
      </c>
    </row>
    <row r="660" spans="2:8">
      <c r="B660" s="267">
        <v>5228</v>
      </c>
      <c r="C660" s="267">
        <v>304</v>
      </c>
      <c r="D660" s="268">
        <v>4508</v>
      </c>
      <c r="E660" s="269" t="s">
        <v>1486</v>
      </c>
      <c r="F660" s="270">
        <v>28320</v>
      </c>
      <c r="G660" s="267" t="s">
        <v>93</v>
      </c>
      <c r="H660" s="269" t="s">
        <v>1011</v>
      </c>
    </row>
    <row r="661" spans="2:8">
      <c r="B661" s="267">
        <v>5229</v>
      </c>
      <c r="C661" s="267">
        <v>310</v>
      </c>
      <c r="D661" s="268">
        <v>4512</v>
      </c>
      <c r="E661" s="269" t="s">
        <v>1487</v>
      </c>
      <c r="F661" s="270">
        <v>28320</v>
      </c>
      <c r="G661" s="267" t="s">
        <v>93</v>
      </c>
      <c r="H661" s="269" t="s">
        <v>1011</v>
      </c>
    </row>
    <row r="662" spans="2:8">
      <c r="B662" s="267">
        <v>5230</v>
      </c>
      <c r="C662" s="267">
        <v>318</v>
      </c>
      <c r="D662" s="268">
        <v>4518</v>
      </c>
      <c r="E662" s="269" t="s">
        <v>1488</v>
      </c>
      <c r="F662" s="270">
        <v>28320</v>
      </c>
      <c r="G662" s="267" t="s">
        <v>93</v>
      </c>
      <c r="H662" s="269" t="s">
        <v>1011</v>
      </c>
    </row>
    <row r="663" spans="2:8">
      <c r="B663" s="267">
        <v>5239</v>
      </c>
      <c r="C663" s="267">
        <v>306</v>
      </c>
      <c r="D663" s="268">
        <v>4716</v>
      </c>
      <c r="E663" s="269" t="s">
        <v>1489</v>
      </c>
      <c r="F663" s="270">
        <v>3965</v>
      </c>
      <c r="G663" s="267" t="s">
        <v>93</v>
      </c>
      <c r="H663" s="269" t="s">
        <v>1011</v>
      </c>
    </row>
    <row r="664" spans="2:8">
      <c r="B664" s="267">
        <v>5242</v>
      </c>
      <c r="C664" s="267">
        <v>203</v>
      </c>
      <c r="D664" s="268">
        <v>4719</v>
      </c>
      <c r="E664" s="269" t="s">
        <v>1490</v>
      </c>
      <c r="F664" s="270">
        <v>3776</v>
      </c>
      <c r="G664" s="267" t="s">
        <v>93</v>
      </c>
      <c r="H664" s="269" t="s">
        <v>1011</v>
      </c>
    </row>
    <row r="665" spans="2:8">
      <c r="B665" s="267">
        <v>5280</v>
      </c>
      <c r="C665" s="267">
        <v>201</v>
      </c>
      <c r="D665" s="268">
        <v>4722</v>
      </c>
      <c r="E665" s="269" t="s">
        <v>1491</v>
      </c>
      <c r="F665" s="270">
        <v>6600</v>
      </c>
      <c r="G665" s="267" t="s">
        <v>93</v>
      </c>
      <c r="H665" s="269" t="s">
        <v>489</v>
      </c>
    </row>
    <row r="666" spans="2:8">
      <c r="B666" s="267">
        <v>5311</v>
      </c>
      <c r="C666" s="267">
        <v>217</v>
      </c>
      <c r="D666" s="268">
        <v>3984</v>
      </c>
      <c r="E666" s="269" t="s">
        <v>1492</v>
      </c>
      <c r="F666" s="270">
        <v>30270</v>
      </c>
      <c r="G666" s="267" t="s">
        <v>93</v>
      </c>
      <c r="H666" s="269" t="s">
        <v>489</v>
      </c>
    </row>
    <row r="667" spans="2:8">
      <c r="B667" s="267">
        <v>5312</v>
      </c>
      <c r="C667" s="267">
        <v>217</v>
      </c>
      <c r="D667" s="268">
        <v>3984</v>
      </c>
      <c r="E667" s="269" t="s">
        <v>1492</v>
      </c>
      <c r="F667" s="270">
        <v>30270</v>
      </c>
      <c r="G667" s="267" t="s">
        <v>93</v>
      </c>
      <c r="H667" s="269" t="s">
        <v>489</v>
      </c>
    </row>
    <row r="668" spans="2:8">
      <c r="B668" s="267">
        <v>5315</v>
      </c>
      <c r="C668" s="267">
        <v>236</v>
      </c>
      <c r="D668" s="268">
        <v>4756</v>
      </c>
      <c r="E668" s="269" t="s">
        <v>1493</v>
      </c>
      <c r="F668" s="270">
        <v>23590</v>
      </c>
      <c r="G668" s="267" t="s">
        <v>93</v>
      </c>
      <c r="H668" s="269" t="s">
        <v>489</v>
      </c>
    </row>
    <row r="669" spans="2:8">
      <c r="B669" s="267">
        <v>5316</v>
      </c>
      <c r="C669" s="267">
        <v>236</v>
      </c>
      <c r="D669" s="268">
        <v>4756</v>
      </c>
      <c r="E669" s="269" t="s">
        <v>1493</v>
      </c>
      <c r="F669" s="270">
        <v>22882</v>
      </c>
      <c r="G669" s="267" t="s">
        <v>93</v>
      </c>
      <c r="H669" s="269" t="s">
        <v>489</v>
      </c>
    </row>
    <row r="670" spans="2:8">
      <c r="B670" s="267">
        <v>5317</v>
      </c>
      <c r="C670" s="267">
        <v>236</v>
      </c>
      <c r="D670" s="268">
        <v>4756</v>
      </c>
      <c r="E670" s="269" t="s">
        <v>1493</v>
      </c>
      <c r="F670" s="271">
        <v>0</v>
      </c>
      <c r="G670" s="267" t="s">
        <v>93</v>
      </c>
      <c r="H670" s="269" t="s">
        <v>489</v>
      </c>
    </row>
    <row r="671" spans="2:8">
      <c r="B671" s="267">
        <v>5322</v>
      </c>
      <c r="C671" s="267">
        <v>409</v>
      </c>
      <c r="D671" s="268">
        <v>4774</v>
      </c>
      <c r="E671" s="269" t="s">
        <v>1494</v>
      </c>
      <c r="F671" s="270">
        <v>1195</v>
      </c>
      <c r="G671" s="267" t="s">
        <v>93</v>
      </c>
      <c r="H671" s="269" t="s">
        <v>1011</v>
      </c>
    </row>
    <row r="672" spans="2:8">
      <c r="B672" s="267">
        <v>5324</v>
      </c>
      <c r="C672" s="267">
        <v>409</v>
      </c>
      <c r="D672" s="268">
        <v>4774</v>
      </c>
      <c r="E672" s="269" t="s">
        <v>1494</v>
      </c>
      <c r="F672" s="271">
        <v>977</v>
      </c>
      <c r="G672" s="267" t="s">
        <v>93</v>
      </c>
      <c r="H672" s="269" t="s">
        <v>1011</v>
      </c>
    </row>
    <row r="673" spans="2:8">
      <c r="B673" s="267">
        <v>5332</v>
      </c>
      <c r="C673" s="267">
        <v>218</v>
      </c>
      <c r="D673" s="268">
        <v>4831</v>
      </c>
      <c r="E673" s="269" t="s">
        <v>1495</v>
      </c>
      <c r="F673" s="270">
        <v>4130</v>
      </c>
      <c r="G673" s="267" t="s">
        <v>93</v>
      </c>
      <c r="H673" s="269" t="s">
        <v>1011</v>
      </c>
    </row>
    <row r="674" spans="2:8">
      <c r="B674" s="267">
        <v>5338</v>
      </c>
      <c r="C674" s="267">
        <v>332</v>
      </c>
      <c r="D674" s="268">
        <v>4782</v>
      </c>
      <c r="E674" s="269" t="s">
        <v>1496</v>
      </c>
      <c r="F674" s="270">
        <v>8968</v>
      </c>
      <c r="G674" s="267" t="s">
        <v>93</v>
      </c>
      <c r="H674" s="269" t="s">
        <v>1011</v>
      </c>
    </row>
    <row r="675" spans="2:8">
      <c r="B675" s="267">
        <v>5358</v>
      </c>
      <c r="C675" s="267">
        <v>310</v>
      </c>
      <c r="D675" s="268">
        <v>4805</v>
      </c>
      <c r="E675" s="269" t="s">
        <v>1497</v>
      </c>
      <c r="F675" s="271">
        <v>407</v>
      </c>
      <c r="G675" s="267" t="s">
        <v>93</v>
      </c>
      <c r="H675" s="269" t="s">
        <v>323</v>
      </c>
    </row>
    <row r="676" spans="2:8">
      <c r="B676" s="267">
        <v>5367</v>
      </c>
      <c r="C676" s="267">
        <v>411</v>
      </c>
      <c r="D676" s="268">
        <v>4671</v>
      </c>
      <c r="E676" s="269" t="s">
        <v>1498</v>
      </c>
      <c r="F676" s="270">
        <v>4053</v>
      </c>
      <c r="G676" s="267" t="s">
        <v>93</v>
      </c>
      <c r="H676" s="269" t="s">
        <v>317</v>
      </c>
    </row>
    <row r="677" spans="2:8">
      <c r="B677" s="267">
        <v>5375</v>
      </c>
      <c r="C677" s="267">
        <v>232</v>
      </c>
      <c r="D677" s="268">
        <v>4840</v>
      </c>
      <c r="E677" s="269" t="s">
        <v>1499</v>
      </c>
      <c r="F677" s="270">
        <v>1003</v>
      </c>
      <c r="G677" s="267" t="s">
        <v>93</v>
      </c>
      <c r="H677" s="269" t="s">
        <v>317</v>
      </c>
    </row>
    <row r="678" spans="2:8">
      <c r="B678" s="267">
        <v>5381</v>
      </c>
      <c r="C678" s="267">
        <v>210</v>
      </c>
      <c r="D678" s="268">
        <v>4823</v>
      </c>
      <c r="E678" s="269" t="s">
        <v>1500</v>
      </c>
      <c r="F678" s="270">
        <v>1339</v>
      </c>
      <c r="G678" s="267" t="s">
        <v>93</v>
      </c>
      <c r="H678" s="269" t="s">
        <v>317</v>
      </c>
    </row>
    <row r="679" spans="2:8">
      <c r="B679" s="267">
        <v>5397</v>
      </c>
      <c r="C679" s="267">
        <v>404</v>
      </c>
      <c r="D679" s="268">
        <v>4849</v>
      </c>
      <c r="E679" s="269" t="s">
        <v>1501</v>
      </c>
      <c r="F679" s="270">
        <v>9594</v>
      </c>
      <c r="G679" s="267" t="s">
        <v>93</v>
      </c>
      <c r="H679" s="269" t="s">
        <v>602</v>
      </c>
    </row>
    <row r="680" spans="2:8">
      <c r="B680" s="267">
        <v>5406</v>
      </c>
      <c r="C680" s="267">
        <v>417</v>
      </c>
      <c r="D680" s="268">
        <v>4838</v>
      </c>
      <c r="E680" s="269" t="s">
        <v>1502</v>
      </c>
      <c r="F680" s="270">
        <v>12600</v>
      </c>
      <c r="G680" s="267" t="s">
        <v>93</v>
      </c>
      <c r="H680" s="269" t="s">
        <v>602</v>
      </c>
    </row>
    <row r="681" spans="2:8">
      <c r="B681" s="267">
        <v>5407</v>
      </c>
      <c r="C681" s="267">
        <v>406</v>
      </c>
      <c r="D681" s="268">
        <v>4826</v>
      </c>
      <c r="E681" s="269" t="s">
        <v>1503</v>
      </c>
      <c r="F681" s="270">
        <v>12600</v>
      </c>
      <c r="G681" s="267" t="s">
        <v>93</v>
      </c>
      <c r="H681" s="269" t="s">
        <v>602</v>
      </c>
    </row>
    <row r="682" spans="2:8">
      <c r="B682" s="267">
        <v>5416</v>
      </c>
      <c r="C682" s="267">
        <v>603</v>
      </c>
      <c r="D682" s="268">
        <v>4821</v>
      </c>
      <c r="E682" s="269" t="s">
        <v>1504</v>
      </c>
      <c r="F682" s="270">
        <v>4399</v>
      </c>
      <c r="G682" s="267" t="s">
        <v>93</v>
      </c>
      <c r="H682" s="269" t="s">
        <v>602</v>
      </c>
    </row>
    <row r="683" spans="2:8">
      <c r="B683" s="267">
        <v>5417</v>
      </c>
      <c r="C683" s="267">
        <v>603</v>
      </c>
      <c r="D683" s="268">
        <v>4821</v>
      </c>
      <c r="E683" s="269" t="s">
        <v>1504</v>
      </c>
      <c r="F683" s="270">
        <v>6750</v>
      </c>
      <c r="G683" s="267" t="s">
        <v>93</v>
      </c>
      <c r="H683" s="269" t="s">
        <v>602</v>
      </c>
    </row>
    <row r="684" spans="2:8">
      <c r="B684" s="267">
        <v>5422</v>
      </c>
      <c r="C684" s="267">
        <v>401</v>
      </c>
      <c r="D684" s="268">
        <v>4825</v>
      </c>
      <c r="E684" s="269" t="s">
        <v>1505</v>
      </c>
      <c r="F684" s="270">
        <v>12600</v>
      </c>
      <c r="G684" s="267" t="s">
        <v>93</v>
      </c>
      <c r="H684" s="269" t="s">
        <v>317</v>
      </c>
    </row>
    <row r="685" spans="2:8">
      <c r="B685" s="267">
        <v>5434</v>
      </c>
      <c r="C685" s="267">
        <v>311</v>
      </c>
      <c r="D685" s="268">
        <v>4807</v>
      </c>
      <c r="E685" s="269" t="s">
        <v>1506</v>
      </c>
      <c r="F685" s="270">
        <v>11029</v>
      </c>
      <c r="G685" s="267" t="s">
        <v>93</v>
      </c>
      <c r="H685" s="269" t="s">
        <v>317</v>
      </c>
    </row>
    <row r="686" spans="2:8">
      <c r="B686" s="267">
        <v>5438</v>
      </c>
      <c r="C686" s="267">
        <v>207</v>
      </c>
      <c r="D686" s="268">
        <v>4873</v>
      </c>
      <c r="E686" s="269" t="s">
        <v>1507</v>
      </c>
      <c r="F686" s="270">
        <v>4124</v>
      </c>
      <c r="G686" s="267" t="s">
        <v>93</v>
      </c>
      <c r="H686" s="269" t="s">
        <v>317</v>
      </c>
    </row>
    <row r="687" spans="2:8">
      <c r="B687" s="267">
        <v>5456</v>
      </c>
      <c r="C687" s="267">
        <v>206</v>
      </c>
      <c r="D687" s="268">
        <v>4923</v>
      </c>
      <c r="E687" s="269" t="s">
        <v>1508</v>
      </c>
      <c r="F687" s="270">
        <v>1950</v>
      </c>
      <c r="G687" s="267" t="s">
        <v>93</v>
      </c>
      <c r="H687" s="269" t="s">
        <v>489</v>
      </c>
    </row>
    <row r="688" spans="2:8">
      <c r="B688" s="267">
        <v>5457</v>
      </c>
      <c r="C688" s="267">
        <v>206</v>
      </c>
      <c r="D688" s="268">
        <v>4923</v>
      </c>
      <c r="E688" s="269" t="s">
        <v>1508</v>
      </c>
      <c r="F688" s="270">
        <v>4514</v>
      </c>
      <c r="G688" s="267" t="s">
        <v>93</v>
      </c>
      <c r="H688" s="269" t="s">
        <v>489</v>
      </c>
    </row>
    <row r="689" spans="2:8">
      <c r="B689" s="267">
        <v>5460</v>
      </c>
      <c r="C689" s="267">
        <v>602</v>
      </c>
      <c r="D689" s="268">
        <v>4741</v>
      </c>
      <c r="E689" s="269" t="s">
        <v>1509</v>
      </c>
      <c r="F689" s="270">
        <v>18900</v>
      </c>
      <c r="G689" s="267" t="s">
        <v>93</v>
      </c>
      <c r="H689" s="269" t="s">
        <v>489</v>
      </c>
    </row>
    <row r="690" spans="2:8">
      <c r="B690" s="267">
        <v>5487</v>
      </c>
      <c r="C690" s="267">
        <v>430</v>
      </c>
      <c r="D690" s="268">
        <v>4926</v>
      </c>
      <c r="E690" s="269" t="s">
        <v>1510</v>
      </c>
      <c r="F690" s="270">
        <v>4720</v>
      </c>
      <c r="G690" s="267" t="s">
        <v>93</v>
      </c>
      <c r="H690" s="269" t="s">
        <v>1011</v>
      </c>
    </row>
    <row r="691" spans="2:8">
      <c r="B691" s="267">
        <v>5489</v>
      </c>
      <c r="C691" s="267">
        <v>326</v>
      </c>
      <c r="D691" s="268">
        <v>4947</v>
      </c>
      <c r="E691" s="269" t="s">
        <v>1511</v>
      </c>
      <c r="F691" s="271">
        <v>708</v>
      </c>
      <c r="G691" s="267" t="s">
        <v>93</v>
      </c>
      <c r="H691" s="269" t="s">
        <v>1011</v>
      </c>
    </row>
    <row r="692" spans="2:8">
      <c r="B692" s="267">
        <v>5502</v>
      </c>
      <c r="C692" s="267">
        <v>339</v>
      </c>
      <c r="D692" s="268">
        <v>4784</v>
      </c>
      <c r="E692" s="269" t="s">
        <v>1512</v>
      </c>
      <c r="F692" s="270">
        <v>24426</v>
      </c>
      <c r="G692" s="267" t="s">
        <v>93</v>
      </c>
      <c r="H692" s="269" t="s">
        <v>321</v>
      </c>
    </row>
    <row r="693" spans="2:8">
      <c r="B693" s="267">
        <v>5504</v>
      </c>
      <c r="C693" s="267">
        <v>212</v>
      </c>
      <c r="D693" s="268">
        <v>4951</v>
      </c>
      <c r="E693" s="269" t="s">
        <v>1513</v>
      </c>
      <c r="F693" s="270">
        <v>9434</v>
      </c>
      <c r="G693" s="267" t="s">
        <v>93</v>
      </c>
      <c r="H693" s="269" t="s">
        <v>321</v>
      </c>
    </row>
    <row r="694" spans="2:8">
      <c r="B694" s="267">
        <v>5510</v>
      </c>
      <c r="C694" s="267">
        <v>211</v>
      </c>
      <c r="D694" s="268">
        <v>4950</v>
      </c>
      <c r="E694" s="269" t="s">
        <v>1514</v>
      </c>
      <c r="F694" s="270">
        <v>7434</v>
      </c>
      <c r="G694" s="267" t="s">
        <v>93</v>
      </c>
      <c r="H694" s="269" t="s">
        <v>321</v>
      </c>
    </row>
    <row r="695" spans="2:8">
      <c r="B695" s="267">
        <v>5511</v>
      </c>
      <c r="C695" s="267">
        <v>211</v>
      </c>
      <c r="D695" s="268">
        <v>4950</v>
      </c>
      <c r="E695" s="269" t="s">
        <v>1514</v>
      </c>
      <c r="F695" s="271">
        <v>407</v>
      </c>
      <c r="G695" s="267" t="s">
        <v>93</v>
      </c>
      <c r="H695" s="269" t="s">
        <v>321</v>
      </c>
    </row>
    <row r="696" spans="2:8">
      <c r="B696" s="267">
        <v>5512</v>
      </c>
      <c r="C696" s="267">
        <v>211</v>
      </c>
      <c r="D696" s="268">
        <v>4950</v>
      </c>
      <c r="E696" s="269" t="s">
        <v>1514</v>
      </c>
      <c r="F696" s="270">
        <v>8000</v>
      </c>
      <c r="G696" s="267" t="s">
        <v>93</v>
      </c>
      <c r="H696" s="269" t="s">
        <v>321</v>
      </c>
    </row>
    <row r="697" spans="2:8">
      <c r="B697" s="267">
        <v>5549</v>
      </c>
      <c r="C697" s="267">
        <v>405</v>
      </c>
      <c r="D697" s="268">
        <v>4999</v>
      </c>
      <c r="E697" s="269" t="s">
        <v>1515</v>
      </c>
      <c r="F697" s="270">
        <v>7789</v>
      </c>
      <c r="G697" s="267" t="s">
        <v>93</v>
      </c>
      <c r="H697" s="269" t="s">
        <v>317</v>
      </c>
    </row>
    <row r="698" spans="2:8">
      <c r="B698" s="267">
        <v>5552</v>
      </c>
      <c r="C698" s="267">
        <v>214</v>
      </c>
      <c r="D698" s="268">
        <v>5011</v>
      </c>
      <c r="E698" s="269" t="s">
        <v>1516</v>
      </c>
      <c r="F698" s="270">
        <v>5040</v>
      </c>
      <c r="G698" s="267" t="s">
        <v>93</v>
      </c>
      <c r="H698" s="269" t="s">
        <v>489</v>
      </c>
    </row>
    <row r="699" spans="2:8">
      <c r="B699" s="267">
        <v>5560</v>
      </c>
      <c r="C699" s="267">
        <v>203</v>
      </c>
      <c r="D699" s="268">
        <v>5009</v>
      </c>
      <c r="E699" s="269" t="s">
        <v>1517</v>
      </c>
      <c r="F699" s="270">
        <v>1595</v>
      </c>
      <c r="G699" s="267" t="s">
        <v>93</v>
      </c>
      <c r="H699" s="269" t="s">
        <v>323</v>
      </c>
    </row>
    <row r="700" spans="2:8">
      <c r="B700" s="267">
        <v>5566</v>
      </c>
      <c r="C700" s="267">
        <v>332</v>
      </c>
      <c r="D700" s="268">
        <v>5015</v>
      </c>
      <c r="E700" s="269" t="s">
        <v>1518</v>
      </c>
      <c r="F700" s="270">
        <v>5900</v>
      </c>
      <c r="G700" s="267" t="s">
        <v>93</v>
      </c>
      <c r="H700" s="269" t="s">
        <v>323</v>
      </c>
    </row>
    <row r="701" spans="2:8">
      <c r="B701" s="267">
        <v>5572</v>
      </c>
      <c r="C701" s="267">
        <v>317</v>
      </c>
      <c r="D701" s="268">
        <v>5001</v>
      </c>
      <c r="E701" s="269" t="s">
        <v>1519</v>
      </c>
      <c r="F701" s="270">
        <v>4500</v>
      </c>
      <c r="G701" s="267" t="s">
        <v>93</v>
      </c>
      <c r="H701" s="269" t="s">
        <v>323</v>
      </c>
    </row>
    <row r="702" spans="2:8">
      <c r="B702" s="267">
        <v>5573</v>
      </c>
      <c r="C702" s="267">
        <v>317</v>
      </c>
      <c r="D702" s="268">
        <v>5001</v>
      </c>
      <c r="E702" s="269" t="s">
        <v>1519</v>
      </c>
      <c r="F702" s="271">
        <v>900</v>
      </c>
      <c r="G702" s="267" t="s">
        <v>93</v>
      </c>
      <c r="H702" s="269" t="s">
        <v>323</v>
      </c>
    </row>
    <row r="703" spans="2:8">
      <c r="B703" s="267">
        <v>5633</v>
      </c>
      <c r="C703" s="267">
        <v>210</v>
      </c>
      <c r="D703" s="268">
        <v>5089</v>
      </c>
      <c r="E703" s="269" t="s">
        <v>1520</v>
      </c>
      <c r="F703" s="270">
        <v>3304</v>
      </c>
      <c r="G703" s="267" t="s">
        <v>93</v>
      </c>
      <c r="H703" s="269" t="s">
        <v>489</v>
      </c>
    </row>
    <row r="704" spans="2:8">
      <c r="B704" s="267">
        <v>5643</v>
      </c>
      <c r="C704" s="267">
        <v>204</v>
      </c>
      <c r="D704" s="268">
        <v>5090</v>
      </c>
      <c r="E704" s="269" t="s">
        <v>1521</v>
      </c>
      <c r="F704" s="270">
        <v>1712</v>
      </c>
      <c r="G704" s="267" t="s">
        <v>93</v>
      </c>
      <c r="H704" s="269" t="s">
        <v>489</v>
      </c>
    </row>
    <row r="705" spans="2:8">
      <c r="B705" s="267">
        <v>5644</v>
      </c>
      <c r="C705" s="267">
        <v>204</v>
      </c>
      <c r="D705" s="268">
        <v>5090</v>
      </c>
      <c r="E705" s="269" t="s">
        <v>1521</v>
      </c>
      <c r="F705" s="270">
        <v>3304</v>
      </c>
      <c r="G705" s="267" t="s">
        <v>93</v>
      </c>
      <c r="H705" s="269" t="s">
        <v>489</v>
      </c>
    </row>
    <row r="706" spans="2:8">
      <c r="B706" s="267">
        <v>5658</v>
      </c>
      <c r="C706" s="267">
        <v>307</v>
      </c>
      <c r="D706" s="268">
        <v>4927</v>
      </c>
      <c r="E706" s="269" t="s">
        <v>1522</v>
      </c>
      <c r="F706" s="270">
        <v>6295</v>
      </c>
      <c r="G706" s="267" t="s">
        <v>93</v>
      </c>
      <c r="H706" s="269" t="s">
        <v>317</v>
      </c>
    </row>
    <row r="707" spans="2:8">
      <c r="B707" s="267">
        <v>5666</v>
      </c>
      <c r="C707" s="267">
        <v>406</v>
      </c>
      <c r="D707" s="268">
        <v>5094</v>
      </c>
      <c r="E707" s="269" t="s">
        <v>1523</v>
      </c>
      <c r="F707" s="270">
        <v>11092</v>
      </c>
      <c r="G707" s="267" t="s">
        <v>93</v>
      </c>
      <c r="H707" s="269" t="s">
        <v>1011</v>
      </c>
    </row>
    <row r="708" spans="2:8">
      <c r="B708" s="267">
        <v>5667</v>
      </c>
      <c r="C708" s="267">
        <v>408</v>
      </c>
      <c r="D708" s="268">
        <v>5095</v>
      </c>
      <c r="E708" s="269" t="s">
        <v>1524</v>
      </c>
      <c r="F708" s="270">
        <v>11092</v>
      </c>
      <c r="G708" s="267" t="s">
        <v>93</v>
      </c>
      <c r="H708" s="269" t="s">
        <v>1011</v>
      </c>
    </row>
    <row r="709" spans="2:8">
      <c r="B709" s="267">
        <v>5676</v>
      </c>
      <c r="C709" s="267">
        <v>341</v>
      </c>
      <c r="D709" s="268">
        <v>5130</v>
      </c>
      <c r="E709" s="269" t="s">
        <v>1525</v>
      </c>
      <c r="F709" s="270">
        <v>3304</v>
      </c>
      <c r="G709" s="267" t="s">
        <v>93</v>
      </c>
      <c r="H709" s="269" t="s">
        <v>1011</v>
      </c>
    </row>
    <row r="710" spans="2:8">
      <c r="B710" s="267">
        <v>5708</v>
      </c>
      <c r="C710" s="267">
        <v>308</v>
      </c>
      <c r="D710" s="268">
        <v>4881</v>
      </c>
      <c r="E710" s="269" t="s">
        <v>1526</v>
      </c>
      <c r="F710" s="270">
        <v>5680</v>
      </c>
      <c r="G710" s="267" t="s">
        <v>93</v>
      </c>
      <c r="H710" s="269" t="s">
        <v>489</v>
      </c>
    </row>
    <row r="711" spans="2:8">
      <c r="B711" s="267">
        <v>5709</v>
      </c>
      <c r="C711" s="267">
        <v>308</v>
      </c>
      <c r="D711" s="268">
        <v>4881</v>
      </c>
      <c r="E711" s="269" t="s">
        <v>1526</v>
      </c>
      <c r="F711" s="270">
        <v>18000</v>
      </c>
      <c r="G711" s="267" t="s">
        <v>93</v>
      </c>
      <c r="H711" s="269" t="s">
        <v>489</v>
      </c>
    </row>
    <row r="712" spans="2:8">
      <c r="B712" s="267">
        <v>5710</v>
      </c>
      <c r="C712" s="267">
        <v>308</v>
      </c>
      <c r="D712" s="268">
        <v>4881</v>
      </c>
      <c r="E712" s="269" t="s">
        <v>1526</v>
      </c>
      <c r="F712" s="271">
        <v>6</v>
      </c>
      <c r="G712" s="267" t="s">
        <v>93</v>
      </c>
      <c r="H712" s="269" t="s">
        <v>489</v>
      </c>
    </row>
    <row r="713" spans="2:8">
      <c r="B713" s="267">
        <v>5725</v>
      </c>
      <c r="C713" s="267">
        <v>112</v>
      </c>
      <c r="D713" s="268">
        <v>5104</v>
      </c>
      <c r="E713" s="269" t="s">
        <v>1527</v>
      </c>
      <c r="F713" s="270">
        <v>3375</v>
      </c>
      <c r="G713" s="267" t="s">
        <v>93</v>
      </c>
      <c r="H713" s="269" t="s">
        <v>323</v>
      </c>
    </row>
    <row r="714" spans="2:8">
      <c r="B714" s="267">
        <v>5728</v>
      </c>
      <c r="C714" s="267">
        <v>215</v>
      </c>
      <c r="D714" s="268">
        <v>4892</v>
      </c>
      <c r="E714" s="269" t="s">
        <v>1528</v>
      </c>
      <c r="F714" s="270">
        <v>1749</v>
      </c>
      <c r="G714" s="267" t="s">
        <v>93</v>
      </c>
      <c r="H714" s="269" t="s">
        <v>323</v>
      </c>
    </row>
    <row r="715" spans="2:8">
      <c r="B715" s="267">
        <v>5729</v>
      </c>
      <c r="C715" s="267">
        <v>215</v>
      </c>
      <c r="D715" s="268">
        <v>4892</v>
      </c>
      <c r="E715" s="269" t="s">
        <v>1528</v>
      </c>
      <c r="F715" s="270">
        <v>24975</v>
      </c>
      <c r="G715" s="267" t="s">
        <v>93</v>
      </c>
      <c r="H715" s="269" t="s">
        <v>323</v>
      </c>
    </row>
    <row r="716" spans="2:8">
      <c r="B716" s="267">
        <v>5742</v>
      </c>
      <c r="C716" s="267">
        <v>318</v>
      </c>
      <c r="D716" s="268">
        <v>4905</v>
      </c>
      <c r="E716" s="269" t="s">
        <v>1529</v>
      </c>
      <c r="F716" s="270">
        <v>6300</v>
      </c>
      <c r="G716" s="267" t="s">
        <v>93</v>
      </c>
      <c r="H716" s="269" t="s">
        <v>323</v>
      </c>
    </row>
    <row r="717" spans="2:8">
      <c r="B717" s="267">
        <v>5745</v>
      </c>
      <c r="C717" s="267">
        <v>318</v>
      </c>
      <c r="D717" s="268">
        <v>4905</v>
      </c>
      <c r="E717" s="269" t="s">
        <v>1529</v>
      </c>
      <c r="F717" s="270">
        <v>6750</v>
      </c>
      <c r="G717" s="267" t="s">
        <v>93</v>
      </c>
      <c r="H717" s="269" t="s">
        <v>323</v>
      </c>
    </row>
    <row r="718" spans="2:8">
      <c r="B718" s="267">
        <v>5760</v>
      </c>
      <c r="C718" s="267">
        <v>417</v>
      </c>
      <c r="D718" s="268">
        <v>5065</v>
      </c>
      <c r="E718" s="269" t="s">
        <v>1205</v>
      </c>
      <c r="F718" s="270">
        <v>13500</v>
      </c>
      <c r="G718" s="267" t="s">
        <v>93</v>
      </c>
      <c r="H718" s="269" t="s">
        <v>1011</v>
      </c>
    </row>
    <row r="719" spans="2:8">
      <c r="B719" s="267">
        <v>5761</v>
      </c>
      <c r="C719" s="267">
        <v>417</v>
      </c>
      <c r="D719" s="268">
        <v>5065</v>
      </c>
      <c r="E719" s="269" t="s">
        <v>1205</v>
      </c>
      <c r="F719" s="271">
        <v>500</v>
      </c>
      <c r="G719" s="267" t="s">
        <v>93</v>
      </c>
      <c r="H719" s="269" t="s">
        <v>1011</v>
      </c>
    </row>
    <row r="720" spans="2:8">
      <c r="B720" s="267">
        <v>5762</v>
      </c>
      <c r="C720" s="267">
        <v>417</v>
      </c>
      <c r="D720" s="268">
        <v>5065</v>
      </c>
      <c r="E720" s="269" t="s">
        <v>1205</v>
      </c>
      <c r="F720" s="271">
        <v>410</v>
      </c>
      <c r="G720" s="267" t="s">
        <v>93</v>
      </c>
      <c r="H720" s="269" t="s">
        <v>1011</v>
      </c>
    </row>
    <row r="721" spans="2:8">
      <c r="B721" s="267">
        <v>5771</v>
      </c>
      <c r="C721" s="267">
        <v>403</v>
      </c>
      <c r="D721" s="268">
        <v>5042</v>
      </c>
      <c r="E721" s="269" t="s">
        <v>1530</v>
      </c>
      <c r="F721" s="270">
        <v>18000</v>
      </c>
      <c r="G721" s="267" t="s">
        <v>93</v>
      </c>
      <c r="H721" s="269" t="s">
        <v>1011</v>
      </c>
    </row>
    <row r="722" spans="2:8">
      <c r="B722" s="267">
        <v>5772</v>
      </c>
      <c r="C722" s="267">
        <v>403</v>
      </c>
      <c r="D722" s="268">
        <v>5042</v>
      </c>
      <c r="E722" s="269" t="s">
        <v>1530</v>
      </c>
      <c r="F722" s="270">
        <v>2500</v>
      </c>
      <c r="G722" s="267" t="s">
        <v>93</v>
      </c>
      <c r="H722" s="269" t="s">
        <v>1011</v>
      </c>
    </row>
    <row r="723" spans="2:8">
      <c r="B723" s="267">
        <v>5781</v>
      </c>
      <c r="C723" s="267">
        <v>505</v>
      </c>
      <c r="D723" s="268">
        <v>5144</v>
      </c>
      <c r="E723" s="269" t="s">
        <v>1531</v>
      </c>
      <c r="F723" s="270">
        <v>1889</v>
      </c>
      <c r="G723" s="267" t="s">
        <v>93</v>
      </c>
      <c r="H723" s="269" t="s">
        <v>489</v>
      </c>
    </row>
    <row r="724" spans="2:8">
      <c r="B724" s="267">
        <v>5782</v>
      </c>
      <c r="C724" s="267">
        <v>505</v>
      </c>
      <c r="D724" s="268">
        <v>5144</v>
      </c>
      <c r="E724" s="269" t="s">
        <v>1531</v>
      </c>
      <c r="F724" s="270">
        <v>4956</v>
      </c>
      <c r="G724" s="267" t="s">
        <v>93</v>
      </c>
      <c r="H724" s="269" t="s">
        <v>489</v>
      </c>
    </row>
    <row r="725" spans="2:8">
      <c r="B725" s="267">
        <v>5801</v>
      </c>
      <c r="C725" s="267">
        <v>310</v>
      </c>
      <c r="D725" s="268">
        <v>4875</v>
      </c>
      <c r="E725" s="269" t="s">
        <v>1532</v>
      </c>
      <c r="F725" s="270">
        <v>7710</v>
      </c>
      <c r="G725" s="267" t="s">
        <v>93</v>
      </c>
      <c r="H725" s="269" t="s">
        <v>489</v>
      </c>
    </row>
    <row r="726" spans="2:8">
      <c r="B726" s="267">
        <v>5802</v>
      </c>
      <c r="C726" s="267">
        <v>310</v>
      </c>
      <c r="D726" s="268">
        <v>4875</v>
      </c>
      <c r="E726" s="269" t="s">
        <v>1532</v>
      </c>
      <c r="F726" s="270">
        <v>20250</v>
      </c>
      <c r="G726" s="267" t="s">
        <v>93</v>
      </c>
      <c r="H726" s="269" t="s">
        <v>489</v>
      </c>
    </row>
    <row r="727" spans="2:8">
      <c r="B727" s="267">
        <v>5803</v>
      </c>
      <c r="C727" s="267">
        <v>310</v>
      </c>
      <c r="D727" s="268">
        <v>4875</v>
      </c>
      <c r="E727" s="269" t="s">
        <v>1532</v>
      </c>
      <c r="F727" s="271">
        <v>297</v>
      </c>
      <c r="G727" s="267" t="s">
        <v>93</v>
      </c>
      <c r="H727" s="269" t="s">
        <v>489</v>
      </c>
    </row>
    <row r="728" spans="2:8">
      <c r="B728" s="267">
        <v>5810</v>
      </c>
      <c r="C728" s="267">
        <v>315</v>
      </c>
      <c r="D728" s="268">
        <v>4850</v>
      </c>
      <c r="E728" s="269" t="s">
        <v>1533</v>
      </c>
      <c r="F728" s="270">
        <v>8550</v>
      </c>
      <c r="G728" s="267" t="s">
        <v>93</v>
      </c>
      <c r="H728" s="269" t="s">
        <v>489</v>
      </c>
    </row>
    <row r="729" spans="2:8">
      <c r="B729" s="267">
        <v>5811</v>
      </c>
      <c r="C729" s="267">
        <v>315</v>
      </c>
      <c r="D729" s="268">
        <v>4850</v>
      </c>
      <c r="E729" s="269" t="s">
        <v>1533</v>
      </c>
      <c r="F729" s="270">
        <v>22500</v>
      </c>
      <c r="G729" s="267" t="s">
        <v>93</v>
      </c>
      <c r="H729" s="269" t="s">
        <v>489</v>
      </c>
    </row>
    <row r="730" spans="2:8">
      <c r="B730" s="267">
        <v>5814</v>
      </c>
      <c r="C730" s="267">
        <v>315</v>
      </c>
      <c r="D730" s="268">
        <v>4850</v>
      </c>
      <c r="E730" s="269" t="s">
        <v>1533</v>
      </c>
      <c r="F730" s="270">
        <v>8550</v>
      </c>
      <c r="G730" s="267" t="s">
        <v>93</v>
      </c>
      <c r="H730" s="269" t="s">
        <v>489</v>
      </c>
    </row>
    <row r="731" spans="2:8">
      <c r="B731" s="267">
        <v>5815</v>
      </c>
      <c r="C731" s="267">
        <v>315</v>
      </c>
      <c r="D731" s="268">
        <v>4850</v>
      </c>
      <c r="E731" s="269" t="s">
        <v>1533</v>
      </c>
      <c r="F731" s="270">
        <v>22500</v>
      </c>
      <c r="G731" s="267" t="s">
        <v>93</v>
      </c>
      <c r="H731" s="269" t="s">
        <v>489</v>
      </c>
    </row>
    <row r="732" spans="2:8">
      <c r="B732" s="267">
        <v>5816</v>
      </c>
      <c r="C732" s="267">
        <v>315</v>
      </c>
      <c r="D732" s="268">
        <v>4850</v>
      </c>
      <c r="E732" s="269" t="s">
        <v>1533</v>
      </c>
      <c r="F732" s="271">
        <v>6</v>
      </c>
      <c r="G732" s="267" t="s">
        <v>93</v>
      </c>
      <c r="H732" s="269" t="s">
        <v>489</v>
      </c>
    </row>
    <row r="733" spans="2:8">
      <c r="B733" s="267">
        <v>5817</v>
      </c>
      <c r="C733" s="267">
        <v>315</v>
      </c>
      <c r="D733" s="268">
        <v>4850</v>
      </c>
      <c r="E733" s="269" t="s">
        <v>1533</v>
      </c>
      <c r="F733" s="270">
        <v>-31050</v>
      </c>
      <c r="G733" s="267" t="s">
        <v>93</v>
      </c>
      <c r="H733" s="269" t="s">
        <v>489</v>
      </c>
    </row>
    <row r="734" spans="2:8">
      <c r="B734" s="267">
        <v>5830</v>
      </c>
      <c r="C734" s="267">
        <v>218</v>
      </c>
      <c r="D734" s="268">
        <v>4867</v>
      </c>
      <c r="E734" s="269" t="s">
        <v>1534</v>
      </c>
      <c r="F734" s="270">
        <v>4950</v>
      </c>
      <c r="G734" s="267" t="s">
        <v>93</v>
      </c>
      <c r="H734" s="269" t="s">
        <v>323</v>
      </c>
    </row>
    <row r="735" spans="2:8">
      <c r="B735" s="267">
        <v>5832</v>
      </c>
      <c r="C735" s="267">
        <v>218</v>
      </c>
      <c r="D735" s="268">
        <v>4867</v>
      </c>
      <c r="E735" s="269" t="s">
        <v>1534</v>
      </c>
      <c r="F735" s="270">
        <v>1714</v>
      </c>
      <c r="G735" s="267" t="s">
        <v>93</v>
      </c>
      <c r="H735" s="269" t="s">
        <v>323</v>
      </c>
    </row>
    <row r="736" spans="2:8">
      <c r="B736" s="267">
        <v>5844</v>
      </c>
      <c r="C736" s="267">
        <v>217</v>
      </c>
      <c r="D736" s="268">
        <v>5082</v>
      </c>
      <c r="E736" s="269" t="s">
        <v>1535</v>
      </c>
      <c r="F736" s="270">
        <v>13216</v>
      </c>
      <c r="G736" s="267" t="s">
        <v>93</v>
      </c>
      <c r="H736" s="269" t="s">
        <v>1011</v>
      </c>
    </row>
    <row r="737" spans="2:8">
      <c r="B737" s="267">
        <v>5846</v>
      </c>
      <c r="C737" s="267">
        <v>302</v>
      </c>
      <c r="D737" s="268">
        <v>5012</v>
      </c>
      <c r="E737" s="269" t="s">
        <v>1536</v>
      </c>
      <c r="F737" s="271">
        <v>450</v>
      </c>
      <c r="G737" s="267" t="s">
        <v>93</v>
      </c>
      <c r="H737" s="269" t="s">
        <v>1011</v>
      </c>
    </row>
    <row r="738" spans="2:8">
      <c r="B738" s="267">
        <v>5847</v>
      </c>
      <c r="C738" s="267">
        <v>302</v>
      </c>
      <c r="D738" s="268">
        <v>5012</v>
      </c>
      <c r="E738" s="269" t="s">
        <v>1536</v>
      </c>
      <c r="F738" s="270">
        <v>13500</v>
      </c>
      <c r="G738" s="267" t="s">
        <v>93</v>
      </c>
      <c r="H738" s="269" t="s">
        <v>1011</v>
      </c>
    </row>
    <row r="739" spans="2:8">
      <c r="B739" s="267">
        <v>5848</v>
      </c>
      <c r="C739" s="267">
        <v>302</v>
      </c>
      <c r="D739" s="268">
        <v>5012</v>
      </c>
      <c r="E739" s="269" t="s">
        <v>1536</v>
      </c>
      <c r="F739" s="270">
        <v>3137</v>
      </c>
      <c r="G739" s="267" t="s">
        <v>93</v>
      </c>
      <c r="H739" s="269" t="s">
        <v>1011</v>
      </c>
    </row>
    <row r="740" spans="2:8">
      <c r="B740" s="267">
        <v>5888</v>
      </c>
      <c r="C740" s="267">
        <v>104</v>
      </c>
      <c r="D740" s="268">
        <v>5254</v>
      </c>
      <c r="E740" s="269" t="s">
        <v>1537</v>
      </c>
      <c r="F740" s="271">
        <v>0</v>
      </c>
      <c r="G740" s="267" t="s">
        <v>93</v>
      </c>
      <c r="H740" s="269" t="s">
        <v>323</v>
      </c>
    </row>
    <row r="741" spans="2:8">
      <c r="B741" s="267">
        <v>5921</v>
      </c>
      <c r="C741" s="267">
        <v>334</v>
      </c>
      <c r="D741" s="268">
        <v>5271</v>
      </c>
      <c r="E741" s="269" t="s">
        <v>1538</v>
      </c>
      <c r="F741" s="270">
        <v>5310</v>
      </c>
      <c r="G741" s="267" t="s">
        <v>93</v>
      </c>
      <c r="H741" s="269" t="s">
        <v>1011</v>
      </c>
    </row>
    <row r="742" spans="2:8">
      <c r="B742" s="267">
        <v>5933</v>
      </c>
      <c r="C742" s="267">
        <v>234</v>
      </c>
      <c r="D742" s="268">
        <v>5286</v>
      </c>
      <c r="E742" s="269" t="s">
        <v>1539</v>
      </c>
      <c r="F742" s="271">
        <v>894</v>
      </c>
      <c r="G742" s="267" t="s">
        <v>93</v>
      </c>
      <c r="H742" s="269" t="s">
        <v>1011</v>
      </c>
    </row>
    <row r="743" spans="2:8">
      <c r="B743" s="267">
        <v>5952</v>
      </c>
      <c r="C743" s="267">
        <v>608</v>
      </c>
      <c r="D743" s="268">
        <v>5288</v>
      </c>
      <c r="E743" s="269" t="s">
        <v>1540</v>
      </c>
      <c r="F743" s="270">
        <v>10543</v>
      </c>
      <c r="G743" s="267" t="s">
        <v>93</v>
      </c>
      <c r="H743" s="269" t="s">
        <v>489</v>
      </c>
    </row>
    <row r="744" spans="2:8">
      <c r="B744" s="267">
        <v>5955</v>
      </c>
      <c r="C744" s="267">
        <v>308</v>
      </c>
      <c r="D744" s="268">
        <v>5266</v>
      </c>
      <c r="E744" s="269" t="s">
        <v>1541</v>
      </c>
      <c r="F744" s="270">
        <v>2037</v>
      </c>
      <c r="G744" s="267" t="s">
        <v>93</v>
      </c>
      <c r="H744" s="269" t="s">
        <v>317</v>
      </c>
    </row>
    <row r="745" spans="2:8">
      <c r="B745" s="267">
        <v>5956</v>
      </c>
      <c r="C745" s="267">
        <v>309</v>
      </c>
      <c r="D745" s="268">
        <v>5265</v>
      </c>
      <c r="E745" s="269" t="s">
        <v>1542</v>
      </c>
      <c r="F745" s="271">
        <v>961</v>
      </c>
      <c r="G745" s="267" t="s">
        <v>93</v>
      </c>
      <c r="H745" s="269" t="s">
        <v>317</v>
      </c>
    </row>
    <row r="746" spans="2:8">
      <c r="B746" s="267">
        <v>5964</v>
      </c>
      <c r="C746" s="267">
        <v>411</v>
      </c>
      <c r="D746" s="268">
        <v>5283</v>
      </c>
      <c r="E746" s="269" t="s">
        <v>1543</v>
      </c>
      <c r="F746" s="270">
        <v>8472</v>
      </c>
      <c r="G746" s="267" t="s">
        <v>93</v>
      </c>
      <c r="H746" s="269" t="s">
        <v>317</v>
      </c>
    </row>
    <row r="747" spans="2:8">
      <c r="B747" s="267">
        <v>5973</v>
      </c>
      <c r="C747" s="267">
        <v>315</v>
      </c>
      <c r="D747" s="268">
        <v>5277</v>
      </c>
      <c r="E747" s="269" t="s">
        <v>1544</v>
      </c>
      <c r="F747" s="271">
        <v>413</v>
      </c>
      <c r="G747" s="267" t="s">
        <v>93</v>
      </c>
      <c r="H747" s="269" t="s">
        <v>321</v>
      </c>
    </row>
    <row r="748" spans="2:8">
      <c r="B748" s="267">
        <v>5974</v>
      </c>
      <c r="C748" s="267">
        <v>315</v>
      </c>
      <c r="D748" s="268">
        <v>5277</v>
      </c>
      <c r="E748" s="269" t="s">
        <v>1544</v>
      </c>
      <c r="F748" s="270">
        <v>7000</v>
      </c>
      <c r="G748" s="267" t="s">
        <v>93</v>
      </c>
      <c r="H748" s="269" t="s">
        <v>321</v>
      </c>
    </row>
    <row r="749" spans="2:8">
      <c r="B749" s="267">
        <v>5979</v>
      </c>
      <c r="C749" s="267">
        <v>305</v>
      </c>
      <c r="D749" s="268">
        <v>5290</v>
      </c>
      <c r="E749" s="269" t="s">
        <v>1545</v>
      </c>
      <c r="F749" s="270">
        <v>8260</v>
      </c>
      <c r="G749" s="267" t="s">
        <v>93</v>
      </c>
      <c r="H749" s="269" t="s">
        <v>321</v>
      </c>
    </row>
    <row r="750" spans="2:8">
      <c r="B750" s="267">
        <v>5980</v>
      </c>
      <c r="C750" s="267">
        <v>305</v>
      </c>
      <c r="D750" s="268">
        <v>5290</v>
      </c>
      <c r="E750" s="269" t="s">
        <v>1545</v>
      </c>
      <c r="F750" s="271">
        <v>657</v>
      </c>
      <c r="G750" s="267" t="s">
        <v>93</v>
      </c>
      <c r="H750" s="269" t="s">
        <v>321</v>
      </c>
    </row>
    <row r="751" spans="2:8">
      <c r="B751" s="267">
        <v>5990</v>
      </c>
      <c r="C751" s="267">
        <v>106</v>
      </c>
      <c r="D751" s="268">
        <v>5280</v>
      </c>
      <c r="E751" s="269" t="s">
        <v>1546</v>
      </c>
      <c r="F751" s="270">
        <v>1350</v>
      </c>
      <c r="G751" s="267" t="s">
        <v>93</v>
      </c>
      <c r="H751" s="269" t="s">
        <v>317</v>
      </c>
    </row>
    <row r="752" spans="2:8">
      <c r="B752" s="267">
        <v>5991</v>
      </c>
      <c r="C752" s="267">
        <v>106</v>
      </c>
      <c r="D752" s="268">
        <v>5280</v>
      </c>
      <c r="E752" s="269" t="s">
        <v>1546</v>
      </c>
      <c r="F752" s="270">
        <v>6750</v>
      </c>
      <c r="G752" s="267" t="s">
        <v>93</v>
      </c>
      <c r="H752" s="269" t="s">
        <v>317</v>
      </c>
    </row>
    <row r="753" spans="2:8">
      <c r="B753" s="267">
        <v>6000</v>
      </c>
      <c r="C753" s="267">
        <v>402</v>
      </c>
      <c r="D753" s="268">
        <v>5311</v>
      </c>
      <c r="E753" s="269" t="s">
        <v>1547</v>
      </c>
      <c r="F753" s="270">
        <v>14568</v>
      </c>
      <c r="G753" s="267" t="s">
        <v>93</v>
      </c>
      <c r="H753" s="269" t="s">
        <v>317</v>
      </c>
    </row>
    <row r="754" spans="2:8">
      <c r="B754" s="267">
        <v>6001</v>
      </c>
      <c r="C754" s="267">
        <v>402</v>
      </c>
      <c r="D754" s="268">
        <v>5311</v>
      </c>
      <c r="E754" s="269" t="s">
        <v>1547</v>
      </c>
      <c r="F754" s="271">
        <v>295</v>
      </c>
      <c r="G754" s="267" t="s">
        <v>93</v>
      </c>
      <c r="H754" s="269" t="s">
        <v>317</v>
      </c>
    </row>
    <row r="755" spans="2:8">
      <c r="B755" s="267">
        <v>6045</v>
      </c>
      <c r="C755" s="267">
        <v>336</v>
      </c>
      <c r="D755" s="268">
        <v>5400</v>
      </c>
      <c r="E755" s="269" t="s">
        <v>1548</v>
      </c>
      <c r="F755" s="270">
        <v>7773</v>
      </c>
      <c r="G755" s="267" t="s">
        <v>93</v>
      </c>
      <c r="H755" s="269" t="s">
        <v>489</v>
      </c>
    </row>
    <row r="756" spans="2:8">
      <c r="B756" s="267">
        <v>6046</v>
      </c>
      <c r="C756" s="267">
        <v>336</v>
      </c>
      <c r="D756" s="268">
        <v>5400</v>
      </c>
      <c r="E756" s="269" t="s">
        <v>1548</v>
      </c>
      <c r="F756" s="270">
        <v>7773</v>
      </c>
      <c r="G756" s="267" t="s">
        <v>93</v>
      </c>
      <c r="H756" s="269" t="s">
        <v>323</v>
      </c>
    </row>
    <row r="757" spans="2:8">
      <c r="B757" s="267">
        <v>6050</v>
      </c>
      <c r="C757" s="267">
        <v>324</v>
      </c>
      <c r="D757" s="268">
        <v>5388</v>
      </c>
      <c r="E757" s="269" t="s">
        <v>1549</v>
      </c>
      <c r="F757" s="270">
        <v>4000</v>
      </c>
      <c r="G757" s="267" t="s">
        <v>93</v>
      </c>
      <c r="H757" s="269" t="s">
        <v>323</v>
      </c>
    </row>
    <row r="758" spans="2:8">
      <c r="B758" s="267">
        <v>6070</v>
      </c>
      <c r="C758" s="267">
        <v>515</v>
      </c>
      <c r="D758" s="268">
        <v>5406</v>
      </c>
      <c r="E758" s="269" t="s">
        <v>1550</v>
      </c>
      <c r="F758" s="270">
        <v>4484</v>
      </c>
      <c r="G758" s="267" t="s">
        <v>93</v>
      </c>
      <c r="H758" s="269" t="s">
        <v>323</v>
      </c>
    </row>
    <row r="759" spans="2:8">
      <c r="B759" s="267">
        <v>6086</v>
      </c>
      <c r="C759" s="267">
        <v>408</v>
      </c>
      <c r="D759" s="268">
        <v>5354</v>
      </c>
      <c r="E759" s="269" t="s">
        <v>1551</v>
      </c>
      <c r="F759" s="270">
        <v>9440</v>
      </c>
      <c r="G759" s="267" t="s">
        <v>93</v>
      </c>
      <c r="H759" s="269" t="s">
        <v>323</v>
      </c>
    </row>
    <row r="760" spans="2:8">
      <c r="B760" s="267">
        <v>6087</v>
      </c>
      <c r="C760" s="267">
        <v>407</v>
      </c>
      <c r="D760" s="268">
        <v>5350</v>
      </c>
      <c r="E760" s="269" t="s">
        <v>1552</v>
      </c>
      <c r="F760" s="270">
        <v>7788</v>
      </c>
      <c r="G760" s="267" t="s">
        <v>93</v>
      </c>
      <c r="H760" s="269" t="s">
        <v>323</v>
      </c>
    </row>
    <row r="761" spans="2:8">
      <c r="B761" s="267">
        <v>6099</v>
      </c>
      <c r="C761" s="267">
        <v>232</v>
      </c>
      <c r="D761" s="268">
        <v>5390</v>
      </c>
      <c r="E761" s="269" t="s">
        <v>1553</v>
      </c>
      <c r="F761" s="271">
        <v>794</v>
      </c>
      <c r="G761" s="267" t="s">
        <v>93</v>
      </c>
      <c r="H761" s="269" t="s">
        <v>323</v>
      </c>
    </row>
    <row r="762" spans="2:8">
      <c r="B762" s="267">
        <v>6100</v>
      </c>
      <c r="C762" s="267">
        <v>232</v>
      </c>
      <c r="D762" s="268">
        <v>5390</v>
      </c>
      <c r="E762" s="269" t="s">
        <v>1553</v>
      </c>
      <c r="F762" s="270">
        <v>4366</v>
      </c>
      <c r="G762" s="267" t="s">
        <v>93</v>
      </c>
      <c r="H762" s="269" t="s">
        <v>323</v>
      </c>
    </row>
    <row r="763" spans="2:8">
      <c r="B763" s="267">
        <v>6124</v>
      </c>
      <c r="C763" s="267">
        <v>202</v>
      </c>
      <c r="D763" s="268">
        <v>5468</v>
      </c>
      <c r="E763" s="269" t="s">
        <v>1554</v>
      </c>
      <c r="F763" s="271">
        <v>0</v>
      </c>
      <c r="G763" s="267" t="s">
        <v>93</v>
      </c>
      <c r="H763" s="269" t="s">
        <v>317</v>
      </c>
    </row>
    <row r="764" spans="2:8">
      <c r="B764" s="267">
        <v>6132</v>
      </c>
      <c r="C764" s="267">
        <v>332</v>
      </c>
      <c r="D764" s="268">
        <v>5456</v>
      </c>
      <c r="E764" s="269" t="s">
        <v>1555</v>
      </c>
      <c r="F764" s="270">
        <v>7400</v>
      </c>
      <c r="G764" s="267" t="s">
        <v>93</v>
      </c>
      <c r="H764" s="269" t="s">
        <v>317</v>
      </c>
    </row>
    <row r="765" spans="2:8">
      <c r="B765" s="267">
        <v>6156</v>
      </c>
      <c r="C765" s="267">
        <v>301</v>
      </c>
      <c r="D765" s="268">
        <v>4737</v>
      </c>
      <c r="E765" s="269" t="s">
        <v>1556</v>
      </c>
      <c r="F765" s="270">
        <v>15567</v>
      </c>
      <c r="G765" s="267" t="s">
        <v>93</v>
      </c>
      <c r="H765" s="269" t="s">
        <v>317</v>
      </c>
    </row>
    <row r="766" spans="2:8">
      <c r="B766" s="267">
        <v>6157</v>
      </c>
      <c r="C766" s="267">
        <v>301</v>
      </c>
      <c r="D766" s="268">
        <v>4737</v>
      </c>
      <c r="E766" s="269" t="s">
        <v>1556</v>
      </c>
      <c r="F766" s="270">
        <v>45000</v>
      </c>
      <c r="G766" s="267" t="s">
        <v>93</v>
      </c>
      <c r="H766" s="269" t="s">
        <v>317</v>
      </c>
    </row>
    <row r="767" spans="2:8">
      <c r="B767" s="267">
        <v>6165</v>
      </c>
      <c r="C767" s="267">
        <v>222</v>
      </c>
      <c r="D767" s="268">
        <v>5383</v>
      </c>
      <c r="E767" s="269" t="s">
        <v>1557</v>
      </c>
      <c r="F767" s="270">
        <v>15199</v>
      </c>
      <c r="G767" s="267" t="s">
        <v>93</v>
      </c>
      <c r="H767" s="269" t="s">
        <v>317</v>
      </c>
    </row>
    <row r="768" spans="2:8">
      <c r="B768" s="267">
        <v>6166</v>
      </c>
      <c r="C768" s="267">
        <v>222</v>
      </c>
      <c r="D768" s="268">
        <v>5383</v>
      </c>
      <c r="E768" s="269" t="s">
        <v>1557</v>
      </c>
      <c r="F768" s="271">
        <v>799</v>
      </c>
      <c r="G768" s="267" t="s">
        <v>93</v>
      </c>
      <c r="H768" s="269" t="s">
        <v>317</v>
      </c>
    </row>
    <row r="769" spans="2:8">
      <c r="B769" s="267">
        <v>6179</v>
      </c>
      <c r="C769" s="267">
        <v>407</v>
      </c>
      <c r="D769" s="268">
        <v>5475</v>
      </c>
      <c r="E769" s="269" t="s">
        <v>1558</v>
      </c>
      <c r="F769" s="270">
        <v>-2527</v>
      </c>
      <c r="G769" s="267" t="s">
        <v>93</v>
      </c>
      <c r="H769" s="269" t="s">
        <v>317</v>
      </c>
    </row>
    <row r="770" spans="2:8">
      <c r="B770" s="267">
        <v>6221</v>
      </c>
      <c r="C770" s="267">
        <v>206</v>
      </c>
      <c r="D770" s="268">
        <v>5408</v>
      </c>
      <c r="E770" s="269" t="s">
        <v>1559</v>
      </c>
      <c r="F770" s="270">
        <v>13452</v>
      </c>
      <c r="G770" s="267" t="s">
        <v>93</v>
      </c>
      <c r="H770" s="269" t="s">
        <v>321</v>
      </c>
    </row>
    <row r="771" spans="2:8">
      <c r="B771" s="267">
        <v>6222</v>
      </c>
      <c r="C771" s="267">
        <v>206</v>
      </c>
      <c r="D771" s="268">
        <v>5408</v>
      </c>
      <c r="E771" s="269" t="s">
        <v>1559</v>
      </c>
      <c r="F771" s="270">
        <v>13452</v>
      </c>
      <c r="G771" s="267" t="s">
        <v>93</v>
      </c>
      <c r="H771" s="269" t="s">
        <v>321</v>
      </c>
    </row>
    <row r="772" spans="2:8">
      <c r="B772" s="267">
        <v>6238</v>
      </c>
      <c r="C772" s="267">
        <v>428</v>
      </c>
      <c r="D772" s="268">
        <v>5584</v>
      </c>
      <c r="E772" s="269" t="s">
        <v>1560</v>
      </c>
      <c r="F772" s="270">
        <v>1993</v>
      </c>
      <c r="G772" s="267" t="s">
        <v>93</v>
      </c>
      <c r="H772" s="269" t="s">
        <v>602</v>
      </c>
    </row>
    <row r="773" spans="2:8">
      <c r="B773" s="267">
        <v>6295</v>
      </c>
      <c r="C773" s="267">
        <v>326</v>
      </c>
      <c r="D773" s="268">
        <v>5542</v>
      </c>
      <c r="E773" s="269" t="s">
        <v>1561</v>
      </c>
      <c r="F773" s="270">
        <v>2250</v>
      </c>
      <c r="G773" s="267" t="s">
        <v>93</v>
      </c>
      <c r="H773" s="269" t="s">
        <v>489</v>
      </c>
    </row>
    <row r="774" spans="2:8">
      <c r="B774" s="267">
        <v>6296</v>
      </c>
      <c r="C774" s="267">
        <v>326</v>
      </c>
      <c r="D774" s="268">
        <v>5542</v>
      </c>
      <c r="E774" s="269" t="s">
        <v>1561</v>
      </c>
      <c r="F774" s="270">
        <v>6750</v>
      </c>
      <c r="G774" s="267" t="s">
        <v>93</v>
      </c>
      <c r="H774" s="269" t="s">
        <v>489</v>
      </c>
    </row>
    <row r="775" spans="2:8">
      <c r="B775" s="267">
        <v>6298</v>
      </c>
      <c r="C775" s="267">
        <v>326</v>
      </c>
      <c r="D775" s="268">
        <v>5542</v>
      </c>
      <c r="E775" s="269" t="s">
        <v>1562</v>
      </c>
      <c r="F775" s="270">
        <v>6750</v>
      </c>
      <c r="G775" s="267" t="s">
        <v>93</v>
      </c>
      <c r="H775" s="269" t="s">
        <v>489</v>
      </c>
    </row>
    <row r="776" spans="2:8">
      <c r="B776" s="267">
        <v>6302</v>
      </c>
      <c r="C776" s="267">
        <v>232</v>
      </c>
      <c r="D776" s="268">
        <v>5536</v>
      </c>
      <c r="E776" s="269" t="s">
        <v>1563</v>
      </c>
      <c r="F776" s="270">
        <v>2250</v>
      </c>
      <c r="G776" s="267" t="s">
        <v>93</v>
      </c>
      <c r="H776" s="269" t="s">
        <v>489</v>
      </c>
    </row>
    <row r="777" spans="2:8">
      <c r="B777" s="267">
        <v>6303</v>
      </c>
      <c r="C777" s="267">
        <v>232</v>
      </c>
      <c r="D777" s="268">
        <v>5536</v>
      </c>
      <c r="E777" s="269" t="s">
        <v>1563</v>
      </c>
      <c r="F777" s="270">
        <v>6750</v>
      </c>
      <c r="G777" s="267" t="s">
        <v>93</v>
      </c>
      <c r="H777" s="269" t="s">
        <v>489</v>
      </c>
    </row>
    <row r="778" spans="2:8">
      <c r="B778" s="267">
        <v>6304</v>
      </c>
      <c r="C778" s="267">
        <v>232</v>
      </c>
      <c r="D778" s="268">
        <v>5536</v>
      </c>
      <c r="E778" s="269" t="s">
        <v>1564</v>
      </c>
      <c r="F778" s="271">
        <v>126</v>
      </c>
      <c r="G778" s="267" t="s">
        <v>93</v>
      </c>
      <c r="H778" s="269" t="s">
        <v>489</v>
      </c>
    </row>
    <row r="779" spans="2:8">
      <c r="B779" s="267">
        <v>6305</v>
      </c>
      <c r="C779" s="267">
        <v>232</v>
      </c>
      <c r="D779" s="268">
        <v>5536</v>
      </c>
      <c r="E779" s="269" t="s">
        <v>1564</v>
      </c>
      <c r="F779" s="270">
        <v>6750</v>
      </c>
      <c r="G779" s="267" t="s">
        <v>93</v>
      </c>
      <c r="H779" s="269" t="s">
        <v>489</v>
      </c>
    </row>
    <row r="780" spans="2:8">
      <c r="B780" s="267">
        <v>6306</v>
      </c>
      <c r="C780" s="267">
        <v>232</v>
      </c>
      <c r="D780" s="268">
        <v>5536</v>
      </c>
      <c r="E780" s="269" t="s">
        <v>1564</v>
      </c>
      <c r="F780" s="270">
        <v>6750</v>
      </c>
      <c r="G780" s="267" t="s">
        <v>93</v>
      </c>
      <c r="H780" s="269" t="s">
        <v>489</v>
      </c>
    </row>
    <row r="781" spans="2:8">
      <c r="B781" s="267">
        <v>6308</v>
      </c>
      <c r="C781" s="267">
        <v>232</v>
      </c>
      <c r="D781" s="268">
        <v>5536</v>
      </c>
      <c r="E781" s="269" t="s">
        <v>1563</v>
      </c>
      <c r="F781" s="270">
        <v>6750</v>
      </c>
      <c r="G781" s="267" t="s">
        <v>93</v>
      </c>
      <c r="H781" s="269" t="s">
        <v>489</v>
      </c>
    </row>
    <row r="782" spans="2:8">
      <c r="B782" s="267">
        <v>6318</v>
      </c>
      <c r="C782" s="267">
        <v>228</v>
      </c>
      <c r="D782" s="268">
        <v>5534</v>
      </c>
      <c r="E782" s="269" t="s">
        <v>1565</v>
      </c>
      <c r="F782" s="270">
        <v>2250</v>
      </c>
      <c r="G782" s="267" t="s">
        <v>93</v>
      </c>
      <c r="H782" s="269" t="s">
        <v>489</v>
      </c>
    </row>
    <row r="783" spans="2:8">
      <c r="B783" s="267">
        <v>6319</v>
      </c>
      <c r="C783" s="267">
        <v>228</v>
      </c>
      <c r="D783" s="268">
        <v>5534</v>
      </c>
      <c r="E783" s="269" t="s">
        <v>1565</v>
      </c>
      <c r="F783" s="270">
        <v>6750</v>
      </c>
      <c r="G783" s="267" t="s">
        <v>93</v>
      </c>
      <c r="H783" s="269" t="s">
        <v>489</v>
      </c>
    </row>
    <row r="784" spans="2:8">
      <c r="B784" s="267">
        <v>6320</v>
      </c>
      <c r="C784" s="267">
        <v>228</v>
      </c>
      <c r="D784" s="268">
        <v>5534</v>
      </c>
      <c r="E784" s="269" t="s">
        <v>1566</v>
      </c>
      <c r="F784" s="270">
        <v>6750</v>
      </c>
      <c r="G784" s="267" t="s">
        <v>93</v>
      </c>
      <c r="H784" s="269" t="s">
        <v>489</v>
      </c>
    </row>
    <row r="785" spans="2:8">
      <c r="B785" s="267">
        <v>6321</v>
      </c>
      <c r="C785" s="267">
        <v>228</v>
      </c>
      <c r="D785" s="268">
        <v>5534</v>
      </c>
      <c r="E785" s="269" t="s">
        <v>1566</v>
      </c>
      <c r="F785" s="270">
        <v>1800</v>
      </c>
      <c r="G785" s="267" t="s">
        <v>93</v>
      </c>
      <c r="H785" s="269" t="s">
        <v>489</v>
      </c>
    </row>
    <row r="786" spans="2:8">
      <c r="B786" s="267">
        <v>6322</v>
      </c>
      <c r="C786" s="267">
        <v>222</v>
      </c>
      <c r="D786" s="268">
        <v>5532</v>
      </c>
      <c r="E786" s="269" t="s">
        <v>1567</v>
      </c>
      <c r="F786" s="270">
        <v>2250</v>
      </c>
      <c r="G786" s="267" t="s">
        <v>93</v>
      </c>
      <c r="H786" s="269" t="s">
        <v>489</v>
      </c>
    </row>
    <row r="787" spans="2:8">
      <c r="B787" s="267">
        <v>6323</v>
      </c>
      <c r="C787" s="267">
        <v>222</v>
      </c>
      <c r="D787" s="268">
        <v>5532</v>
      </c>
      <c r="E787" s="269" t="s">
        <v>1567</v>
      </c>
      <c r="F787" s="270">
        <v>2250</v>
      </c>
      <c r="G787" s="267" t="s">
        <v>93</v>
      </c>
      <c r="H787" s="269" t="s">
        <v>489</v>
      </c>
    </row>
    <row r="788" spans="2:8">
      <c r="B788" s="267">
        <v>6324</v>
      </c>
      <c r="C788" s="267">
        <v>222</v>
      </c>
      <c r="D788" s="268">
        <v>5532</v>
      </c>
      <c r="E788" s="269" t="s">
        <v>1567</v>
      </c>
      <c r="F788" s="270">
        <v>2250</v>
      </c>
      <c r="G788" s="267" t="s">
        <v>93</v>
      </c>
      <c r="H788" s="269" t="s">
        <v>489</v>
      </c>
    </row>
    <row r="789" spans="2:8">
      <c r="B789" s="267">
        <v>6325</v>
      </c>
      <c r="C789" s="267">
        <v>222</v>
      </c>
      <c r="D789" s="268">
        <v>5532</v>
      </c>
      <c r="E789" s="269" t="s">
        <v>1567</v>
      </c>
      <c r="F789" s="270">
        <v>2250</v>
      </c>
      <c r="G789" s="267" t="s">
        <v>93</v>
      </c>
      <c r="H789" s="269" t="s">
        <v>489</v>
      </c>
    </row>
    <row r="790" spans="2:8">
      <c r="B790" s="267">
        <v>6342</v>
      </c>
      <c r="C790" s="267">
        <v>320</v>
      </c>
      <c r="D790" s="268">
        <v>5540</v>
      </c>
      <c r="E790" s="269" t="s">
        <v>1568</v>
      </c>
      <c r="F790" s="271">
        <v>450</v>
      </c>
      <c r="G790" s="267" t="s">
        <v>93</v>
      </c>
      <c r="H790" s="269" t="s">
        <v>489</v>
      </c>
    </row>
    <row r="791" spans="2:8">
      <c r="B791" s="267">
        <v>6362</v>
      </c>
      <c r="C791" s="267">
        <v>104</v>
      </c>
      <c r="D791" s="268">
        <v>5599</v>
      </c>
      <c r="E791" s="269" t="s">
        <v>1569</v>
      </c>
      <c r="F791" s="270">
        <v>8260</v>
      </c>
      <c r="G791" s="267" t="s">
        <v>93</v>
      </c>
      <c r="H791" s="269" t="s">
        <v>489</v>
      </c>
    </row>
    <row r="792" spans="2:8">
      <c r="B792" s="267">
        <v>6363</v>
      </c>
      <c r="C792" s="267">
        <v>104</v>
      </c>
      <c r="D792" s="268">
        <v>5599</v>
      </c>
      <c r="E792" s="269" t="s">
        <v>1569</v>
      </c>
      <c r="F792" s="270">
        <v>1039</v>
      </c>
      <c r="G792" s="267" t="s">
        <v>93</v>
      </c>
      <c r="H792" s="269" t="s">
        <v>489</v>
      </c>
    </row>
    <row r="793" spans="2:8">
      <c r="B793" s="267">
        <v>6370</v>
      </c>
      <c r="C793" s="267">
        <v>409</v>
      </c>
      <c r="D793" s="268">
        <v>5687</v>
      </c>
      <c r="E793" s="269" t="s">
        <v>1570</v>
      </c>
      <c r="F793" s="270">
        <v>1028</v>
      </c>
      <c r="G793" s="267" t="s">
        <v>93</v>
      </c>
      <c r="H793" s="269" t="s">
        <v>489</v>
      </c>
    </row>
    <row r="794" spans="2:8">
      <c r="B794" s="267">
        <v>6383</v>
      </c>
      <c r="C794" s="267">
        <v>515</v>
      </c>
      <c r="D794" s="268">
        <v>5686</v>
      </c>
      <c r="E794" s="269" t="s">
        <v>1571</v>
      </c>
      <c r="F794" s="270">
        <v>7306</v>
      </c>
      <c r="G794" s="267" t="s">
        <v>93</v>
      </c>
      <c r="H794" s="269" t="s">
        <v>323</v>
      </c>
    </row>
    <row r="795" spans="2:8">
      <c r="B795" s="267">
        <v>6405</v>
      </c>
      <c r="C795" s="267">
        <v>305</v>
      </c>
      <c r="D795" s="268">
        <v>5727</v>
      </c>
      <c r="E795" s="269" t="s">
        <v>1572</v>
      </c>
      <c r="F795" s="270">
        <v>4718</v>
      </c>
      <c r="G795" s="267" t="s">
        <v>93</v>
      </c>
      <c r="H795" s="269" t="s">
        <v>489</v>
      </c>
    </row>
    <row r="796" spans="2:8">
      <c r="B796" s="267">
        <v>6425</v>
      </c>
      <c r="C796" s="267">
        <v>508</v>
      </c>
      <c r="D796" s="268">
        <v>5685</v>
      </c>
      <c r="E796" s="269" t="s">
        <v>1573</v>
      </c>
      <c r="F796" s="270">
        <v>24058</v>
      </c>
      <c r="G796" s="267" t="s">
        <v>93</v>
      </c>
      <c r="H796" s="269" t="s">
        <v>489</v>
      </c>
    </row>
    <row r="797" spans="2:8">
      <c r="B797" s="267">
        <v>6428</v>
      </c>
      <c r="C797" s="267">
        <v>415</v>
      </c>
      <c r="D797" s="268">
        <v>5689</v>
      </c>
      <c r="E797" s="269" t="s">
        <v>1574</v>
      </c>
      <c r="F797" s="270">
        <v>5097</v>
      </c>
      <c r="G797" s="267" t="s">
        <v>93</v>
      </c>
      <c r="H797" s="269" t="s">
        <v>317</v>
      </c>
    </row>
    <row r="798" spans="2:8">
      <c r="B798" s="267">
        <v>6457</v>
      </c>
      <c r="C798" s="267">
        <v>434</v>
      </c>
      <c r="D798" s="268">
        <v>5741</v>
      </c>
      <c r="E798" s="269" t="s">
        <v>1575</v>
      </c>
      <c r="F798" s="271">
        <v>0</v>
      </c>
      <c r="G798" s="267" t="s">
        <v>93</v>
      </c>
      <c r="H798" s="269" t="s">
        <v>317</v>
      </c>
    </row>
    <row r="799" spans="2:8">
      <c r="B799" s="267">
        <v>6488</v>
      </c>
      <c r="C799" s="267">
        <v>112</v>
      </c>
      <c r="D799" s="268">
        <v>5846</v>
      </c>
      <c r="E799" s="269" t="s">
        <v>1576</v>
      </c>
      <c r="F799" s="271">
        <v>0</v>
      </c>
      <c r="G799" s="267" t="s">
        <v>93</v>
      </c>
      <c r="H799" s="269" t="s">
        <v>323</v>
      </c>
    </row>
    <row r="800" spans="2:8">
      <c r="B800" s="267">
        <v>6494</v>
      </c>
      <c r="C800" s="267">
        <v>204</v>
      </c>
      <c r="D800" s="268">
        <v>5792</v>
      </c>
      <c r="E800" s="269" t="s">
        <v>1577</v>
      </c>
      <c r="F800" s="270">
        <v>9193</v>
      </c>
      <c r="G800" s="267" t="s">
        <v>93</v>
      </c>
      <c r="H800" s="269" t="s">
        <v>323</v>
      </c>
    </row>
    <row r="801" spans="2:8">
      <c r="B801" s="267">
        <v>6497</v>
      </c>
      <c r="C801" s="267">
        <v>204</v>
      </c>
      <c r="D801" s="268">
        <v>5792</v>
      </c>
      <c r="E801" s="269" t="s">
        <v>1577</v>
      </c>
      <c r="F801" s="270">
        <v>9193</v>
      </c>
      <c r="G801" s="267" t="s">
        <v>93</v>
      </c>
      <c r="H801" s="269" t="s">
        <v>323</v>
      </c>
    </row>
    <row r="802" spans="2:8">
      <c r="B802" s="267">
        <v>6501</v>
      </c>
      <c r="C802" s="267">
        <v>412</v>
      </c>
      <c r="D802" s="268">
        <v>5752</v>
      </c>
      <c r="E802" s="269" t="s">
        <v>1578</v>
      </c>
      <c r="F802" s="271">
        <v>708</v>
      </c>
      <c r="G802" s="267" t="s">
        <v>93</v>
      </c>
      <c r="H802" s="269" t="s">
        <v>323</v>
      </c>
    </row>
    <row r="803" spans="2:8">
      <c r="B803" s="267">
        <v>6532</v>
      </c>
      <c r="C803" s="267">
        <v>504</v>
      </c>
      <c r="D803" s="268">
        <v>5775</v>
      </c>
      <c r="E803" s="269" t="s">
        <v>1579</v>
      </c>
      <c r="F803" s="270">
        <v>16850</v>
      </c>
      <c r="G803" s="267" t="s">
        <v>93</v>
      </c>
      <c r="H803" s="269" t="s">
        <v>323</v>
      </c>
    </row>
    <row r="804" spans="2:8">
      <c r="B804" s="267">
        <v>6559</v>
      </c>
      <c r="C804" s="267">
        <v>406</v>
      </c>
      <c r="D804" s="268">
        <v>5816</v>
      </c>
      <c r="E804" s="269" t="s">
        <v>1580</v>
      </c>
      <c r="F804" s="270">
        <v>1169</v>
      </c>
      <c r="G804" s="267" t="s">
        <v>93</v>
      </c>
      <c r="H804" s="269" t="s">
        <v>323</v>
      </c>
    </row>
    <row r="805" spans="2:8">
      <c r="B805" s="267">
        <v>6563</v>
      </c>
      <c r="C805" s="267">
        <v>415</v>
      </c>
      <c r="D805" s="268">
        <v>5839</v>
      </c>
      <c r="E805" s="269" t="s">
        <v>1581</v>
      </c>
      <c r="F805" s="270">
        <v>5310</v>
      </c>
      <c r="G805" s="267" t="s">
        <v>93</v>
      </c>
      <c r="H805" s="269" t="s">
        <v>323</v>
      </c>
    </row>
    <row r="806" spans="2:8">
      <c r="B806" s="267">
        <v>6566</v>
      </c>
      <c r="C806" s="267">
        <v>608</v>
      </c>
      <c r="D806" s="268">
        <v>5784</v>
      </c>
      <c r="E806" s="269" t="s">
        <v>1582</v>
      </c>
      <c r="F806" s="271">
        <v>1</v>
      </c>
      <c r="G806" s="267" t="s">
        <v>93</v>
      </c>
      <c r="H806" s="269" t="s">
        <v>317</v>
      </c>
    </row>
    <row r="807" spans="2:8">
      <c r="B807" s="267">
        <v>6567</v>
      </c>
      <c r="C807" s="267">
        <v>608</v>
      </c>
      <c r="D807" s="268">
        <v>5784</v>
      </c>
      <c r="E807" s="269" t="s">
        <v>1583</v>
      </c>
      <c r="F807" s="271">
        <v>1</v>
      </c>
      <c r="G807" s="267" t="s">
        <v>93</v>
      </c>
      <c r="H807" s="269" t="s">
        <v>317</v>
      </c>
    </row>
    <row r="808" spans="2:8">
      <c r="B808" s="267">
        <v>6578</v>
      </c>
      <c r="C808" s="267">
        <v>334</v>
      </c>
      <c r="D808" s="268">
        <v>5832</v>
      </c>
      <c r="E808" s="269" t="s">
        <v>1584</v>
      </c>
      <c r="F808" s="270">
        <v>12523</v>
      </c>
      <c r="G808" s="267" t="s">
        <v>93</v>
      </c>
      <c r="H808" s="269" t="s">
        <v>317</v>
      </c>
    </row>
    <row r="809" spans="2:8">
      <c r="B809" s="267">
        <v>6581</v>
      </c>
      <c r="C809" s="267">
        <v>222</v>
      </c>
      <c r="D809" s="268">
        <v>5760</v>
      </c>
      <c r="E809" s="269" t="s">
        <v>1585</v>
      </c>
      <c r="F809" s="270">
        <v>17431</v>
      </c>
      <c r="G809" s="267" t="s">
        <v>93</v>
      </c>
      <c r="H809" s="269" t="s">
        <v>317</v>
      </c>
    </row>
    <row r="810" spans="2:8">
      <c r="B810" s="267">
        <v>6603</v>
      </c>
      <c r="C810" s="267">
        <v>318</v>
      </c>
      <c r="D810" s="268">
        <v>5801</v>
      </c>
      <c r="E810" s="269" t="s">
        <v>1335</v>
      </c>
      <c r="F810" s="270">
        <v>9678</v>
      </c>
      <c r="G810" s="267" t="s">
        <v>93</v>
      </c>
      <c r="H810" s="269" t="s">
        <v>321</v>
      </c>
    </row>
    <row r="811" spans="2:8">
      <c r="B811" s="267">
        <v>6604</v>
      </c>
      <c r="C811" s="267">
        <v>318</v>
      </c>
      <c r="D811" s="268">
        <v>5801</v>
      </c>
      <c r="E811" s="269" t="s">
        <v>1335</v>
      </c>
      <c r="F811" s="270">
        <v>4514</v>
      </c>
      <c r="G811" s="267" t="s">
        <v>93</v>
      </c>
      <c r="H811" s="269" t="s">
        <v>321</v>
      </c>
    </row>
    <row r="812" spans="2:8">
      <c r="B812" s="267">
        <v>6621</v>
      </c>
      <c r="C812" s="267">
        <v>220</v>
      </c>
      <c r="D812" s="268">
        <v>5838</v>
      </c>
      <c r="E812" s="269" t="s">
        <v>1586</v>
      </c>
      <c r="F812" s="270">
        <v>2290</v>
      </c>
      <c r="G812" s="267" t="s">
        <v>93</v>
      </c>
      <c r="H812" s="269" t="s">
        <v>323</v>
      </c>
    </row>
    <row r="813" spans="2:8">
      <c r="B813" s="267">
        <v>6629</v>
      </c>
      <c r="C813" s="267">
        <v>314</v>
      </c>
      <c r="D813" s="268">
        <v>5966</v>
      </c>
      <c r="E813" s="269" t="s">
        <v>1587</v>
      </c>
      <c r="F813" s="270">
        <v>4500</v>
      </c>
      <c r="G813" s="267" t="s">
        <v>93</v>
      </c>
      <c r="H813" s="269" t="s">
        <v>541</v>
      </c>
    </row>
    <row r="814" spans="2:8">
      <c r="B814" s="267">
        <v>6637</v>
      </c>
      <c r="C814" s="267">
        <v>424</v>
      </c>
      <c r="D814" s="268">
        <v>5905</v>
      </c>
      <c r="E814" s="269" t="s">
        <v>1588</v>
      </c>
      <c r="F814" s="270">
        <v>3224</v>
      </c>
      <c r="G814" s="267" t="s">
        <v>93</v>
      </c>
      <c r="H814" s="269" t="s">
        <v>541</v>
      </c>
    </row>
    <row r="815" spans="2:8">
      <c r="B815" s="267">
        <v>6638</v>
      </c>
      <c r="C815" s="267">
        <v>424</v>
      </c>
      <c r="D815" s="268">
        <v>5905</v>
      </c>
      <c r="E815" s="269" t="s">
        <v>1588</v>
      </c>
      <c r="F815" s="270">
        <v>8874</v>
      </c>
      <c r="G815" s="267" t="s">
        <v>93</v>
      </c>
      <c r="H815" s="269" t="s">
        <v>541</v>
      </c>
    </row>
    <row r="816" spans="2:8">
      <c r="B816" s="267">
        <v>6669</v>
      </c>
      <c r="C816" s="267">
        <v>334</v>
      </c>
      <c r="D816" s="268">
        <v>5945</v>
      </c>
      <c r="E816" s="269" t="s">
        <v>1458</v>
      </c>
      <c r="F816" s="270">
        <v>4625</v>
      </c>
      <c r="G816" s="267" t="s">
        <v>93</v>
      </c>
      <c r="H816" s="269" t="s">
        <v>317</v>
      </c>
    </row>
    <row r="817" spans="2:8">
      <c r="B817" s="267">
        <v>6675</v>
      </c>
      <c r="C817" s="267">
        <v>217</v>
      </c>
      <c r="D817" s="268">
        <v>6006</v>
      </c>
      <c r="E817" s="269" t="s">
        <v>1589</v>
      </c>
      <c r="F817" s="271">
        <v>467</v>
      </c>
      <c r="G817" s="267" t="s">
        <v>93</v>
      </c>
      <c r="H817" s="269" t="s">
        <v>317</v>
      </c>
    </row>
    <row r="818" spans="2:8">
      <c r="B818" s="267">
        <v>6676</v>
      </c>
      <c r="C818" s="267">
        <v>217</v>
      </c>
      <c r="D818" s="268">
        <v>6006</v>
      </c>
      <c r="E818" s="269" t="s">
        <v>1589</v>
      </c>
      <c r="F818" s="270">
        <v>4514</v>
      </c>
      <c r="G818" s="267" t="s">
        <v>93</v>
      </c>
      <c r="H818" s="269" t="s">
        <v>317</v>
      </c>
    </row>
    <row r="819" spans="2:8">
      <c r="B819" s="267">
        <v>6683</v>
      </c>
      <c r="C819" s="267">
        <v>330</v>
      </c>
      <c r="D819" s="268">
        <v>6029</v>
      </c>
      <c r="E819" s="269" t="s">
        <v>1590</v>
      </c>
      <c r="F819" s="270">
        <v>4514</v>
      </c>
      <c r="G819" s="267" t="s">
        <v>93</v>
      </c>
      <c r="H819" s="269" t="s">
        <v>317</v>
      </c>
    </row>
    <row r="820" spans="2:8">
      <c r="B820" s="267">
        <v>6697</v>
      </c>
      <c r="C820" s="267">
        <v>205</v>
      </c>
      <c r="D820" s="268">
        <v>6027</v>
      </c>
      <c r="E820" s="269" t="s">
        <v>1591</v>
      </c>
      <c r="F820" s="270">
        <v>4081</v>
      </c>
      <c r="G820" s="267" t="s">
        <v>93</v>
      </c>
      <c r="H820" s="269" t="s">
        <v>317</v>
      </c>
    </row>
    <row r="821" spans="2:8">
      <c r="B821" s="267">
        <v>6701</v>
      </c>
      <c r="C821" s="267">
        <v>106</v>
      </c>
      <c r="D821" s="268">
        <v>6040</v>
      </c>
      <c r="E821" s="269" t="s">
        <v>1592</v>
      </c>
      <c r="F821" s="270">
        <v>4130</v>
      </c>
      <c r="G821" s="267" t="s">
        <v>93</v>
      </c>
      <c r="H821" s="269" t="s">
        <v>317</v>
      </c>
    </row>
    <row r="822" spans="2:8">
      <c r="B822" s="267">
        <v>6703</v>
      </c>
      <c r="C822" s="267">
        <v>106</v>
      </c>
      <c r="D822" s="268">
        <v>6040</v>
      </c>
      <c r="E822" s="269" t="s">
        <v>1592</v>
      </c>
      <c r="F822" s="270">
        <v>4130</v>
      </c>
      <c r="G822" s="267" t="s">
        <v>93</v>
      </c>
      <c r="H822" s="269" t="s">
        <v>317</v>
      </c>
    </row>
    <row r="823" spans="2:8">
      <c r="B823" s="267">
        <v>6709</v>
      </c>
      <c r="C823" s="267">
        <v>230</v>
      </c>
      <c r="D823" s="268">
        <v>5998</v>
      </c>
      <c r="E823" s="269" t="s">
        <v>1593</v>
      </c>
      <c r="F823" s="270">
        <v>11553</v>
      </c>
      <c r="G823" s="267" t="s">
        <v>93</v>
      </c>
      <c r="H823" s="269" t="s">
        <v>317</v>
      </c>
    </row>
    <row r="824" spans="2:8">
      <c r="B824" s="267">
        <v>6714</v>
      </c>
      <c r="C824" s="267">
        <v>339</v>
      </c>
      <c r="D824" s="268">
        <v>5962</v>
      </c>
      <c r="E824" s="269" t="s">
        <v>1594</v>
      </c>
      <c r="F824" s="270">
        <v>10723</v>
      </c>
      <c r="G824" s="267" t="s">
        <v>93</v>
      </c>
      <c r="H824" s="269" t="s">
        <v>317</v>
      </c>
    </row>
    <row r="825" spans="2:8">
      <c r="B825" s="267">
        <v>6734</v>
      </c>
      <c r="C825" s="267">
        <v>208</v>
      </c>
      <c r="D825" s="268">
        <v>6026</v>
      </c>
      <c r="E825" s="269" t="s">
        <v>1595</v>
      </c>
      <c r="F825" s="270">
        <v>1313</v>
      </c>
      <c r="G825" s="267" t="s">
        <v>93</v>
      </c>
      <c r="H825" s="269" t="s">
        <v>541</v>
      </c>
    </row>
    <row r="826" spans="2:8">
      <c r="B826" s="267">
        <v>6746</v>
      </c>
      <c r="C826" s="267">
        <v>505</v>
      </c>
      <c r="D826" s="268">
        <v>5263</v>
      </c>
      <c r="E826" s="269" t="s">
        <v>1200</v>
      </c>
      <c r="F826" s="270">
        <v>34988</v>
      </c>
      <c r="G826" s="267" t="s">
        <v>93</v>
      </c>
      <c r="H826" s="269" t="s">
        <v>317</v>
      </c>
    </row>
    <row r="827" spans="2:8">
      <c r="B827" s="267">
        <v>6757</v>
      </c>
      <c r="C827" s="267">
        <v>112</v>
      </c>
      <c r="D827" s="268">
        <v>6013</v>
      </c>
      <c r="E827" s="269" t="s">
        <v>1596</v>
      </c>
      <c r="F827" s="271">
        <v>975</v>
      </c>
      <c r="G827" s="267" t="s">
        <v>93</v>
      </c>
      <c r="H827" s="269" t="s">
        <v>317</v>
      </c>
    </row>
    <row r="828" spans="2:8">
      <c r="B828" s="267">
        <v>6758</v>
      </c>
      <c r="C828" s="267">
        <v>112</v>
      </c>
      <c r="D828" s="268">
        <v>6013</v>
      </c>
      <c r="E828" s="269" t="s">
        <v>1596</v>
      </c>
      <c r="F828" s="270">
        <v>2000</v>
      </c>
      <c r="G828" s="267" t="s">
        <v>93</v>
      </c>
      <c r="H828" s="269" t="s">
        <v>317</v>
      </c>
    </row>
    <row r="829" spans="2:8">
      <c r="B829" s="267">
        <v>6759</v>
      </c>
      <c r="C829" s="267">
        <v>112</v>
      </c>
      <c r="D829" s="268">
        <v>6013</v>
      </c>
      <c r="E829" s="269" t="s">
        <v>1596</v>
      </c>
      <c r="F829" s="271">
        <v>900</v>
      </c>
      <c r="G829" s="267" t="s">
        <v>93</v>
      </c>
      <c r="H829" s="269" t="s">
        <v>317</v>
      </c>
    </row>
    <row r="830" spans="2:8">
      <c r="B830" s="267">
        <v>6760</v>
      </c>
      <c r="C830" s="267">
        <v>112</v>
      </c>
      <c r="D830" s="268">
        <v>6013</v>
      </c>
      <c r="E830" s="269" t="s">
        <v>1596</v>
      </c>
      <c r="F830" s="270">
        <v>4500</v>
      </c>
      <c r="G830" s="267" t="s">
        <v>93</v>
      </c>
      <c r="H830" s="269" t="s">
        <v>317</v>
      </c>
    </row>
    <row r="831" spans="2:8">
      <c r="B831" s="267">
        <v>6778</v>
      </c>
      <c r="C831" s="267">
        <v>222</v>
      </c>
      <c r="D831" s="268">
        <v>6067</v>
      </c>
      <c r="E831" s="269" t="s">
        <v>1597</v>
      </c>
      <c r="F831" s="270">
        <v>9417</v>
      </c>
      <c r="G831" s="267" t="s">
        <v>93</v>
      </c>
      <c r="H831" s="269" t="s">
        <v>541</v>
      </c>
    </row>
    <row r="832" spans="2:8">
      <c r="B832" s="267">
        <v>6779</v>
      </c>
      <c r="C832" s="267">
        <v>234</v>
      </c>
      <c r="D832" s="268">
        <v>6068</v>
      </c>
      <c r="E832" s="269" t="s">
        <v>1598</v>
      </c>
      <c r="F832" s="270">
        <v>9417</v>
      </c>
      <c r="G832" s="267" t="s">
        <v>93</v>
      </c>
      <c r="H832" s="269" t="s">
        <v>541</v>
      </c>
    </row>
    <row r="833" spans="2:8">
      <c r="B833" s="267">
        <v>6784</v>
      </c>
      <c r="C833" s="267">
        <v>406</v>
      </c>
      <c r="D833" s="268">
        <v>6092</v>
      </c>
      <c r="E833" s="269" t="s">
        <v>1599</v>
      </c>
      <c r="F833" s="270">
        <v>5519</v>
      </c>
      <c r="G833" s="267" t="s">
        <v>93</v>
      </c>
      <c r="H833" s="269" t="s">
        <v>541</v>
      </c>
    </row>
    <row r="834" spans="2:8">
      <c r="B834" s="267">
        <v>6801</v>
      </c>
      <c r="C834" s="267">
        <v>310</v>
      </c>
      <c r="D834" s="268">
        <v>6086</v>
      </c>
      <c r="E834" s="269" t="s">
        <v>1600</v>
      </c>
      <c r="F834" s="270">
        <v>4130</v>
      </c>
      <c r="G834" s="267" t="s">
        <v>93</v>
      </c>
      <c r="H834" s="269" t="s">
        <v>321</v>
      </c>
    </row>
    <row r="835" spans="2:8">
      <c r="B835" s="267">
        <v>6803</v>
      </c>
      <c r="C835" s="267">
        <v>232</v>
      </c>
      <c r="D835" s="268">
        <v>6131</v>
      </c>
      <c r="E835" s="269" t="s">
        <v>1601</v>
      </c>
      <c r="F835" s="270">
        <v>4200</v>
      </c>
      <c r="G835" s="267" t="s">
        <v>93</v>
      </c>
      <c r="H835" s="269" t="s">
        <v>321</v>
      </c>
    </row>
    <row r="836" spans="2:8">
      <c r="B836" s="267">
        <v>6807</v>
      </c>
      <c r="C836" s="267">
        <v>418</v>
      </c>
      <c r="D836" s="268">
        <v>6110</v>
      </c>
      <c r="E836" s="269" t="s">
        <v>1602</v>
      </c>
      <c r="F836" s="271">
        <v>909</v>
      </c>
      <c r="G836" s="267" t="s">
        <v>93</v>
      </c>
      <c r="H836" s="269" t="s">
        <v>321</v>
      </c>
    </row>
    <row r="837" spans="2:8">
      <c r="B837" s="267">
        <v>6813</v>
      </c>
      <c r="C837" s="267">
        <v>608</v>
      </c>
      <c r="D837" s="268">
        <v>6016</v>
      </c>
      <c r="E837" s="269" t="s">
        <v>1603</v>
      </c>
      <c r="F837" s="270">
        <v>9000</v>
      </c>
      <c r="G837" s="267" t="s">
        <v>93</v>
      </c>
      <c r="H837" s="269" t="s">
        <v>602</v>
      </c>
    </row>
    <row r="838" spans="2:8">
      <c r="B838" s="267">
        <v>6814</v>
      </c>
      <c r="C838" s="267">
        <v>608</v>
      </c>
      <c r="D838" s="268">
        <v>6016</v>
      </c>
      <c r="E838" s="269" t="s">
        <v>1604</v>
      </c>
      <c r="F838" s="270">
        <v>9000</v>
      </c>
      <c r="G838" s="267" t="s">
        <v>93</v>
      </c>
      <c r="H838" s="269" t="s">
        <v>602</v>
      </c>
    </row>
    <row r="839" spans="2:8">
      <c r="B839" s="267">
        <v>6827</v>
      </c>
      <c r="C839" s="267">
        <v>405</v>
      </c>
      <c r="D839" s="268">
        <v>6148</v>
      </c>
      <c r="E839" s="269" t="s">
        <v>1605</v>
      </c>
      <c r="F839" s="270">
        <v>4375</v>
      </c>
      <c r="G839" s="267" t="s">
        <v>93</v>
      </c>
      <c r="H839" s="269" t="s">
        <v>323</v>
      </c>
    </row>
    <row r="840" spans="2:8">
      <c r="B840" s="267">
        <v>6835</v>
      </c>
      <c r="C840" s="267">
        <v>318</v>
      </c>
      <c r="D840" s="268">
        <v>6069</v>
      </c>
      <c r="E840" s="269" t="s">
        <v>1606</v>
      </c>
      <c r="F840" s="270">
        <v>14547</v>
      </c>
      <c r="G840" s="267" t="s">
        <v>93</v>
      </c>
      <c r="H840" s="269" t="s">
        <v>323</v>
      </c>
    </row>
    <row r="841" spans="2:8">
      <c r="B841" s="267">
        <v>6845</v>
      </c>
      <c r="C841" s="267">
        <v>309</v>
      </c>
      <c r="D841" s="268">
        <v>6144</v>
      </c>
      <c r="E841" s="269" t="s">
        <v>1607</v>
      </c>
      <c r="F841" s="270">
        <v>5192</v>
      </c>
      <c r="G841" s="267" t="s">
        <v>93</v>
      </c>
      <c r="H841" s="269" t="s">
        <v>323</v>
      </c>
    </row>
    <row r="842" spans="2:8">
      <c r="B842" s="267">
        <v>6849</v>
      </c>
      <c r="C842" s="267">
        <v>320</v>
      </c>
      <c r="D842" s="268">
        <v>6124</v>
      </c>
      <c r="E842" s="269" t="s">
        <v>1608</v>
      </c>
      <c r="F842" s="270">
        <v>4200</v>
      </c>
      <c r="G842" s="267" t="s">
        <v>93</v>
      </c>
      <c r="H842" s="269" t="s">
        <v>323</v>
      </c>
    </row>
    <row r="843" spans="2:8">
      <c r="B843" s="267">
        <v>6854</v>
      </c>
      <c r="C843" s="267">
        <v>339</v>
      </c>
      <c r="D843" s="268">
        <v>6106</v>
      </c>
      <c r="E843" s="269" t="s">
        <v>1609</v>
      </c>
      <c r="F843" s="270">
        <v>8400</v>
      </c>
      <c r="G843" s="267" t="s">
        <v>93</v>
      </c>
      <c r="H843" s="269" t="s">
        <v>323</v>
      </c>
    </row>
    <row r="844" spans="2:8">
      <c r="B844" s="267">
        <v>6859</v>
      </c>
      <c r="C844" s="267">
        <v>110</v>
      </c>
      <c r="D844" s="268">
        <v>6085</v>
      </c>
      <c r="E844" s="269" t="s">
        <v>1610</v>
      </c>
      <c r="F844" s="270">
        <v>8400</v>
      </c>
      <c r="G844" s="267" t="s">
        <v>93</v>
      </c>
      <c r="H844" s="269" t="s">
        <v>323</v>
      </c>
    </row>
    <row r="845" spans="2:8">
      <c r="B845" s="267">
        <v>6862</v>
      </c>
      <c r="C845" s="267">
        <v>430</v>
      </c>
      <c r="D845" s="268">
        <v>6127</v>
      </c>
      <c r="E845" s="269" t="s">
        <v>1611</v>
      </c>
      <c r="F845" s="271">
        <v>473</v>
      </c>
      <c r="G845" s="267" t="s">
        <v>93</v>
      </c>
      <c r="H845" s="269" t="s">
        <v>323</v>
      </c>
    </row>
    <row r="846" spans="2:8">
      <c r="B846" s="267">
        <v>6864</v>
      </c>
      <c r="C846" s="267">
        <v>302</v>
      </c>
      <c r="D846" s="268">
        <v>6109</v>
      </c>
      <c r="E846" s="269" t="s">
        <v>1612</v>
      </c>
      <c r="F846" s="270">
        <v>8400</v>
      </c>
      <c r="G846" s="267" t="s">
        <v>93</v>
      </c>
      <c r="H846" s="269" t="s">
        <v>323</v>
      </c>
    </row>
    <row r="847" spans="2:8">
      <c r="B847" s="267">
        <v>6868</v>
      </c>
      <c r="C847" s="267">
        <v>310</v>
      </c>
      <c r="D847" s="268">
        <v>6138</v>
      </c>
      <c r="E847" s="269" t="s">
        <v>1613</v>
      </c>
      <c r="F847" s="270">
        <v>4200</v>
      </c>
      <c r="G847" s="267" t="s">
        <v>93</v>
      </c>
      <c r="H847" s="269" t="s">
        <v>323</v>
      </c>
    </row>
    <row r="848" spans="2:8">
      <c r="B848" s="267">
        <v>6869</v>
      </c>
      <c r="C848" s="267">
        <v>611</v>
      </c>
      <c r="D848" s="268">
        <v>6172</v>
      </c>
      <c r="E848" s="269" t="s">
        <v>1614</v>
      </c>
      <c r="F848" s="270">
        <v>4200</v>
      </c>
      <c r="G848" s="267" t="s">
        <v>93</v>
      </c>
      <c r="H848" s="269" t="s">
        <v>323</v>
      </c>
    </row>
    <row r="849" spans="2:8">
      <c r="B849" s="267">
        <v>6871</v>
      </c>
      <c r="C849" s="267">
        <v>112</v>
      </c>
      <c r="D849" s="268">
        <v>6107</v>
      </c>
      <c r="E849" s="269" t="s">
        <v>740</v>
      </c>
      <c r="F849" s="270">
        <v>8400</v>
      </c>
      <c r="G849" s="267" t="s">
        <v>93</v>
      </c>
      <c r="H849" s="269" t="s">
        <v>323</v>
      </c>
    </row>
    <row r="850" spans="2:8">
      <c r="B850" s="267">
        <v>6876</v>
      </c>
      <c r="C850" s="267">
        <v>430</v>
      </c>
      <c r="D850" s="268">
        <v>6182</v>
      </c>
      <c r="E850" s="269" t="s">
        <v>1615</v>
      </c>
      <c r="F850" s="271">
        <v>473</v>
      </c>
      <c r="G850" s="267" t="s">
        <v>93</v>
      </c>
      <c r="H850" s="269" t="s">
        <v>323</v>
      </c>
    </row>
    <row r="851" spans="2:8">
      <c r="B851" s="267">
        <v>6877</v>
      </c>
      <c r="C851" s="267">
        <v>230</v>
      </c>
      <c r="D851" s="268">
        <v>6108</v>
      </c>
      <c r="E851" s="269" t="s">
        <v>1616</v>
      </c>
      <c r="F851" s="270">
        <v>8400</v>
      </c>
      <c r="G851" s="267" t="s">
        <v>93</v>
      </c>
      <c r="H851" s="269" t="s">
        <v>323</v>
      </c>
    </row>
    <row r="852" spans="2:8">
      <c r="B852" s="267">
        <v>6885</v>
      </c>
      <c r="C852" s="267">
        <v>209</v>
      </c>
      <c r="D852" s="268">
        <v>6101</v>
      </c>
      <c r="E852" s="269" t="s">
        <v>1617</v>
      </c>
      <c r="F852" s="270">
        <v>7000</v>
      </c>
      <c r="G852" s="267" t="s">
        <v>93</v>
      </c>
      <c r="H852" s="269" t="s">
        <v>323</v>
      </c>
    </row>
    <row r="853" spans="2:8">
      <c r="B853" s="267">
        <v>6888</v>
      </c>
      <c r="C853" s="267">
        <v>228</v>
      </c>
      <c r="D853" s="268">
        <v>6087</v>
      </c>
      <c r="E853" s="269" t="s">
        <v>1618</v>
      </c>
      <c r="F853" s="270">
        <v>8400</v>
      </c>
      <c r="G853" s="267" t="s">
        <v>93</v>
      </c>
      <c r="H853" s="269" t="s">
        <v>323</v>
      </c>
    </row>
    <row r="854" spans="2:8">
      <c r="B854" s="267">
        <v>6889</v>
      </c>
      <c r="C854" s="267">
        <v>314</v>
      </c>
      <c r="D854" s="268">
        <v>6122</v>
      </c>
      <c r="E854" s="269" t="s">
        <v>1619</v>
      </c>
      <c r="F854" s="270">
        <v>4200</v>
      </c>
      <c r="G854" s="267" t="s">
        <v>93</v>
      </c>
      <c r="H854" s="269" t="s">
        <v>323</v>
      </c>
    </row>
    <row r="855" spans="2:8">
      <c r="B855" s="267">
        <v>6893</v>
      </c>
      <c r="C855" s="267">
        <v>201</v>
      </c>
      <c r="D855" s="268">
        <v>6071</v>
      </c>
      <c r="E855" s="269" t="s">
        <v>661</v>
      </c>
      <c r="F855" s="270">
        <v>10312</v>
      </c>
      <c r="G855" s="267" t="s">
        <v>93</v>
      </c>
      <c r="H855" s="269" t="s">
        <v>323</v>
      </c>
    </row>
    <row r="856" spans="2:8">
      <c r="B856" s="267">
        <v>6894</v>
      </c>
      <c r="C856" s="267">
        <v>201</v>
      </c>
      <c r="D856" s="268">
        <v>6071</v>
      </c>
      <c r="E856" s="269" t="s">
        <v>661</v>
      </c>
      <c r="F856" s="271">
        <v>680</v>
      </c>
      <c r="G856" s="267" t="s">
        <v>93</v>
      </c>
      <c r="H856" s="269" t="s">
        <v>323</v>
      </c>
    </row>
    <row r="857" spans="2:8">
      <c r="B857" s="267">
        <v>6902</v>
      </c>
      <c r="C857" s="267">
        <v>402</v>
      </c>
      <c r="D857" s="268">
        <v>6079</v>
      </c>
      <c r="E857" s="269" t="s">
        <v>1620</v>
      </c>
      <c r="F857" s="270">
        <v>13006</v>
      </c>
      <c r="G857" s="267" t="s">
        <v>93</v>
      </c>
      <c r="H857" s="269" t="s">
        <v>323</v>
      </c>
    </row>
    <row r="858" spans="2:8">
      <c r="B858" s="267">
        <v>6928</v>
      </c>
      <c r="C858" s="267">
        <v>212</v>
      </c>
      <c r="D858" s="268">
        <v>6218</v>
      </c>
      <c r="E858" s="269" t="s">
        <v>1621</v>
      </c>
      <c r="F858" s="270">
        <v>4243</v>
      </c>
      <c r="G858" s="267" t="s">
        <v>93</v>
      </c>
      <c r="H858" s="269" t="s">
        <v>323</v>
      </c>
    </row>
    <row r="859" spans="2:8">
      <c r="B859" s="267">
        <v>6953</v>
      </c>
      <c r="C859" s="267">
        <v>424</v>
      </c>
      <c r="D859" s="268">
        <v>6163</v>
      </c>
      <c r="E859" s="269" t="s">
        <v>1622</v>
      </c>
      <c r="F859" s="270">
        <v>15930</v>
      </c>
      <c r="G859" s="267" t="s">
        <v>93</v>
      </c>
      <c r="H859" s="269" t="s">
        <v>541</v>
      </c>
    </row>
    <row r="860" spans="2:8">
      <c r="B860" s="267">
        <v>6970</v>
      </c>
      <c r="C860" s="267">
        <v>409</v>
      </c>
      <c r="D860" s="268">
        <v>6178</v>
      </c>
      <c r="E860" s="269" t="s">
        <v>1623</v>
      </c>
      <c r="F860" s="270">
        <v>9294</v>
      </c>
      <c r="G860" s="267" t="s">
        <v>93</v>
      </c>
      <c r="H860" s="269" t="s">
        <v>321</v>
      </c>
    </row>
    <row r="861" spans="2:8">
      <c r="B861" s="267">
        <v>6983</v>
      </c>
      <c r="C861" s="267">
        <v>428</v>
      </c>
      <c r="D861" s="268">
        <v>6167</v>
      </c>
      <c r="E861" s="269" t="s">
        <v>1624</v>
      </c>
      <c r="F861" s="270">
        <v>15930</v>
      </c>
      <c r="G861" s="267" t="s">
        <v>93</v>
      </c>
      <c r="H861" s="269" t="s">
        <v>321</v>
      </c>
    </row>
    <row r="862" spans="2:8">
      <c r="B862" s="267">
        <v>6990</v>
      </c>
      <c r="C862" s="267">
        <v>215</v>
      </c>
      <c r="D862" s="268">
        <v>6233</v>
      </c>
      <c r="E862" s="269" t="s">
        <v>1625</v>
      </c>
      <c r="F862" s="270">
        <v>3953</v>
      </c>
      <c r="G862" s="267" t="s">
        <v>93</v>
      </c>
      <c r="H862" s="269" t="s">
        <v>321</v>
      </c>
    </row>
    <row r="863" spans="2:8">
      <c r="B863" s="267">
        <v>6994</v>
      </c>
      <c r="C863" s="267">
        <v>214</v>
      </c>
      <c r="D863" s="268">
        <v>6231</v>
      </c>
      <c r="E863" s="269" t="s">
        <v>1626</v>
      </c>
      <c r="F863" s="270">
        <v>2906</v>
      </c>
      <c r="G863" s="267" t="s">
        <v>93</v>
      </c>
      <c r="H863" s="269" t="s">
        <v>321</v>
      </c>
    </row>
    <row r="864" spans="2:8">
      <c r="B864" s="267">
        <v>7029</v>
      </c>
      <c r="C864" s="267">
        <v>617</v>
      </c>
      <c r="D864" s="268">
        <v>2614</v>
      </c>
      <c r="E864" s="269" t="s">
        <v>1627</v>
      </c>
      <c r="F864" s="270">
        <v>79200</v>
      </c>
      <c r="G864" s="267" t="s">
        <v>93</v>
      </c>
      <c r="H864" s="269" t="s">
        <v>541</v>
      </c>
    </row>
    <row r="865" spans="2:8">
      <c r="B865" s="267">
        <v>7030</v>
      </c>
      <c r="C865" s="267">
        <v>617</v>
      </c>
      <c r="D865" s="268">
        <v>2614</v>
      </c>
      <c r="E865" s="269" t="s">
        <v>1627</v>
      </c>
      <c r="F865" s="268" t="s">
        <v>1628</v>
      </c>
      <c r="G865" s="267" t="s">
        <v>93</v>
      </c>
      <c r="H865" s="269" t="s">
        <v>541</v>
      </c>
    </row>
    <row r="866" spans="2:8">
      <c r="B866" s="267">
        <v>7045</v>
      </c>
      <c r="C866" s="267">
        <v>306</v>
      </c>
      <c r="D866" s="268">
        <v>6304</v>
      </c>
      <c r="E866" s="269" t="s">
        <v>1629</v>
      </c>
      <c r="F866" s="271">
        <v>336</v>
      </c>
      <c r="G866" s="267" t="s">
        <v>93</v>
      </c>
      <c r="H866" s="269" t="s">
        <v>321</v>
      </c>
    </row>
    <row r="867" spans="2:8">
      <c r="B867" s="267">
        <v>7056</v>
      </c>
      <c r="C867" s="267">
        <v>220</v>
      </c>
      <c r="D867" s="268">
        <v>6291</v>
      </c>
      <c r="E867" s="269" t="s">
        <v>1630</v>
      </c>
      <c r="F867" s="270">
        <v>1687</v>
      </c>
      <c r="G867" s="267" t="s">
        <v>93</v>
      </c>
      <c r="H867" s="269" t="s">
        <v>321</v>
      </c>
    </row>
    <row r="868" spans="2:8">
      <c r="B868" s="267">
        <v>7064</v>
      </c>
      <c r="C868" s="267">
        <v>406</v>
      </c>
      <c r="D868" s="268">
        <v>6258</v>
      </c>
      <c r="E868" s="269" t="s">
        <v>1631</v>
      </c>
      <c r="F868" s="270">
        <v>14000</v>
      </c>
      <c r="G868" s="267" t="s">
        <v>93</v>
      </c>
      <c r="H868" s="269" t="s">
        <v>489</v>
      </c>
    </row>
    <row r="869" spans="2:8">
      <c r="B869" s="267">
        <v>7066</v>
      </c>
      <c r="C869" s="267">
        <v>402</v>
      </c>
      <c r="D869" s="268">
        <v>6230</v>
      </c>
      <c r="E869" s="269" t="s">
        <v>1290</v>
      </c>
      <c r="F869" s="270">
        <v>13541</v>
      </c>
      <c r="G869" s="267" t="s">
        <v>93</v>
      </c>
      <c r="H869" s="269" t="s">
        <v>489</v>
      </c>
    </row>
    <row r="870" spans="2:8">
      <c r="B870" s="267">
        <v>7074</v>
      </c>
      <c r="C870" s="267">
        <v>318</v>
      </c>
      <c r="D870" s="268">
        <v>6329</v>
      </c>
      <c r="E870" s="269" t="s">
        <v>1632</v>
      </c>
      <c r="F870" s="270">
        <v>4892</v>
      </c>
      <c r="G870" s="267" t="s">
        <v>93</v>
      </c>
      <c r="H870" s="269" t="s">
        <v>321</v>
      </c>
    </row>
    <row r="871" spans="2:8">
      <c r="B871" s="267">
        <v>7075</v>
      </c>
      <c r="C871" s="267">
        <v>608</v>
      </c>
      <c r="D871" s="268">
        <v>6330</v>
      </c>
      <c r="E871" s="269" t="s">
        <v>1633</v>
      </c>
      <c r="F871" s="270">
        <v>3960</v>
      </c>
      <c r="G871" s="267" t="s">
        <v>93</v>
      </c>
      <c r="H871" s="269" t="s">
        <v>321</v>
      </c>
    </row>
    <row r="872" spans="2:8">
      <c r="B872" s="267">
        <v>7082</v>
      </c>
      <c r="C872" s="267">
        <v>411</v>
      </c>
      <c r="D872" s="268">
        <v>6363</v>
      </c>
      <c r="E872" s="269" t="s">
        <v>1634</v>
      </c>
      <c r="F872" s="270">
        <v>4484</v>
      </c>
      <c r="G872" s="267" t="s">
        <v>93</v>
      </c>
      <c r="H872" s="269" t="s">
        <v>321</v>
      </c>
    </row>
    <row r="873" spans="2:8">
      <c r="B873" s="267">
        <v>7087</v>
      </c>
      <c r="C873" s="267">
        <v>307</v>
      </c>
      <c r="D873" s="268">
        <v>6339</v>
      </c>
      <c r="E873" s="269" t="s">
        <v>1635</v>
      </c>
      <c r="F873" s="271">
        <v>305</v>
      </c>
      <c r="G873" s="267" t="s">
        <v>93</v>
      </c>
      <c r="H873" s="269" t="s">
        <v>321</v>
      </c>
    </row>
    <row r="874" spans="2:8">
      <c r="B874" s="267">
        <v>7097</v>
      </c>
      <c r="C874" s="267">
        <v>204</v>
      </c>
      <c r="D874" s="268">
        <v>6290</v>
      </c>
      <c r="E874" s="269" t="s">
        <v>1636</v>
      </c>
      <c r="F874" s="271">
        <v>266</v>
      </c>
      <c r="G874" s="267" t="s">
        <v>93</v>
      </c>
      <c r="H874" s="269" t="s">
        <v>321</v>
      </c>
    </row>
    <row r="875" spans="2:8">
      <c r="B875" s="267">
        <v>7099</v>
      </c>
      <c r="C875" s="267">
        <v>611</v>
      </c>
      <c r="D875" s="268">
        <v>6270</v>
      </c>
      <c r="E875" s="269" t="s">
        <v>1637</v>
      </c>
      <c r="F875" s="270">
        <v>3229</v>
      </c>
      <c r="G875" s="267" t="s">
        <v>93</v>
      </c>
      <c r="H875" s="269" t="s">
        <v>321</v>
      </c>
    </row>
    <row r="876" spans="2:8">
      <c r="B876" s="267">
        <v>7100</v>
      </c>
      <c r="C876" s="267">
        <v>611</v>
      </c>
      <c r="D876" s="268">
        <v>6270</v>
      </c>
      <c r="E876" s="269" t="s">
        <v>1637</v>
      </c>
      <c r="F876" s="270">
        <v>5091</v>
      </c>
      <c r="G876" s="267" t="s">
        <v>93</v>
      </c>
      <c r="H876" s="269" t="s">
        <v>321</v>
      </c>
    </row>
    <row r="877" spans="2:8">
      <c r="B877" s="267">
        <v>7101</v>
      </c>
      <c r="C877" s="267">
        <v>611</v>
      </c>
      <c r="D877" s="268">
        <v>6270</v>
      </c>
      <c r="E877" s="269" t="s">
        <v>1637</v>
      </c>
      <c r="F877" s="270">
        <v>10620</v>
      </c>
      <c r="G877" s="267" t="s">
        <v>93</v>
      </c>
      <c r="H877" s="269" t="s">
        <v>321</v>
      </c>
    </row>
    <row r="878" spans="2:8">
      <c r="B878" s="267">
        <v>7105</v>
      </c>
      <c r="C878" s="267">
        <v>424</v>
      </c>
      <c r="D878" s="268">
        <v>6360</v>
      </c>
      <c r="E878" s="269" t="s">
        <v>1638</v>
      </c>
      <c r="F878" s="270">
        <v>6787</v>
      </c>
      <c r="G878" s="267" t="s">
        <v>93</v>
      </c>
      <c r="H878" s="269" t="s">
        <v>317</v>
      </c>
    </row>
    <row r="879" spans="2:8">
      <c r="B879" s="267">
        <v>7116</v>
      </c>
      <c r="C879" s="267">
        <v>430</v>
      </c>
      <c r="D879" s="268">
        <v>6374</v>
      </c>
      <c r="E879" s="269" t="s">
        <v>1639</v>
      </c>
      <c r="F879" s="270">
        <v>4720</v>
      </c>
      <c r="G879" s="267" t="s">
        <v>93</v>
      </c>
      <c r="H879" s="269" t="s">
        <v>321</v>
      </c>
    </row>
    <row r="880" spans="2:8">
      <c r="B880" s="267">
        <v>7118</v>
      </c>
      <c r="C880" s="267">
        <v>314</v>
      </c>
      <c r="D880" s="268">
        <v>6327</v>
      </c>
      <c r="E880" s="269" t="s">
        <v>1640</v>
      </c>
      <c r="F880" s="270">
        <v>6608</v>
      </c>
      <c r="G880" s="267" t="s">
        <v>93</v>
      </c>
      <c r="H880" s="269" t="s">
        <v>321</v>
      </c>
    </row>
    <row r="881" spans="2:8">
      <c r="B881" s="267">
        <v>7121</v>
      </c>
      <c r="C881" s="267">
        <v>502</v>
      </c>
      <c r="D881" s="268">
        <v>6408</v>
      </c>
      <c r="E881" s="269" t="s">
        <v>1641</v>
      </c>
      <c r="F881" s="270">
        <v>4331</v>
      </c>
      <c r="G881" s="267" t="s">
        <v>93</v>
      </c>
      <c r="H881" s="269" t="s">
        <v>321</v>
      </c>
    </row>
    <row r="882" spans="2:8">
      <c r="B882" s="267">
        <v>7166</v>
      </c>
      <c r="C882" s="267">
        <v>230</v>
      </c>
      <c r="D882" s="268">
        <v>6375</v>
      </c>
      <c r="E882" s="269" t="s">
        <v>1642</v>
      </c>
      <c r="F882" s="270">
        <v>9440</v>
      </c>
      <c r="G882" s="267" t="s">
        <v>93</v>
      </c>
      <c r="H882" s="269" t="s">
        <v>321</v>
      </c>
    </row>
    <row r="883" spans="2:8">
      <c r="B883" s="267">
        <v>7172</v>
      </c>
      <c r="C883" s="267">
        <v>501</v>
      </c>
      <c r="D883" s="268">
        <v>6516</v>
      </c>
      <c r="E883" s="269" t="s">
        <v>1643</v>
      </c>
      <c r="F883" s="270">
        <v>3924</v>
      </c>
      <c r="G883" s="267" t="s">
        <v>93</v>
      </c>
      <c r="H883" s="269" t="s">
        <v>489</v>
      </c>
    </row>
    <row r="884" spans="2:8">
      <c r="B884" s="267">
        <v>7173</v>
      </c>
      <c r="C884" s="267">
        <v>405</v>
      </c>
      <c r="D884" s="268">
        <v>6483</v>
      </c>
      <c r="E884" s="269" t="s">
        <v>1644</v>
      </c>
      <c r="F884" s="271">
        <v>0</v>
      </c>
      <c r="G884" s="267" t="s">
        <v>93</v>
      </c>
      <c r="H884" s="269" t="s">
        <v>489</v>
      </c>
    </row>
    <row r="885" spans="2:8">
      <c r="B885" s="267">
        <v>7174</v>
      </c>
      <c r="C885" s="267">
        <v>501</v>
      </c>
      <c r="D885" s="268">
        <v>6516</v>
      </c>
      <c r="E885" s="269" t="s">
        <v>1643</v>
      </c>
      <c r="F885" s="270">
        <v>3924</v>
      </c>
      <c r="G885" s="267" t="s">
        <v>93</v>
      </c>
      <c r="H885" s="269" t="s">
        <v>489</v>
      </c>
    </row>
    <row r="886" spans="2:8">
      <c r="B886" s="267">
        <v>7175</v>
      </c>
      <c r="C886" s="267">
        <v>405</v>
      </c>
      <c r="D886" s="268">
        <v>6483</v>
      </c>
      <c r="E886" s="269" t="s">
        <v>1644</v>
      </c>
      <c r="F886" s="271">
        <v>0</v>
      </c>
      <c r="G886" s="267" t="s">
        <v>93</v>
      </c>
      <c r="H886" s="269" t="s">
        <v>489</v>
      </c>
    </row>
    <row r="887" spans="2:8">
      <c r="B887" s="267">
        <v>7240</v>
      </c>
      <c r="C887" s="267">
        <v>324</v>
      </c>
      <c r="D887" s="268">
        <v>5562</v>
      </c>
      <c r="E887" s="269" t="s">
        <v>1645</v>
      </c>
      <c r="F887" s="270">
        <v>80000</v>
      </c>
      <c r="G887" s="267" t="s">
        <v>93</v>
      </c>
      <c r="H887" s="269" t="s">
        <v>323</v>
      </c>
    </row>
    <row r="888" spans="2:8">
      <c r="B888" s="267">
        <v>7268</v>
      </c>
      <c r="C888" s="267">
        <v>608</v>
      </c>
      <c r="D888" s="268">
        <v>6526</v>
      </c>
      <c r="E888" s="269" t="s">
        <v>1646</v>
      </c>
      <c r="F888" s="270">
        <v>2781</v>
      </c>
      <c r="G888" s="267" t="s">
        <v>93</v>
      </c>
      <c r="H888" s="269" t="s">
        <v>323</v>
      </c>
    </row>
    <row r="889" spans="2:8">
      <c r="B889" s="267">
        <v>7278</v>
      </c>
      <c r="C889" s="267">
        <v>204</v>
      </c>
      <c r="D889" s="268">
        <v>6403</v>
      </c>
      <c r="E889" s="269" t="s">
        <v>1336</v>
      </c>
      <c r="F889" s="270">
        <v>17500</v>
      </c>
      <c r="G889" s="267" t="s">
        <v>93</v>
      </c>
      <c r="H889" s="269" t="s">
        <v>317</v>
      </c>
    </row>
    <row r="890" spans="2:8">
      <c r="B890" s="267">
        <v>7284</v>
      </c>
      <c r="C890" s="267">
        <v>209</v>
      </c>
      <c r="D890" s="268">
        <v>6349</v>
      </c>
      <c r="E890" s="269" t="s">
        <v>1285</v>
      </c>
      <c r="F890" s="271">
        <v>836</v>
      </c>
      <c r="G890" s="267" t="s">
        <v>93</v>
      </c>
      <c r="H890" s="269" t="s">
        <v>317</v>
      </c>
    </row>
    <row r="891" spans="2:8">
      <c r="B891" s="267">
        <v>7285</v>
      </c>
      <c r="C891" s="267">
        <v>209</v>
      </c>
      <c r="D891" s="268">
        <v>6349</v>
      </c>
      <c r="E891" s="269" t="s">
        <v>1285</v>
      </c>
      <c r="F891" s="270">
        <v>26400</v>
      </c>
      <c r="G891" s="267" t="s">
        <v>93</v>
      </c>
      <c r="H891" s="269" t="s">
        <v>317</v>
      </c>
    </row>
    <row r="892" spans="2:8">
      <c r="B892" s="267">
        <v>7286</v>
      </c>
      <c r="C892" s="267">
        <v>102</v>
      </c>
      <c r="D892" s="268">
        <v>2620</v>
      </c>
      <c r="E892" s="269" t="s">
        <v>534</v>
      </c>
      <c r="F892" s="270">
        <v>39800</v>
      </c>
      <c r="G892" s="267" t="s">
        <v>93</v>
      </c>
      <c r="H892" s="269" t="s">
        <v>317</v>
      </c>
    </row>
    <row r="893" spans="2:8">
      <c r="B893" s="267">
        <v>7287</v>
      </c>
      <c r="C893" s="267">
        <v>102</v>
      </c>
      <c r="D893" s="268">
        <v>2620</v>
      </c>
      <c r="E893" s="269" t="s">
        <v>534</v>
      </c>
      <c r="F893" s="271">
        <v>786</v>
      </c>
      <c r="G893" s="267" t="s">
        <v>93</v>
      </c>
      <c r="H893" s="269" t="s">
        <v>317</v>
      </c>
    </row>
    <row r="894" spans="2:8">
      <c r="B894" s="267">
        <v>7288</v>
      </c>
      <c r="C894" s="267">
        <v>102</v>
      </c>
      <c r="D894" s="268">
        <v>2620</v>
      </c>
      <c r="E894" s="269" t="s">
        <v>534</v>
      </c>
      <c r="F894" s="270">
        <v>6300</v>
      </c>
      <c r="G894" s="267" t="s">
        <v>93</v>
      </c>
      <c r="H894" s="269" t="s">
        <v>317</v>
      </c>
    </row>
    <row r="895" spans="2:8">
      <c r="B895" s="267">
        <v>7304</v>
      </c>
      <c r="C895" s="267">
        <v>405</v>
      </c>
      <c r="D895" s="268">
        <v>6542</v>
      </c>
      <c r="E895" s="269" t="s">
        <v>1647</v>
      </c>
      <c r="F895" s="270">
        <v>1598</v>
      </c>
      <c r="G895" s="267" t="s">
        <v>93</v>
      </c>
      <c r="H895" s="269" t="s">
        <v>321</v>
      </c>
    </row>
    <row r="896" spans="2:8">
      <c r="B896" s="267">
        <v>7305</v>
      </c>
      <c r="C896" s="267">
        <v>405</v>
      </c>
      <c r="D896" s="268">
        <v>6542</v>
      </c>
      <c r="E896" s="269" t="s">
        <v>1647</v>
      </c>
      <c r="F896" s="270">
        <v>7670</v>
      </c>
      <c r="G896" s="267" t="s">
        <v>93</v>
      </c>
      <c r="H896" s="269" t="s">
        <v>321</v>
      </c>
    </row>
    <row r="897" spans="2:8">
      <c r="B897" s="267">
        <v>7315</v>
      </c>
      <c r="C897" s="267">
        <v>504</v>
      </c>
      <c r="D897" s="268">
        <v>6568</v>
      </c>
      <c r="E897" s="269" t="s">
        <v>1648</v>
      </c>
      <c r="F897" s="271">
        <v>650</v>
      </c>
      <c r="G897" s="267" t="s">
        <v>93</v>
      </c>
      <c r="H897" s="269" t="s">
        <v>321</v>
      </c>
    </row>
    <row r="898" spans="2:8">
      <c r="B898" s="267">
        <v>7316</v>
      </c>
      <c r="C898" s="267">
        <v>504</v>
      </c>
      <c r="D898" s="268">
        <v>6568</v>
      </c>
      <c r="E898" s="269" t="s">
        <v>1648</v>
      </c>
      <c r="F898" s="270">
        <v>7500</v>
      </c>
      <c r="G898" s="267" t="s">
        <v>93</v>
      </c>
      <c r="H898" s="269" t="s">
        <v>321</v>
      </c>
    </row>
    <row r="899" spans="2:8">
      <c r="B899" s="267">
        <v>7317</v>
      </c>
      <c r="C899" s="267">
        <v>504</v>
      </c>
      <c r="D899" s="268">
        <v>6568</v>
      </c>
      <c r="E899" s="269" t="s">
        <v>1648</v>
      </c>
      <c r="F899" s="271">
        <v>650</v>
      </c>
      <c r="G899" s="267" t="s">
        <v>93</v>
      </c>
      <c r="H899" s="269" t="s">
        <v>602</v>
      </c>
    </row>
    <row r="900" spans="2:8">
      <c r="B900" s="267">
        <v>7318</v>
      </c>
      <c r="C900" s="267">
        <v>504</v>
      </c>
      <c r="D900" s="268">
        <v>6568</v>
      </c>
      <c r="E900" s="269" t="s">
        <v>1648</v>
      </c>
      <c r="F900" s="270">
        <v>7500</v>
      </c>
      <c r="G900" s="267" t="s">
        <v>93</v>
      </c>
      <c r="H900" s="269" t="s">
        <v>602</v>
      </c>
    </row>
    <row r="901" spans="2:8">
      <c r="B901" s="267">
        <v>7322</v>
      </c>
      <c r="C901" s="267">
        <v>608</v>
      </c>
      <c r="D901" s="268">
        <v>6558</v>
      </c>
      <c r="E901" s="269" t="s">
        <v>1649</v>
      </c>
      <c r="F901" s="270">
        <v>6171</v>
      </c>
      <c r="G901" s="267" t="s">
        <v>93</v>
      </c>
      <c r="H901" s="269" t="s">
        <v>321</v>
      </c>
    </row>
    <row r="902" spans="2:8">
      <c r="B902" s="267">
        <v>7334</v>
      </c>
      <c r="C902" s="267">
        <v>232</v>
      </c>
      <c r="D902" s="268">
        <v>6591</v>
      </c>
      <c r="E902" s="269" t="s">
        <v>1650</v>
      </c>
      <c r="F902" s="271">
        <v>0</v>
      </c>
      <c r="G902" s="267" t="s">
        <v>93</v>
      </c>
      <c r="H902" s="269" t="s">
        <v>317</v>
      </c>
    </row>
    <row r="903" spans="2:8">
      <c r="B903" s="267">
        <v>7335</v>
      </c>
      <c r="C903" s="267">
        <v>408</v>
      </c>
      <c r="D903" s="268">
        <v>6581</v>
      </c>
      <c r="E903" s="269" t="s">
        <v>1651</v>
      </c>
      <c r="F903" s="270">
        <v>3540</v>
      </c>
      <c r="G903" s="267" t="s">
        <v>93</v>
      </c>
      <c r="H903" s="269" t="s">
        <v>317</v>
      </c>
    </row>
    <row r="904" spans="2:8">
      <c r="B904" s="267">
        <v>7366</v>
      </c>
      <c r="C904" s="267">
        <v>204</v>
      </c>
      <c r="D904" s="268">
        <v>6601</v>
      </c>
      <c r="E904" s="269" t="s">
        <v>1652</v>
      </c>
      <c r="F904" s="271">
        <v>819</v>
      </c>
      <c r="G904" s="267" t="s">
        <v>93</v>
      </c>
      <c r="H904" s="269" t="s">
        <v>323</v>
      </c>
    </row>
    <row r="905" spans="2:8">
      <c r="B905" s="267">
        <v>7367</v>
      </c>
      <c r="C905" s="267">
        <v>204</v>
      </c>
      <c r="D905" s="268">
        <v>6601</v>
      </c>
      <c r="E905" s="269" t="s">
        <v>1652</v>
      </c>
      <c r="F905" s="270">
        <v>1007</v>
      </c>
      <c r="G905" s="267" t="s">
        <v>93</v>
      </c>
      <c r="H905" s="269" t="s">
        <v>323</v>
      </c>
    </row>
    <row r="906" spans="2:8">
      <c r="B906" s="267">
        <v>7387</v>
      </c>
      <c r="C906" s="267">
        <v>418</v>
      </c>
      <c r="D906" s="268">
        <v>6641</v>
      </c>
      <c r="E906" s="269" t="s">
        <v>1653</v>
      </c>
      <c r="F906" s="270">
        <v>4130</v>
      </c>
      <c r="G906" s="267" t="s">
        <v>93</v>
      </c>
      <c r="H906" s="269" t="s">
        <v>317</v>
      </c>
    </row>
    <row r="907" spans="2:8">
      <c r="B907" s="267">
        <v>7390</v>
      </c>
      <c r="C907" s="267">
        <v>502</v>
      </c>
      <c r="D907" s="268">
        <v>6603</v>
      </c>
      <c r="E907" s="269" t="s">
        <v>1654</v>
      </c>
      <c r="F907" s="270">
        <v>6883</v>
      </c>
      <c r="G907" s="267" t="s">
        <v>93</v>
      </c>
      <c r="H907" s="269" t="s">
        <v>489</v>
      </c>
    </row>
    <row r="908" spans="2:8">
      <c r="B908" s="267">
        <v>7391</v>
      </c>
      <c r="C908" s="267">
        <v>502</v>
      </c>
      <c r="D908" s="268">
        <v>6603</v>
      </c>
      <c r="E908" s="269" t="s">
        <v>1654</v>
      </c>
      <c r="F908" s="271">
        <v>714</v>
      </c>
      <c r="G908" s="267" t="s">
        <v>93</v>
      </c>
      <c r="H908" s="269" t="s">
        <v>489</v>
      </c>
    </row>
    <row r="909" spans="2:8">
      <c r="B909" s="267">
        <v>7422</v>
      </c>
      <c r="C909" s="267">
        <v>330</v>
      </c>
      <c r="D909" s="268">
        <v>6638</v>
      </c>
      <c r="E909" s="269" t="s">
        <v>1655</v>
      </c>
      <c r="F909" s="270">
        <v>2478</v>
      </c>
      <c r="G909" s="267" t="s">
        <v>93</v>
      </c>
      <c r="H909" s="269" t="s">
        <v>317</v>
      </c>
    </row>
    <row r="910" spans="2:8">
      <c r="B910" s="267">
        <v>7423</v>
      </c>
      <c r="C910" s="267">
        <v>330</v>
      </c>
      <c r="D910" s="268">
        <v>6638</v>
      </c>
      <c r="E910" s="269" t="s">
        <v>1655</v>
      </c>
      <c r="F910" s="270">
        <v>4500</v>
      </c>
      <c r="G910" s="267" t="s">
        <v>93</v>
      </c>
      <c r="H910" s="269" t="s">
        <v>317</v>
      </c>
    </row>
    <row r="911" spans="2:8">
      <c r="B911" s="267">
        <v>7424</v>
      </c>
      <c r="C911" s="267">
        <v>330</v>
      </c>
      <c r="D911" s="268">
        <v>6638</v>
      </c>
      <c r="E911" s="269" t="s">
        <v>1655</v>
      </c>
      <c r="F911" s="271">
        <v>710</v>
      </c>
      <c r="G911" s="267" t="s">
        <v>93</v>
      </c>
      <c r="H911" s="269" t="s">
        <v>317</v>
      </c>
    </row>
    <row r="912" spans="2:8">
      <c r="B912" s="267">
        <v>7426</v>
      </c>
      <c r="C912" s="267">
        <v>330</v>
      </c>
      <c r="D912" s="268">
        <v>6638</v>
      </c>
      <c r="E912" s="269" t="s">
        <v>1656</v>
      </c>
      <c r="F912" s="270">
        <v>5400</v>
      </c>
      <c r="G912" s="267" t="s">
        <v>93</v>
      </c>
      <c r="H912" s="269" t="s">
        <v>317</v>
      </c>
    </row>
    <row r="913" spans="2:8">
      <c r="B913" s="267">
        <v>7427</v>
      </c>
      <c r="C913" s="267">
        <v>330</v>
      </c>
      <c r="D913" s="268">
        <v>6638</v>
      </c>
      <c r="E913" s="269" t="s">
        <v>1656</v>
      </c>
      <c r="F913" s="270">
        <v>1578</v>
      </c>
      <c r="G913" s="267" t="s">
        <v>93</v>
      </c>
      <c r="H913" s="269" t="s">
        <v>317</v>
      </c>
    </row>
    <row r="914" spans="2:8">
      <c r="B914" s="267">
        <v>7428</v>
      </c>
      <c r="C914" s="267">
        <v>330</v>
      </c>
      <c r="D914" s="268">
        <v>6638</v>
      </c>
      <c r="E914" s="269" t="s">
        <v>1656</v>
      </c>
      <c r="F914" s="271">
        <v>710</v>
      </c>
      <c r="G914" s="267" t="s">
        <v>93</v>
      </c>
      <c r="H914" s="269" t="s">
        <v>317</v>
      </c>
    </row>
    <row r="915" spans="2:8">
      <c r="B915" s="267">
        <v>7446</v>
      </c>
      <c r="C915" s="267">
        <v>307</v>
      </c>
      <c r="D915" s="268">
        <v>6382</v>
      </c>
      <c r="E915" s="269" t="s">
        <v>1657</v>
      </c>
      <c r="F915" s="271">
        <v>247</v>
      </c>
      <c r="G915" s="267" t="s">
        <v>93</v>
      </c>
      <c r="H915" s="269" t="s">
        <v>323</v>
      </c>
    </row>
    <row r="916" spans="2:8">
      <c r="B916" s="267">
        <v>7471</v>
      </c>
      <c r="C916" s="267">
        <v>611</v>
      </c>
      <c r="D916" s="268">
        <v>6716</v>
      </c>
      <c r="E916" s="269" t="s">
        <v>1658</v>
      </c>
      <c r="F916" s="270">
        <v>4594</v>
      </c>
      <c r="G916" s="267" t="s">
        <v>93</v>
      </c>
      <c r="H916" s="269" t="s">
        <v>317</v>
      </c>
    </row>
    <row r="917" spans="2:8">
      <c r="B917" s="267">
        <v>7473</v>
      </c>
      <c r="C917" s="267">
        <v>211</v>
      </c>
      <c r="D917" s="268">
        <v>6680</v>
      </c>
      <c r="E917" s="269" t="s">
        <v>1659</v>
      </c>
      <c r="F917" s="270">
        <v>2415</v>
      </c>
      <c r="G917" s="267" t="s">
        <v>93</v>
      </c>
      <c r="H917" s="269" t="s">
        <v>317</v>
      </c>
    </row>
    <row r="918" spans="2:8">
      <c r="B918" s="267">
        <v>7478</v>
      </c>
      <c r="C918" s="267">
        <v>410</v>
      </c>
      <c r="D918" s="268">
        <v>6590</v>
      </c>
      <c r="E918" s="269" t="s">
        <v>1660</v>
      </c>
      <c r="F918" s="270">
        <v>1937</v>
      </c>
      <c r="G918" s="267" t="s">
        <v>93</v>
      </c>
      <c r="H918" s="269" t="s">
        <v>489</v>
      </c>
    </row>
    <row r="919" spans="2:8">
      <c r="B919" s="267">
        <v>7489</v>
      </c>
      <c r="C919" s="267">
        <v>209</v>
      </c>
      <c r="D919" s="268">
        <v>6662</v>
      </c>
      <c r="E919" s="269" t="s">
        <v>1661</v>
      </c>
      <c r="F919" s="270">
        <v>11200</v>
      </c>
      <c r="G919" s="267" t="s">
        <v>93</v>
      </c>
      <c r="H919" s="269" t="s">
        <v>317</v>
      </c>
    </row>
    <row r="920" spans="2:8">
      <c r="B920" s="267">
        <v>7511</v>
      </c>
      <c r="C920" s="267">
        <v>305</v>
      </c>
      <c r="D920" s="268">
        <v>6635</v>
      </c>
      <c r="E920" s="269" t="s">
        <v>1662</v>
      </c>
      <c r="F920" s="271">
        <v>450</v>
      </c>
      <c r="G920" s="267" t="s">
        <v>93</v>
      </c>
      <c r="H920" s="269" t="s">
        <v>317</v>
      </c>
    </row>
    <row r="921" spans="2:8">
      <c r="B921" s="267">
        <v>7516</v>
      </c>
      <c r="C921" s="267">
        <v>339</v>
      </c>
      <c r="D921" s="268">
        <v>6766</v>
      </c>
      <c r="E921" s="269" t="s">
        <v>1663</v>
      </c>
      <c r="F921" s="270">
        <v>10136</v>
      </c>
      <c r="G921" s="267" t="s">
        <v>93</v>
      </c>
      <c r="H921" s="269" t="s">
        <v>317</v>
      </c>
    </row>
    <row r="922" spans="2:8">
      <c r="B922" s="267">
        <v>7528</v>
      </c>
      <c r="C922" s="267">
        <v>436</v>
      </c>
      <c r="D922" s="268">
        <v>6783</v>
      </c>
      <c r="E922" s="269" t="s">
        <v>1664</v>
      </c>
      <c r="F922" s="270">
        <v>3835</v>
      </c>
      <c r="G922" s="267" t="s">
        <v>93</v>
      </c>
      <c r="H922" s="269" t="s">
        <v>317</v>
      </c>
    </row>
    <row r="923" spans="2:8">
      <c r="B923" s="267">
        <v>7530</v>
      </c>
      <c r="C923" s="267">
        <v>337</v>
      </c>
      <c r="D923" s="268">
        <v>6782</v>
      </c>
      <c r="E923" s="269" t="s">
        <v>1665</v>
      </c>
      <c r="F923" s="270">
        <v>3835</v>
      </c>
      <c r="G923" s="267" t="s">
        <v>93</v>
      </c>
      <c r="H923" s="269" t="s">
        <v>317</v>
      </c>
    </row>
    <row r="924" spans="2:8">
      <c r="B924" s="267">
        <v>7546</v>
      </c>
      <c r="C924" s="267">
        <v>405</v>
      </c>
      <c r="D924" s="268">
        <v>6725</v>
      </c>
      <c r="E924" s="269" t="s">
        <v>1666</v>
      </c>
      <c r="F924" s="270">
        <v>3772</v>
      </c>
      <c r="G924" s="267" t="s">
        <v>93</v>
      </c>
      <c r="H924" s="269" t="s">
        <v>317</v>
      </c>
    </row>
    <row r="925" spans="2:8">
      <c r="B925" s="267">
        <v>7549</v>
      </c>
      <c r="C925" s="267">
        <v>201</v>
      </c>
      <c r="D925" s="268">
        <v>6678</v>
      </c>
      <c r="E925" s="269" t="s">
        <v>1667</v>
      </c>
      <c r="F925" s="270">
        <v>2816</v>
      </c>
      <c r="G925" s="267" t="s">
        <v>93</v>
      </c>
      <c r="H925" s="269" t="s">
        <v>317</v>
      </c>
    </row>
    <row r="926" spans="2:8">
      <c r="B926" s="267">
        <v>7550</v>
      </c>
      <c r="C926" s="267">
        <v>201</v>
      </c>
      <c r="D926" s="268">
        <v>6678</v>
      </c>
      <c r="E926" s="269" t="s">
        <v>1667</v>
      </c>
      <c r="F926" s="270">
        <v>2816</v>
      </c>
      <c r="G926" s="267" t="s">
        <v>93</v>
      </c>
      <c r="H926" s="269" t="s">
        <v>317</v>
      </c>
    </row>
    <row r="927" spans="2:8">
      <c r="B927" s="267">
        <v>7572</v>
      </c>
      <c r="C927" s="267">
        <v>202</v>
      </c>
      <c r="D927" s="268">
        <v>6793</v>
      </c>
      <c r="E927" s="269" t="s">
        <v>1668</v>
      </c>
      <c r="F927" s="270">
        <v>5339</v>
      </c>
      <c r="G927" s="267" t="s">
        <v>93</v>
      </c>
      <c r="H927" s="269" t="s">
        <v>602</v>
      </c>
    </row>
    <row r="928" spans="2:8">
      <c r="B928" s="267">
        <v>7576</v>
      </c>
      <c r="C928" s="267">
        <v>222</v>
      </c>
      <c r="D928" s="268">
        <v>6767</v>
      </c>
      <c r="E928" s="269" t="s">
        <v>1669</v>
      </c>
      <c r="F928" s="270">
        <v>11083</v>
      </c>
      <c r="G928" s="267" t="s">
        <v>93</v>
      </c>
      <c r="H928" s="269" t="s">
        <v>602</v>
      </c>
    </row>
    <row r="929" spans="2:8">
      <c r="B929" s="267">
        <v>7603</v>
      </c>
      <c r="C929" s="267">
        <v>206</v>
      </c>
      <c r="D929" s="268">
        <v>6708</v>
      </c>
      <c r="E929" s="269" t="s">
        <v>1670</v>
      </c>
      <c r="F929" s="270">
        <v>1607</v>
      </c>
      <c r="G929" s="267" t="s">
        <v>93</v>
      </c>
      <c r="H929" s="269" t="s">
        <v>317</v>
      </c>
    </row>
    <row r="930" spans="2:8">
      <c r="B930" s="267">
        <v>7604</v>
      </c>
      <c r="C930" s="267">
        <v>206</v>
      </c>
      <c r="D930" s="268">
        <v>6708</v>
      </c>
      <c r="E930" s="269" t="s">
        <v>1670</v>
      </c>
      <c r="F930" s="270">
        <v>13452</v>
      </c>
      <c r="G930" s="267" t="s">
        <v>93</v>
      </c>
      <c r="H930" s="269" t="s">
        <v>317</v>
      </c>
    </row>
    <row r="931" spans="2:8">
      <c r="B931" s="267">
        <v>7625</v>
      </c>
      <c r="C931" s="267">
        <v>206</v>
      </c>
      <c r="D931" s="268">
        <v>6865</v>
      </c>
      <c r="E931" s="269" t="s">
        <v>1671</v>
      </c>
      <c r="F931" s="270">
        <v>1050</v>
      </c>
      <c r="G931" s="267" t="s">
        <v>93</v>
      </c>
      <c r="H931" s="269" t="s">
        <v>323</v>
      </c>
    </row>
    <row r="932" spans="2:8">
      <c r="B932" s="267">
        <v>7650</v>
      </c>
      <c r="C932" s="267">
        <v>315</v>
      </c>
      <c r="D932" s="268">
        <v>6685</v>
      </c>
      <c r="E932" s="269" t="s">
        <v>1672</v>
      </c>
      <c r="F932" s="270">
        <v>1051</v>
      </c>
      <c r="G932" s="267" t="s">
        <v>93</v>
      </c>
      <c r="H932" s="269" t="s">
        <v>323</v>
      </c>
    </row>
    <row r="933" spans="2:8">
      <c r="B933" s="267">
        <v>7651</v>
      </c>
      <c r="C933" s="267">
        <v>315</v>
      </c>
      <c r="D933" s="268">
        <v>6685</v>
      </c>
      <c r="E933" s="269" t="s">
        <v>1672</v>
      </c>
      <c r="F933" s="270">
        <v>12600</v>
      </c>
      <c r="G933" s="267" t="s">
        <v>93</v>
      </c>
      <c r="H933" s="269" t="s">
        <v>323</v>
      </c>
    </row>
    <row r="934" spans="2:8">
      <c r="B934" s="267">
        <v>7652</v>
      </c>
      <c r="C934" s="267">
        <v>315</v>
      </c>
      <c r="D934" s="268">
        <v>6685</v>
      </c>
      <c r="E934" s="269" t="s">
        <v>1672</v>
      </c>
      <c r="F934" s="270">
        <v>1051</v>
      </c>
      <c r="G934" s="267" t="s">
        <v>93</v>
      </c>
      <c r="H934" s="269" t="s">
        <v>323</v>
      </c>
    </row>
    <row r="935" spans="2:8">
      <c r="B935" s="267">
        <v>7659</v>
      </c>
      <c r="C935" s="267">
        <v>409</v>
      </c>
      <c r="D935" s="268">
        <v>6853</v>
      </c>
      <c r="E935" s="269" t="s">
        <v>1673</v>
      </c>
      <c r="F935" s="270">
        <v>4708</v>
      </c>
      <c r="G935" s="267" t="s">
        <v>93</v>
      </c>
      <c r="H935" s="269" t="s">
        <v>323</v>
      </c>
    </row>
    <row r="936" spans="2:8">
      <c r="B936" s="267">
        <v>7661</v>
      </c>
      <c r="C936" s="267">
        <v>421</v>
      </c>
      <c r="D936" s="268">
        <v>6879</v>
      </c>
      <c r="E936" s="269" t="s">
        <v>1674</v>
      </c>
      <c r="F936" s="270">
        <v>1610</v>
      </c>
      <c r="G936" s="267" t="s">
        <v>93</v>
      </c>
      <c r="H936" s="269" t="s">
        <v>323</v>
      </c>
    </row>
    <row r="937" spans="2:8">
      <c r="B937" s="267">
        <v>7689</v>
      </c>
      <c r="C937" s="267">
        <v>308</v>
      </c>
      <c r="D937" s="268">
        <v>6886</v>
      </c>
      <c r="E937" s="269" t="s">
        <v>1675</v>
      </c>
      <c r="F937" s="270">
        <v>3300</v>
      </c>
      <c r="G937" s="267" t="s">
        <v>93</v>
      </c>
      <c r="H937" s="269" t="s">
        <v>489</v>
      </c>
    </row>
    <row r="938" spans="2:8">
      <c r="B938" s="267">
        <v>7719</v>
      </c>
      <c r="C938" s="267">
        <v>239</v>
      </c>
      <c r="D938" s="268">
        <v>6061</v>
      </c>
      <c r="E938" s="269" t="s">
        <v>1618</v>
      </c>
      <c r="F938" s="270">
        <v>25077</v>
      </c>
      <c r="G938" s="267" t="s">
        <v>93</v>
      </c>
      <c r="H938" s="269" t="s">
        <v>323</v>
      </c>
    </row>
    <row r="939" spans="2:8">
      <c r="B939" s="267">
        <v>7720</v>
      </c>
      <c r="C939" s="267">
        <v>209</v>
      </c>
      <c r="D939" s="268">
        <v>6822</v>
      </c>
      <c r="E939" s="269" t="s">
        <v>1676</v>
      </c>
      <c r="F939" s="270">
        <v>12612</v>
      </c>
      <c r="G939" s="267" t="s">
        <v>93</v>
      </c>
      <c r="H939" s="269" t="s">
        <v>323</v>
      </c>
    </row>
    <row r="940" spans="2:8">
      <c r="B940" s="267">
        <v>7721</v>
      </c>
      <c r="C940" s="267">
        <v>209</v>
      </c>
      <c r="D940" s="268">
        <v>6822</v>
      </c>
      <c r="E940" s="269" t="s">
        <v>1676</v>
      </c>
      <c r="F940" s="271">
        <v>566</v>
      </c>
      <c r="G940" s="267" t="s">
        <v>93</v>
      </c>
      <c r="H940" s="269" t="s">
        <v>323</v>
      </c>
    </row>
    <row r="941" spans="2:8">
      <c r="B941" s="267">
        <v>7726</v>
      </c>
      <c r="C941" s="267">
        <v>201</v>
      </c>
      <c r="D941" s="268">
        <v>6892</v>
      </c>
      <c r="E941" s="269" t="s">
        <v>1677</v>
      </c>
      <c r="F941" s="270">
        <v>6914</v>
      </c>
      <c r="G941" s="267" t="s">
        <v>93</v>
      </c>
      <c r="H941" s="269" t="s">
        <v>317</v>
      </c>
    </row>
    <row r="942" spans="2:8">
      <c r="B942" s="267">
        <v>7727</v>
      </c>
      <c r="C942" s="267">
        <v>405</v>
      </c>
      <c r="D942" s="268">
        <v>6810</v>
      </c>
      <c r="E942" s="269" t="s">
        <v>1678</v>
      </c>
      <c r="F942" s="270">
        <v>18060</v>
      </c>
      <c r="G942" s="267" t="s">
        <v>93</v>
      </c>
      <c r="H942" s="269" t="s">
        <v>317</v>
      </c>
    </row>
    <row r="943" spans="2:8">
      <c r="B943" s="267">
        <v>7728</v>
      </c>
      <c r="C943" s="267">
        <v>501</v>
      </c>
      <c r="D943" s="268">
        <v>6864</v>
      </c>
      <c r="E943" s="269" t="s">
        <v>1679</v>
      </c>
      <c r="F943" s="270">
        <v>20230</v>
      </c>
      <c r="G943" s="267" t="s">
        <v>93</v>
      </c>
      <c r="H943" s="269" t="s">
        <v>317</v>
      </c>
    </row>
    <row r="944" spans="2:8">
      <c r="B944" s="267">
        <v>7729</v>
      </c>
      <c r="C944" s="267">
        <v>502</v>
      </c>
      <c r="D944" s="268">
        <v>6871</v>
      </c>
      <c r="E944" s="269" t="s">
        <v>1680</v>
      </c>
      <c r="F944" s="270">
        <v>9151</v>
      </c>
      <c r="G944" s="267" t="s">
        <v>93</v>
      </c>
      <c r="H944" s="269" t="s">
        <v>317</v>
      </c>
    </row>
    <row r="945" spans="2:8">
      <c r="B945" s="267">
        <v>7730</v>
      </c>
      <c r="C945" s="267">
        <v>508</v>
      </c>
      <c r="D945" s="268">
        <v>6880</v>
      </c>
      <c r="E945" s="269" t="s">
        <v>1681</v>
      </c>
      <c r="F945" s="270">
        <v>18831</v>
      </c>
      <c r="G945" s="267" t="s">
        <v>93</v>
      </c>
      <c r="H945" s="269" t="s">
        <v>317</v>
      </c>
    </row>
    <row r="946" spans="2:8">
      <c r="B946" s="267">
        <v>7731</v>
      </c>
      <c r="C946" s="267">
        <v>501</v>
      </c>
      <c r="D946" s="268">
        <v>6864</v>
      </c>
      <c r="E946" s="269" t="s">
        <v>1679</v>
      </c>
      <c r="F946" s="270">
        <v>20230</v>
      </c>
      <c r="G946" s="267" t="s">
        <v>93</v>
      </c>
      <c r="H946" s="269" t="s">
        <v>323</v>
      </c>
    </row>
    <row r="947" spans="2:8">
      <c r="B947" s="267">
        <v>7732</v>
      </c>
      <c r="C947" s="267">
        <v>201</v>
      </c>
      <c r="D947" s="268">
        <v>6892</v>
      </c>
      <c r="E947" s="269" t="s">
        <v>1677</v>
      </c>
      <c r="F947" s="270">
        <v>6914</v>
      </c>
      <c r="G947" s="267" t="s">
        <v>93</v>
      </c>
      <c r="H947" s="269" t="s">
        <v>317</v>
      </c>
    </row>
    <row r="948" spans="2:8">
      <c r="B948" s="267">
        <v>7733</v>
      </c>
      <c r="C948" s="267">
        <v>508</v>
      </c>
      <c r="D948" s="268">
        <v>6880</v>
      </c>
      <c r="E948" s="269" t="s">
        <v>1681</v>
      </c>
      <c r="F948" s="270">
        <v>18831</v>
      </c>
      <c r="G948" s="267" t="s">
        <v>93</v>
      </c>
      <c r="H948" s="269" t="s">
        <v>317</v>
      </c>
    </row>
    <row r="949" spans="2:8">
      <c r="B949" s="267">
        <v>7734</v>
      </c>
      <c r="C949" s="267">
        <v>405</v>
      </c>
      <c r="D949" s="268">
        <v>6810</v>
      </c>
      <c r="E949" s="269" t="s">
        <v>1678</v>
      </c>
      <c r="F949" s="270">
        <v>18060</v>
      </c>
      <c r="G949" s="267" t="s">
        <v>93</v>
      </c>
      <c r="H949" s="269" t="s">
        <v>317</v>
      </c>
    </row>
    <row r="950" spans="2:8">
      <c r="B950" s="267">
        <v>7735</v>
      </c>
      <c r="C950" s="267">
        <v>502</v>
      </c>
      <c r="D950" s="268">
        <v>6871</v>
      </c>
      <c r="E950" s="269" t="s">
        <v>1680</v>
      </c>
      <c r="F950" s="270">
        <v>9151</v>
      </c>
      <c r="G950" s="267" t="s">
        <v>93</v>
      </c>
      <c r="H950" s="269" t="s">
        <v>317</v>
      </c>
    </row>
    <row r="951" spans="2:8">
      <c r="B951" s="267">
        <v>7738</v>
      </c>
      <c r="C951" s="267">
        <v>241</v>
      </c>
      <c r="D951" s="268">
        <v>6882</v>
      </c>
      <c r="E951" s="269" t="s">
        <v>1682</v>
      </c>
      <c r="F951" s="270">
        <v>20897</v>
      </c>
      <c r="G951" s="267" t="s">
        <v>93</v>
      </c>
      <c r="H951" s="269" t="s">
        <v>317</v>
      </c>
    </row>
    <row r="952" spans="2:8">
      <c r="B952" s="267">
        <v>7743</v>
      </c>
      <c r="C952" s="267">
        <v>301</v>
      </c>
      <c r="D952" s="268">
        <v>6535</v>
      </c>
      <c r="E952" s="269" t="s">
        <v>1683</v>
      </c>
      <c r="F952" s="270">
        <v>9900</v>
      </c>
      <c r="G952" s="267" t="s">
        <v>93</v>
      </c>
      <c r="H952" s="269" t="s">
        <v>602</v>
      </c>
    </row>
    <row r="953" spans="2:8">
      <c r="B953" s="267">
        <v>7744</v>
      </c>
      <c r="C953" s="267">
        <v>301</v>
      </c>
      <c r="D953" s="268">
        <v>6535</v>
      </c>
      <c r="E953" s="269" t="s">
        <v>1683</v>
      </c>
      <c r="F953" s="270">
        <v>24750</v>
      </c>
      <c r="G953" s="267" t="s">
        <v>93</v>
      </c>
      <c r="H953" s="269" t="s">
        <v>602</v>
      </c>
    </row>
    <row r="954" spans="2:8">
      <c r="B954" s="267">
        <v>7745</v>
      </c>
      <c r="C954" s="267">
        <v>301</v>
      </c>
      <c r="D954" s="268">
        <v>6535</v>
      </c>
      <c r="E954" s="269" t="s">
        <v>1683</v>
      </c>
      <c r="F954" s="270">
        <v>9900</v>
      </c>
      <c r="G954" s="267" t="s">
        <v>93</v>
      </c>
      <c r="H954" s="269" t="s">
        <v>602</v>
      </c>
    </row>
    <row r="955" spans="2:8">
      <c r="B955" s="267">
        <v>7746</v>
      </c>
      <c r="C955" s="267">
        <v>301</v>
      </c>
      <c r="D955" s="268">
        <v>6535</v>
      </c>
      <c r="E955" s="269" t="s">
        <v>1683</v>
      </c>
      <c r="F955" s="270">
        <v>24750</v>
      </c>
      <c r="G955" s="267" t="s">
        <v>93</v>
      </c>
      <c r="H955" s="269" t="s">
        <v>602</v>
      </c>
    </row>
    <row r="956" spans="2:8">
      <c r="B956" s="267">
        <v>7747</v>
      </c>
      <c r="C956" s="267">
        <v>302</v>
      </c>
      <c r="D956" s="268">
        <v>6536</v>
      </c>
      <c r="E956" s="269" t="s">
        <v>558</v>
      </c>
      <c r="F956" s="270">
        <v>9900</v>
      </c>
      <c r="G956" s="267" t="s">
        <v>93</v>
      </c>
      <c r="H956" s="269" t="s">
        <v>602</v>
      </c>
    </row>
    <row r="957" spans="2:8">
      <c r="B957" s="267">
        <v>7748</v>
      </c>
      <c r="C957" s="267">
        <v>302</v>
      </c>
      <c r="D957" s="268">
        <v>6536</v>
      </c>
      <c r="E957" s="269" t="s">
        <v>558</v>
      </c>
      <c r="F957" s="270">
        <v>24750</v>
      </c>
      <c r="G957" s="267" t="s">
        <v>93</v>
      </c>
      <c r="H957" s="269" t="s">
        <v>602</v>
      </c>
    </row>
    <row r="958" spans="2:8">
      <c r="B958" s="267">
        <v>7756</v>
      </c>
      <c r="C958" s="267">
        <v>102</v>
      </c>
      <c r="D958" s="268">
        <v>6676</v>
      </c>
      <c r="E958" s="269" t="s">
        <v>534</v>
      </c>
      <c r="F958" s="270">
        <v>22050</v>
      </c>
      <c r="G958" s="267" t="s">
        <v>93</v>
      </c>
      <c r="H958" s="269" t="s">
        <v>602</v>
      </c>
    </row>
    <row r="959" spans="2:8">
      <c r="B959" s="267">
        <v>7771</v>
      </c>
      <c r="C959" s="267">
        <v>312</v>
      </c>
      <c r="D959" s="268">
        <v>6921</v>
      </c>
      <c r="E959" s="269" t="s">
        <v>1684</v>
      </c>
      <c r="F959" s="270">
        <v>4130</v>
      </c>
      <c r="G959" s="267" t="s">
        <v>93</v>
      </c>
      <c r="H959" s="269" t="s">
        <v>323</v>
      </c>
    </row>
    <row r="960" spans="2:8">
      <c r="B960" s="267">
        <v>7774</v>
      </c>
      <c r="C960" s="267">
        <v>405</v>
      </c>
      <c r="D960" s="268">
        <v>6913</v>
      </c>
      <c r="E960" s="269" t="s">
        <v>1685</v>
      </c>
      <c r="F960" s="270">
        <v>3540</v>
      </c>
      <c r="G960" s="267" t="s">
        <v>93</v>
      </c>
      <c r="H960" s="269" t="s">
        <v>323</v>
      </c>
    </row>
    <row r="961" spans="2:8">
      <c r="B961" s="267">
        <v>7775</v>
      </c>
      <c r="C961" s="267">
        <v>405</v>
      </c>
      <c r="D961" s="268">
        <v>6913</v>
      </c>
      <c r="E961" s="269" t="s">
        <v>1685</v>
      </c>
      <c r="F961" s="270">
        <v>3540</v>
      </c>
      <c r="G961" s="267" t="s">
        <v>93</v>
      </c>
      <c r="H961" s="269" t="s">
        <v>323</v>
      </c>
    </row>
    <row r="962" spans="2:8">
      <c r="B962" s="267">
        <v>7785</v>
      </c>
      <c r="C962" s="267">
        <v>334</v>
      </c>
      <c r="D962" s="268">
        <v>6965</v>
      </c>
      <c r="E962" s="269" t="s">
        <v>1686</v>
      </c>
      <c r="F962" s="270">
        <v>3953</v>
      </c>
      <c r="G962" s="267" t="s">
        <v>93</v>
      </c>
      <c r="H962" s="269" t="s">
        <v>323</v>
      </c>
    </row>
    <row r="963" spans="2:8">
      <c r="B963" s="267">
        <v>7786</v>
      </c>
      <c r="C963" s="267">
        <v>334</v>
      </c>
      <c r="D963" s="268">
        <v>6965</v>
      </c>
      <c r="E963" s="269" t="s">
        <v>1686</v>
      </c>
      <c r="F963" s="270">
        <v>3953</v>
      </c>
      <c r="G963" s="267" t="s">
        <v>93</v>
      </c>
      <c r="H963" s="269" t="s">
        <v>323</v>
      </c>
    </row>
    <row r="964" spans="2:8">
      <c r="B964" s="267">
        <v>7788</v>
      </c>
      <c r="C964" s="267">
        <v>305</v>
      </c>
      <c r="D964" s="268">
        <v>6937</v>
      </c>
      <c r="E964" s="269" t="s">
        <v>1687</v>
      </c>
      <c r="F964" s="270">
        <v>5310</v>
      </c>
      <c r="G964" s="267" t="s">
        <v>93</v>
      </c>
      <c r="H964" s="269" t="s">
        <v>323</v>
      </c>
    </row>
    <row r="965" spans="2:8">
      <c r="B965" s="267">
        <v>7821</v>
      </c>
      <c r="C965" s="267">
        <v>611</v>
      </c>
      <c r="D965" s="268">
        <v>6935</v>
      </c>
      <c r="E965" s="269" t="s">
        <v>1688</v>
      </c>
      <c r="F965" s="270">
        <v>8260</v>
      </c>
      <c r="G965" s="267" t="s">
        <v>93</v>
      </c>
      <c r="H965" s="269" t="s">
        <v>317</v>
      </c>
    </row>
    <row r="966" spans="2:8">
      <c r="B966" s="267">
        <v>7830</v>
      </c>
      <c r="C966" s="267">
        <v>308</v>
      </c>
      <c r="D966" s="268">
        <v>6970</v>
      </c>
      <c r="E966" s="269" t="s">
        <v>1689</v>
      </c>
      <c r="F966" s="270">
        <v>4956</v>
      </c>
      <c r="G966" s="267" t="s">
        <v>93</v>
      </c>
      <c r="H966" s="269" t="s">
        <v>317</v>
      </c>
    </row>
    <row r="967" spans="2:8">
      <c r="B967" s="267">
        <v>7831</v>
      </c>
      <c r="C967" s="267">
        <v>308</v>
      </c>
      <c r="D967" s="268">
        <v>6970</v>
      </c>
      <c r="E967" s="269" t="s">
        <v>1689</v>
      </c>
      <c r="F967" s="270">
        <v>1077</v>
      </c>
      <c r="G967" s="267" t="s">
        <v>93</v>
      </c>
      <c r="H967" s="269" t="s">
        <v>317</v>
      </c>
    </row>
    <row r="968" spans="2:8">
      <c r="B968" s="267">
        <v>7846</v>
      </c>
      <c r="C968" s="267">
        <v>407</v>
      </c>
      <c r="D968" s="268">
        <v>6957</v>
      </c>
      <c r="E968" s="269" t="s">
        <v>1690</v>
      </c>
      <c r="F968" s="270">
        <v>9000</v>
      </c>
      <c r="G968" s="267" t="s">
        <v>93</v>
      </c>
      <c r="H968" s="269" t="s">
        <v>317</v>
      </c>
    </row>
    <row r="969" spans="2:8">
      <c r="B969" s="267">
        <v>7864</v>
      </c>
      <c r="C969" s="267">
        <v>320</v>
      </c>
      <c r="D969" s="268">
        <v>6997</v>
      </c>
      <c r="E969" s="269" t="s">
        <v>1691</v>
      </c>
      <c r="F969" s="270">
        <v>8052</v>
      </c>
      <c r="G969" s="267" t="s">
        <v>93</v>
      </c>
      <c r="H969" s="269" t="s">
        <v>489</v>
      </c>
    </row>
    <row r="970" spans="2:8">
      <c r="B970" s="267">
        <v>7869</v>
      </c>
      <c r="C970" s="267">
        <v>314</v>
      </c>
      <c r="D970" s="268">
        <v>6926</v>
      </c>
      <c r="E970" s="269" t="s">
        <v>1692</v>
      </c>
      <c r="F970" s="270">
        <v>6750</v>
      </c>
      <c r="G970" s="267" t="s">
        <v>93</v>
      </c>
      <c r="H970" s="269" t="s">
        <v>323</v>
      </c>
    </row>
    <row r="971" spans="2:8">
      <c r="B971" s="267">
        <v>7870</v>
      </c>
      <c r="C971" s="267">
        <v>314</v>
      </c>
      <c r="D971" s="268">
        <v>6926</v>
      </c>
      <c r="E971" s="269" t="s">
        <v>1692</v>
      </c>
      <c r="F971" s="271">
        <v>900</v>
      </c>
      <c r="G971" s="267" t="s">
        <v>93</v>
      </c>
      <c r="H971" s="269" t="s">
        <v>323</v>
      </c>
    </row>
    <row r="972" spans="2:8">
      <c r="B972" s="267">
        <v>7914</v>
      </c>
      <c r="C972" s="267">
        <v>206</v>
      </c>
      <c r="D972" s="268">
        <v>7066</v>
      </c>
      <c r="E972" s="269" t="s">
        <v>1693</v>
      </c>
      <c r="F972" s="270">
        <v>3540</v>
      </c>
      <c r="G972" s="267" t="s">
        <v>93</v>
      </c>
      <c r="H972" s="269" t="s">
        <v>323</v>
      </c>
    </row>
    <row r="973" spans="2:8">
      <c r="B973" s="267">
        <v>7920</v>
      </c>
      <c r="C973" s="267">
        <v>202</v>
      </c>
      <c r="D973" s="268">
        <v>7071</v>
      </c>
      <c r="E973" s="269" t="s">
        <v>1694</v>
      </c>
      <c r="F973" s="270">
        <v>-5000</v>
      </c>
      <c r="G973" s="267" t="s">
        <v>93</v>
      </c>
      <c r="H973" s="269" t="s">
        <v>317</v>
      </c>
    </row>
    <row r="974" spans="2:8">
      <c r="B974" s="267">
        <v>7921</v>
      </c>
      <c r="C974" s="267">
        <v>202</v>
      </c>
      <c r="D974" s="268">
        <v>7071</v>
      </c>
      <c r="E974" s="269" t="s">
        <v>1694</v>
      </c>
      <c r="F974" s="270">
        <v>4720</v>
      </c>
      <c r="G974" s="267" t="s">
        <v>93</v>
      </c>
      <c r="H974" s="269" t="s">
        <v>317</v>
      </c>
    </row>
    <row r="975" spans="2:8">
      <c r="B975" s="267">
        <v>7928</v>
      </c>
      <c r="C975" s="267">
        <v>402</v>
      </c>
      <c r="D975" s="268">
        <v>7104</v>
      </c>
      <c r="E975" s="269" t="s">
        <v>1695</v>
      </c>
      <c r="F975" s="271">
        <v>-280</v>
      </c>
      <c r="G975" s="267" t="s">
        <v>93</v>
      </c>
      <c r="H975" s="269" t="s">
        <v>317</v>
      </c>
    </row>
    <row r="976" spans="2:8">
      <c r="B976" s="267">
        <v>7971</v>
      </c>
      <c r="C976" s="267">
        <v>504</v>
      </c>
      <c r="D976" s="268">
        <v>7073</v>
      </c>
      <c r="E976" s="269" t="s">
        <v>1696</v>
      </c>
      <c r="F976" s="270">
        <v>9380</v>
      </c>
      <c r="G976" s="267" t="s">
        <v>93</v>
      </c>
      <c r="H976" s="269" t="s">
        <v>489</v>
      </c>
    </row>
    <row r="977" spans="2:8">
      <c r="B977" s="267">
        <v>7972</v>
      </c>
      <c r="C977" s="267">
        <v>504</v>
      </c>
      <c r="D977" s="268">
        <v>7073</v>
      </c>
      <c r="E977" s="269" t="s">
        <v>1696</v>
      </c>
      <c r="F977" s="271">
        <v>273</v>
      </c>
      <c r="G977" s="267" t="s">
        <v>93</v>
      </c>
      <c r="H977" s="269" t="s">
        <v>489</v>
      </c>
    </row>
    <row r="978" spans="2:8">
      <c r="B978" s="267">
        <v>8014</v>
      </c>
      <c r="C978" s="267">
        <v>305</v>
      </c>
      <c r="D978" s="268">
        <v>7171</v>
      </c>
      <c r="E978" s="269" t="s">
        <v>1394</v>
      </c>
      <c r="F978" s="270">
        <v>4130</v>
      </c>
      <c r="G978" s="267" t="s">
        <v>93</v>
      </c>
      <c r="H978" s="269" t="s">
        <v>602</v>
      </c>
    </row>
    <row r="979" spans="2:8">
      <c r="B979" s="267">
        <v>8019</v>
      </c>
      <c r="C979" s="267">
        <v>409</v>
      </c>
      <c r="D979" s="268">
        <v>7196</v>
      </c>
      <c r="E979" s="269" t="s">
        <v>1697</v>
      </c>
      <c r="F979" s="270">
        <v>9657</v>
      </c>
      <c r="G979" s="267" t="s">
        <v>93</v>
      </c>
      <c r="H979" s="269" t="s">
        <v>602</v>
      </c>
    </row>
    <row r="980" spans="2:8">
      <c r="B980" s="267">
        <v>8020</v>
      </c>
      <c r="C980" s="267">
        <v>411</v>
      </c>
      <c r="D980" s="268">
        <v>7197</v>
      </c>
      <c r="E980" s="269" t="s">
        <v>1698</v>
      </c>
      <c r="F980" s="270">
        <v>3500</v>
      </c>
      <c r="G980" s="267" t="s">
        <v>93</v>
      </c>
      <c r="H980" s="269" t="s">
        <v>602</v>
      </c>
    </row>
    <row r="981" spans="2:8">
      <c r="B981" s="267">
        <v>8021</v>
      </c>
      <c r="C981" s="267">
        <v>415</v>
      </c>
      <c r="D981" s="268">
        <v>7198</v>
      </c>
      <c r="E981" s="269" t="s">
        <v>1699</v>
      </c>
      <c r="F981" s="270">
        <v>3500</v>
      </c>
      <c r="G981" s="267" t="s">
        <v>93</v>
      </c>
      <c r="H981" s="269" t="s">
        <v>602</v>
      </c>
    </row>
    <row r="982" spans="2:8">
      <c r="B982" s="267">
        <v>8052</v>
      </c>
      <c r="C982" s="267">
        <v>508</v>
      </c>
      <c r="D982" s="268">
        <v>7207</v>
      </c>
      <c r="E982" s="269" t="s">
        <v>1700</v>
      </c>
      <c r="F982" s="270">
        <v>6684</v>
      </c>
      <c r="G982" s="267" t="s">
        <v>93</v>
      </c>
      <c r="H982" s="269" t="s">
        <v>321</v>
      </c>
    </row>
    <row r="983" spans="2:8">
      <c r="B983" s="267">
        <v>8053</v>
      </c>
      <c r="C983" s="267">
        <v>339</v>
      </c>
      <c r="D983" s="268">
        <v>7209</v>
      </c>
      <c r="E983" s="269" t="s">
        <v>1499</v>
      </c>
      <c r="F983" s="270">
        <v>3776</v>
      </c>
      <c r="G983" s="267" t="s">
        <v>93</v>
      </c>
      <c r="H983" s="269" t="s">
        <v>321</v>
      </c>
    </row>
    <row r="984" spans="2:8">
      <c r="B984" s="267">
        <v>8056</v>
      </c>
      <c r="C984" s="267">
        <v>218</v>
      </c>
      <c r="D984" s="268">
        <v>5961</v>
      </c>
      <c r="E984" s="269" t="s">
        <v>1701</v>
      </c>
      <c r="F984" s="270">
        <v>6077</v>
      </c>
      <c r="G984" s="267" t="s">
        <v>93</v>
      </c>
      <c r="H984" s="269" t="s">
        <v>321</v>
      </c>
    </row>
    <row r="985" spans="2:8">
      <c r="B985" s="267">
        <v>8081</v>
      </c>
      <c r="C985" s="267">
        <v>611</v>
      </c>
      <c r="D985" s="268">
        <v>7234</v>
      </c>
      <c r="E985" s="269" t="s">
        <v>598</v>
      </c>
      <c r="F985" s="270">
        <v>4956</v>
      </c>
      <c r="G985" s="267" t="s">
        <v>93</v>
      </c>
      <c r="H985" s="269" t="s">
        <v>489</v>
      </c>
    </row>
    <row r="986" spans="2:8">
      <c r="B986" s="267">
        <v>8091</v>
      </c>
      <c r="C986" s="267">
        <v>406</v>
      </c>
      <c r="D986" s="268">
        <v>7205</v>
      </c>
      <c r="E986" s="269" t="s">
        <v>1702</v>
      </c>
      <c r="F986" s="270">
        <v>10570</v>
      </c>
      <c r="G986" s="267" t="s">
        <v>93</v>
      </c>
      <c r="H986" s="269" t="s">
        <v>489</v>
      </c>
    </row>
    <row r="987" spans="2:8">
      <c r="B987" s="267">
        <v>8120</v>
      </c>
      <c r="C987" s="267">
        <v>207</v>
      </c>
      <c r="D987" s="268">
        <v>7195</v>
      </c>
      <c r="E987" s="269" t="s">
        <v>1703</v>
      </c>
      <c r="F987" s="270">
        <v>12036</v>
      </c>
      <c r="G987" s="267" t="s">
        <v>93</v>
      </c>
      <c r="H987" s="269" t="s">
        <v>541</v>
      </c>
    </row>
    <row r="988" spans="2:8">
      <c r="B988" s="267">
        <v>8124</v>
      </c>
      <c r="C988" s="267">
        <v>215</v>
      </c>
      <c r="D988" s="268">
        <v>7338</v>
      </c>
      <c r="E988" s="269" t="s">
        <v>1704</v>
      </c>
      <c r="F988" s="270">
        <v>4130</v>
      </c>
      <c r="G988" s="267" t="s">
        <v>93</v>
      </c>
      <c r="H988" s="269" t="s">
        <v>321</v>
      </c>
    </row>
    <row r="989" spans="2:8">
      <c r="B989" s="267">
        <v>8127</v>
      </c>
      <c r="C989" s="267">
        <v>428</v>
      </c>
      <c r="D989" s="268">
        <v>7206</v>
      </c>
      <c r="E989" s="269" t="s">
        <v>1705</v>
      </c>
      <c r="F989" s="271">
        <v>774</v>
      </c>
      <c r="G989" s="267" t="s">
        <v>93</v>
      </c>
      <c r="H989" s="269" t="s">
        <v>321</v>
      </c>
    </row>
    <row r="990" spans="2:8">
      <c r="B990" s="267">
        <v>8130</v>
      </c>
      <c r="C990" s="267">
        <v>234</v>
      </c>
      <c r="D990" s="268">
        <v>7310</v>
      </c>
      <c r="E990" s="269" t="s">
        <v>1706</v>
      </c>
      <c r="F990" s="270">
        <v>3193</v>
      </c>
      <c r="G990" s="267" t="s">
        <v>93</v>
      </c>
      <c r="H990" s="269" t="s">
        <v>321</v>
      </c>
    </row>
    <row r="991" spans="2:8">
      <c r="B991" s="267">
        <v>8134</v>
      </c>
      <c r="C991" s="267">
        <v>403</v>
      </c>
      <c r="D991" s="268">
        <v>7271</v>
      </c>
      <c r="E991" s="269" t="s">
        <v>1243</v>
      </c>
      <c r="F991" s="270">
        <v>8968</v>
      </c>
      <c r="G991" s="267" t="s">
        <v>93</v>
      </c>
      <c r="H991" s="269" t="s">
        <v>321</v>
      </c>
    </row>
    <row r="992" spans="2:8">
      <c r="B992" s="267">
        <v>8137</v>
      </c>
      <c r="C992" s="267">
        <v>326</v>
      </c>
      <c r="D992" s="268">
        <v>7258</v>
      </c>
      <c r="E992" s="269" t="s">
        <v>1707</v>
      </c>
      <c r="F992" s="270">
        <v>1524</v>
      </c>
      <c r="G992" s="267" t="s">
        <v>93</v>
      </c>
      <c r="H992" s="269" t="s">
        <v>321</v>
      </c>
    </row>
    <row r="993" spans="2:8">
      <c r="B993" s="267">
        <v>8138</v>
      </c>
      <c r="C993" s="267">
        <v>326</v>
      </c>
      <c r="D993" s="268">
        <v>7258</v>
      </c>
      <c r="E993" s="269" t="s">
        <v>1707</v>
      </c>
      <c r="F993" s="270">
        <v>8496</v>
      </c>
      <c r="G993" s="267" t="s">
        <v>93</v>
      </c>
      <c r="H993" s="269" t="s">
        <v>321</v>
      </c>
    </row>
    <row r="994" spans="2:8">
      <c r="B994" s="267">
        <v>8140</v>
      </c>
      <c r="C994" s="267">
        <v>501</v>
      </c>
      <c r="D994" s="268">
        <v>7329</v>
      </c>
      <c r="E994" s="269" t="s">
        <v>1442</v>
      </c>
      <c r="F994" s="270">
        <v>4130</v>
      </c>
      <c r="G994" s="267" t="s">
        <v>93</v>
      </c>
      <c r="H994" s="269" t="s">
        <v>321</v>
      </c>
    </row>
    <row r="995" spans="2:8">
      <c r="B995" s="267">
        <v>8171</v>
      </c>
      <c r="C995" s="267">
        <v>106</v>
      </c>
      <c r="D995" s="268">
        <v>7118</v>
      </c>
      <c r="E995" s="269" t="s">
        <v>1708</v>
      </c>
      <c r="F995" s="270">
        <v>13950</v>
      </c>
      <c r="G995" s="267" t="s">
        <v>93</v>
      </c>
      <c r="H995" s="269" t="s">
        <v>541</v>
      </c>
    </row>
    <row r="996" spans="2:8">
      <c r="B996" s="267">
        <v>8182</v>
      </c>
      <c r="C996" s="267">
        <v>405</v>
      </c>
      <c r="D996" s="268">
        <v>7262</v>
      </c>
      <c r="E996" s="269" t="s">
        <v>1709</v>
      </c>
      <c r="F996" s="270">
        <v>17631</v>
      </c>
      <c r="G996" s="267" t="s">
        <v>93</v>
      </c>
      <c r="H996" s="269" t="s">
        <v>541</v>
      </c>
    </row>
    <row r="997" spans="2:8">
      <c r="B997" s="267">
        <v>8210</v>
      </c>
      <c r="C997" s="267">
        <v>426</v>
      </c>
      <c r="D997" s="268">
        <v>7345</v>
      </c>
      <c r="E997" s="269" t="s">
        <v>1710</v>
      </c>
      <c r="F997" s="270">
        <v>9440</v>
      </c>
      <c r="G997" s="267" t="s">
        <v>93</v>
      </c>
      <c r="H997" s="269" t="s">
        <v>317</v>
      </c>
    </row>
    <row r="998" spans="2:8">
      <c r="B998" s="267">
        <v>8211</v>
      </c>
      <c r="C998" s="267">
        <v>426</v>
      </c>
      <c r="D998" s="268">
        <v>7345</v>
      </c>
      <c r="E998" s="269" t="s">
        <v>1710</v>
      </c>
      <c r="F998" s="270">
        <v>1707</v>
      </c>
      <c r="G998" s="267" t="s">
        <v>93</v>
      </c>
      <c r="H998" s="269" t="s">
        <v>317</v>
      </c>
    </row>
    <row r="999" spans="2:8">
      <c r="B999" s="267">
        <v>8217</v>
      </c>
      <c r="C999" s="267">
        <v>112</v>
      </c>
      <c r="D999" s="268">
        <v>7346</v>
      </c>
      <c r="E999" s="269" t="s">
        <v>1711</v>
      </c>
      <c r="F999" s="270">
        <v>8857</v>
      </c>
      <c r="G999" s="267" t="s">
        <v>93</v>
      </c>
      <c r="H999" s="269" t="s">
        <v>317</v>
      </c>
    </row>
    <row r="1000" spans="2:8">
      <c r="B1000" s="267">
        <v>8218</v>
      </c>
      <c r="C1000" s="267">
        <v>112</v>
      </c>
      <c r="D1000" s="268">
        <v>7346</v>
      </c>
      <c r="E1000" s="269" t="s">
        <v>1711</v>
      </c>
      <c r="F1000" s="270">
        <v>1305</v>
      </c>
      <c r="G1000" s="267" t="s">
        <v>93</v>
      </c>
      <c r="H1000" s="269" t="s">
        <v>317</v>
      </c>
    </row>
    <row r="1001" spans="2:8">
      <c r="B1001" s="267">
        <v>8219</v>
      </c>
      <c r="C1001" s="267">
        <v>112</v>
      </c>
      <c r="D1001" s="268">
        <v>7346</v>
      </c>
      <c r="E1001" s="269" t="s">
        <v>1711</v>
      </c>
      <c r="F1001" s="270">
        <v>7552</v>
      </c>
      <c r="G1001" s="267" t="s">
        <v>93</v>
      </c>
      <c r="H1001" s="269" t="s">
        <v>317</v>
      </c>
    </row>
    <row r="1002" spans="2:8">
      <c r="B1002" s="267">
        <v>8222</v>
      </c>
      <c r="C1002" s="267">
        <v>304</v>
      </c>
      <c r="D1002" s="268">
        <v>7259</v>
      </c>
      <c r="E1002" s="269" t="s">
        <v>1712</v>
      </c>
      <c r="F1002" s="270">
        <v>9915</v>
      </c>
      <c r="G1002" s="267" t="s">
        <v>93</v>
      </c>
      <c r="H1002" s="269" t="s">
        <v>317</v>
      </c>
    </row>
    <row r="1003" spans="2:8">
      <c r="B1003" s="267">
        <v>8223</v>
      </c>
      <c r="C1003" s="267">
        <v>304</v>
      </c>
      <c r="D1003" s="268">
        <v>7259</v>
      </c>
      <c r="E1003" s="269" t="s">
        <v>1712</v>
      </c>
      <c r="F1003" s="271">
        <v>400</v>
      </c>
      <c r="G1003" s="267" t="s">
        <v>93</v>
      </c>
      <c r="H1003" s="269" t="s">
        <v>317</v>
      </c>
    </row>
    <row r="1004" spans="2:8">
      <c r="B1004" s="267">
        <v>8228</v>
      </c>
      <c r="C1004" s="267">
        <v>328</v>
      </c>
      <c r="D1004" s="268">
        <v>7229</v>
      </c>
      <c r="E1004" s="269" t="s">
        <v>1713</v>
      </c>
      <c r="F1004" s="271">
        <v>590</v>
      </c>
      <c r="G1004" s="267" t="s">
        <v>93</v>
      </c>
      <c r="H1004" s="269" t="s">
        <v>317</v>
      </c>
    </row>
    <row r="1005" spans="2:8">
      <c r="B1005" s="267">
        <v>8246</v>
      </c>
      <c r="C1005" s="267">
        <v>509</v>
      </c>
      <c r="D1005" s="268">
        <v>7347</v>
      </c>
      <c r="E1005" s="269" t="s">
        <v>1714</v>
      </c>
      <c r="F1005" s="270">
        <v>1817</v>
      </c>
      <c r="G1005" s="267" t="s">
        <v>93</v>
      </c>
      <c r="H1005" s="269" t="s">
        <v>489</v>
      </c>
    </row>
    <row r="1006" spans="2:8">
      <c r="B1006" s="267">
        <v>8247</v>
      </c>
      <c r="C1006" s="267">
        <v>509</v>
      </c>
      <c r="D1006" s="268">
        <v>7347</v>
      </c>
      <c r="E1006" s="269" t="s">
        <v>1714</v>
      </c>
      <c r="F1006" s="270">
        <v>15576</v>
      </c>
      <c r="G1006" s="267" t="s">
        <v>93</v>
      </c>
      <c r="H1006" s="269" t="s">
        <v>489</v>
      </c>
    </row>
    <row r="1007" spans="2:8">
      <c r="B1007" s="267">
        <v>8251</v>
      </c>
      <c r="C1007" s="267">
        <v>412</v>
      </c>
      <c r="D1007" s="268">
        <v>7375</v>
      </c>
      <c r="E1007" s="269" t="s">
        <v>1715</v>
      </c>
      <c r="F1007" s="270">
        <v>3500</v>
      </c>
      <c r="G1007" s="267" t="s">
        <v>93</v>
      </c>
      <c r="H1007" s="269" t="s">
        <v>489</v>
      </c>
    </row>
    <row r="1008" spans="2:8">
      <c r="B1008" s="267">
        <v>8261</v>
      </c>
      <c r="C1008" s="267">
        <v>411</v>
      </c>
      <c r="D1008" s="268">
        <v>7289</v>
      </c>
      <c r="E1008" s="269" t="s">
        <v>1716</v>
      </c>
      <c r="F1008" s="270">
        <v>15930</v>
      </c>
      <c r="G1008" s="267" t="s">
        <v>93</v>
      </c>
      <c r="H1008" s="269" t="s">
        <v>321</v>
      </c>
    </row>
    <row r="1009" spans="2:8">
      <c r="B1009" s="267">
        <v>8265</v>
      </c>
      <c r="C1009" s="267">
        <v>432</v>
      </c>
      <c r="D1009" s="268">
        <v>7374</v>
      </c>
      <c r="E1009" s="269" t="s">
        <v>1295</v>
      </c>
      <c r="F1009" s="270">
        <v>3024</v>
      </c>
      <c r="G1009" s="267" t="s">
        <v>93</v>
      </c>
      <c r="H1009" s="269" t="s">
        <v>321</v>
      </c>
    </row>
    <row r="1010" spans="2:8">
      <c r="B1010" s="267">
        <v>8266</v>
      </c>
      <c r="C1010" s="267">
        <v>432</v>
      </c>
      <c r="D1010" s="268">
        <v>7374</v>
      </c>
      <c r="E1010" s="269" t="s">
        <v>1295</v>
      </c>
      <c r="F1010" s="270">
        <v>8400</v>
      </c>
      <c r="G1010" s="267" t="s">
        <v>93</v>
      </c>
      <c r="H1010" s="269" t="s">
        <v>321</v>
      </c>
    </row>
    <row r="1011" spans="2:8">
      <c r="B1011" s="267">
        <v>8267</v>
      </c>
      <c r="C1011" s="267">
        <v>339</v>
      </c>
      <c r="D1011" s="268">
        <v>7355</v>
      </c>
      <c r="E1011" s="269" t="s">
        <v>1717</v>
      </c>
      <c r="F1011" s="270">
        <v>11092</v>
      </c>
      <c r="G1011" s="267" t="s">
        <v>93</v>
      </c>
      <c r="H1011" s="269" t="s">
        <v>321</v>
      </c>
    </row>
    <row r="1012" spans="2:8">
      <c r="B1012" s="267">
        <v>8269</v>
      </c>
      <c r="C1012" s="267">
        <v>432</v>
      </c>
      <c r="D1012" s="268">
        <v>7374</v>
      </c>
      <c r="E1012" s="269" t="s">
        <v>1295</v>
      </c>
      <c r="F1012" s="270">
        <v>3024</v>
      </c>
      <c r="G1012" s="267" t="s">
        <v>93</v>
      </c>
      <c r="H1012" s="269" t="s">
        <v>321</v>
      </c>
    </row>
    <row r="1013" spans="2:8">
      <c r="B1013" s="267">
        <v>8280</v>
      </c>
      <c r="C1013" s="267">
        <v>341</v>
      </c>
      <c r="D1013" s="268">
        <v>7358</v>
      </c>
      <c r="E1013" s="269" t="s">
        <v>1718</v>
      </c>
      <c r="F1013" s="271">
        <v>581</v>
      </c>
      <c r="G1013" s="267" t="s">
        <v>93</v>
      </c>
      <c r="H1013" s="269" t="s">
        <v>321</v>
      </c>
    </row>
    <row r="1014" spans="2:8">
      <c r="B1014" s="267">
        <v>8320</v>
      </c>
      <c r="C1014" s="267">
        <v>409</v>
      </c>
      <c r="D1014" s="268">
        <v>7413</v>
      </c>
      <c r="E1014" s="269" t="s">
        <v>1719</v>
      </c>
      <c r="F1014" s="270">
        <v>4203</v>
      </c>
      <c r="G1014" s="267" t="s">
        <v>93</v>
      </c>
      <c r="H1014" s="269" t="s">
        <v>321</v>
      </c>
    </row>
    <row r="1015" spans="2:8">
      <c r="B1015" s="267">
        <v>8371</v>
      </c>
      <c r="C1015" s="267">
        <v>403</v>
      </c>
      <c r="D1015" s="268">
        <v>7483</v>
      </c>
      <c r="E1015" s="269" t="s">
        <v>1720</v>
      </c>
      <c r="F1015" s="270">
        <v>4000</v>
      </c>
      <c r="G1015" s="267" t="s">
        <v>93</v>
      </c>
      <c r="H1015" s="269" t="s">
        <v>321</v>
      </c>
    </row>
    <row r="1016" spans="2:8">
      <c r="B1016" s="267">
        <v>8386</v>
      </c>
      <c r="C1016" s="267">
        <v>430</v>
      </c>
      <c r="D1016" s="268">
        <v>7504</v>
      </c>
      <c r="E1016" s="269" t="s">
        <v>1721</v>
      </c>
      <c r="F1016" s="270">
        <v>4505</v>
      </c>
      <c r="G1016" s="267" t="s">
        <v>93</v>
      </c>
      <c r="H1016" s="269" t="s">
        <v>489</v>
      </c>
    </row>
    <row r="1017" spans="2:8">
      <c r="B1017" s="267">
        <v>8437</v>
      </c>
      <c r="C1017" s="267">
        <v>412</v>
      </c>
      <c r="D1017" s="268">
        <v>7514</v>
      </c>
      <c r="E1017" s="269" t="s">
        <v>1722</v>
      </c>
      <c r="F1017" s="271">
        <v>0</v>
      </c>
      <c r="G1017" s="267" t="s">
        <v>93</v>
      </c>
      <c r="H1017" s="269" t="s">
        <v>321</v>
      </c>
    </row>
    <row r="1018" spans="2:8">
      <c r="B1018" s="267">
        <v>8438</v>
      </c>
      <c r="C1018" s="267">
        <v>412</v>
      </c>
      <c r="D1018" s="268">
        <v>7514</v>
      </c>
      <c r="E1018" s="269" t="s">
        <v>1722</v>
      </c>
      <c r="F1018" s="270">
        <v>1000</v>
      </c>
      <c r="G1018" s="267" t="s">
        <v>93</v>
      </c>
      <c r="H1018" s="269" t="s">
        <v>321</v>
      </c>
    </row>
    <row r="1019" spans="2:8">
      <c r="B1019" s="267">
        <v>8439</v>
      </c>
      <c r="C1019" s="267">
        <v>412</v>
      </c>
      <c r="D1019" s="268">
        <v>7514</v>
      </c>
      <c r="E1019" s="269" t="s">
        <v>1722</v>
      </c>
      <c r="F1019" s="270">
        <v>9000</v>
      </c>
      <c r="G1019" s="267" t="s">
        <v>93</v>
      </c>
      <c r="H1019" s="269" t="s">
        <v>321</v>
      </c>
    </row>
    <row r="1020" spans="2:8">
      <c r="B1020" s="267">
        <v>8446</v>
      </c>
      <c r="C1020" s="267">
        <v>328</v>
      </c>
      <c r="D1020" s="268">
        <v>7471</v>
      </c>
      <c r="E1020" s="269" t="s">
        <v>591</v>
      </c>
      <c r="F1020" s="270">
        <v>13252</v>
      </c>
      <c r="G1020" s="267" t="s">
        <v>93</v>
      </c>
      <c r="H1020" s="269" t="s">
        <v>321</v>
      </c>
    </row>
    <row r="1021" spans="2:8">
      <c r="B1021" s="267">
        <v>8448</v>
      </c>
      <c r="C1021" s="267">
        <v>328</v>
      </c>
      <c r="D1021" s="268">
        <v>7471</v>
      </c>
      <c r="E1021" s="269" t="s">
        <v>591</v>
      </c>
      <c r="F1021" s="270">
        <v>13252</v>
      </c>
      <c r="G1021" s="267" t="s">
        <v>93</v>
      </c>
      <c r="H1021" s="269" t="s">
        <v>321</v>
      </c>
    </row>
    <row r="1022" spans="2:8">
      <c r="B1022" s="267">
        <v>8463</v>
      </c>
      <c r="C1022" s="267">
        <v>209</v>
      </c>
      <c r="D1022" s="268">
        <v>7552</v>
      </c>
      <c r="E1022" s="269" t="s">
        <v>1723</v>
      </c>
      <c r="F1022" s="270">
        <v>8000</v>
      </c>
      <c r="G1022" s="267" t="s">
        <v>93</v>
      </c>
      <c r="H1022" s="269" t="s">
        <v>323</v>
      </c>
    </row>
    <row r="1023" spans="2:8">
      <c r="B1023" s="267">
        <v>8467</v>
      </c>
      <c r="C1023" s="267">
        <v>302</v>
      </c>
      <c r="D1023" s="268">
        <v>7539</v>
      </c>
      <c r="E1023" s="269" t="s">
        <v>1724</v>
      </c>
      <c r="F1023" s="271">
        <v>725</v>
      </c>
      <c r="G1023" s="267" t="s">
        <v>93</v>
      </c>
      <c r="H1023" s="269" t="s">
        <v>489</v>
      </c>
    </row>
    <row r="1024" spans="2:8">
      <c r="B1024" s="267">
        <v>8468</v>
      </c>
      <c r="C1024" s="267">
        <v>302</v>
      </c>
      <c r="D1024" s="268">
        <v>7539</v>
      </c>
      <c r="E1024" s="269" t="s">
        <v>1724</v>
      </c>
      <c r="F1024" s="270">
        <v>2832</v>
      </c>
      <c r="G1024" s="267" t="s">
        <v>93</v>
      </c>
      <c r="H1024" s="269" t="s">
        <v>489</v>
      </c>
    </row>
    <row r="1025" spans="2:8">
      <c r="B1025" s="267">
        <v>8498</v>
      </c>
      <c r="C1025" s="267">
        <v>301</v>
      </c>
      <c r="D1025" s="268">
        <v>7570</v>
      </c>
      <c r="E1025" s="269" t="s">
        <v>1725</v>
      </c>
      <c r="F1025" s="271">
        <v>407</v>
      </c>
      <c r="G1025" s="267" t="s">
        <v>93</v>
      </c>
      <c r="H1025" s="269" t="s">
        <v>321</v>
      </c>
    </row>
    <row r="1026" spans="2:8">
      <c r="B1026" s="267">
        <v>8499</v>
      </c>
      <c r="C1026" s="267">
        <v>301</v>
      </c>
      <c r="D1026" s="268">
        <v>7570</v>
      </c>
      <c r="E1026" s="269" t="s">
        <v>1725</v>
      </c>
      <c r="F1026" s="271">
        <v>-407</v>
      </c>
      <c r="G1026" s="267" t="s">
        <v>93</v>
      </c>
      <c r="H1026" s="269" t="s">
        <v>321</v>
      </c>
    </row>
    <row r="1027" spans="2:8">
      <c r="B1027" s="267">
        <v>8507</v>
      </c>
      <c r="C1027" s="267">
        <v>406</v>
      </c>
      <c r="D1027" s="268">
        <v>7531</v>
      </c>
      <c r="E1027" s="269" t="s">
        <v>1726</v>
      </c>
      <c r="F1027" s="270">
        <v>1450</v>
      </c>
      <c r="G1027" s="267" t="s">
        <v>93</v>
      </c>
      <c r="H1027" s="269" t="s">
        <v>323</v>
      </c>
    </row>
    <row r="1028" spans="2:8">
      <c r="B1028" s="267">
        <v>8508</v>
      </c>
      <c r="C1028" s="267">
        <v>406</v>
      </c>
      <c r="D1028" s="268">
        <v>7531</v>
      </c>
      <c r="E1028" s="269" t="s">
        <v>1726</v>
      </c>
      <c r="F1028" s="270">
        <v>10000</v>
      </c>
      <c r="G1028" s="267" t="s">
        <v>93</v>
      </c>
      <c r="H1028" s="269" t="s">
        <v>323</v>
      </c>
    </row>
    <row r="1029" spans="2:8">
      <c r="B1029" s="267">
        <v>8519</v>
      </c>
      <c r="C1029" s="267">
        <v>315</v>
      </c>
      <c r="D1029" s="268">
        <v>7546</v>
      </c>
      <c r="E1029" s="269" t="s">
        <v>1517</v>
      </c>
      <c r="F1029" s="270">
        <v>1997</v>
      </c>
      <c r="G1029" s="267" t="s">
        <v>93</v>
      </c>
      <c r="H1029" s="269" t="s">
        <v>323</v>
      </c>
    </row>
    <row r="1030" spans="2:8">
      <c r="B1030" s="267">
        <v>8520</v>
      </c>
      <c r="C1030" s="267">
        <v>315</v>
      </c>
      <c r="D1030" s="268">
        <v>7546</v>
      </c>
      <c r="E1030" s="269" t="s">
        <v>1517</v>
      </c>
      <c r="F1030" s="270">
        <v>10500</v>
      </c>
      <c r="G1030" s="267" t="s">
        <v>93</v>
      </c>
      <c r="H1030" s="269" t="s">
        <v>323</v>
      </c>
    </row>
    <row r="1031" spans="2:8">
      <c r="B1031" s="267">
        <v>8538</v>
      </c>
      <c r="C1031" s="267">
        <v>502</v>
      </c>
      <c r="D1031" s="268">
        <v>7634</v>
      </c>
      <c r="E1031" s="269" t="s">
        <v>1727</v>
      </c>
      <c r="F1031" s="270">
        <v>4500</v>
      </c>
      <c r="G1031" s="267" t="s">
        <v>93</v>
      </c>
      <c r="H1031" s="269" t="s">
        <v>317</v>
      </c>
    </row>
    <row r="1032" spans="2:8">
      <c r="B1032" s="267">
        <v>8547</v>
      </c>
      <c r="C1032" s="267">
        <v>204</v>
      </c>
      <c r="D1032" s="268">
        <v>7560</v>
      </c>
      <c r="E1032" s="269" t="s">
        <v>1728</v>
      </c>
      <c r="F1032" s="270">
        <v>13173</v>
      </c>
      <c r="G1032" s="267" t="s">
        <v>93</v>
      </c>
      <c r="H1032" s="269" t="s">
        <v>317</v>
      </c>
    </row>
    <row r="1033" spans="2:8">
      <c r="B1033" s="267">
        <v>8556</v>
      </c>
      <c r="C1033" s="267">
        <v>401</v>
      </c>
      <c r="D1033" s="268">
        <v>7602</v>
      </c>
      <c r="E1033" s="269" t="s">
        <v>1729</v>
      </c>
      <c r="F1033" s="270">
        <v>8400</v>
      </c>
      <c r="G1033" s="267" t="s">
        <v>93</v>
      </c>
      <c r="H1033" s="269" t="s">
        <v>317</v>
      </c>
    </row>
    <row r="1034" spans="2:8">
      <c r="B1034" s="267">
        <v>8557</v>
      </c>
      <c r="C1034" s="267">
        <v>408</v>
      </c>
      <c r="D1034" s="268">
        <v>7650</v>
      </c>
      <c r="E1034" s="269" t="s">
        <v>680</v>
      </c>
      <c r="F1034" s="270">
        <v>4500</v>
      </c>
      <c r="G1034" s="267" t="s">
        <v>93</v>
      </c>
      <c r="H1034" s="269" t="s">
        <v>317</v>
      </c>
    </row>
    <row r="1035" spans="2:8">
      <c r="B1035" s="267">
        <v>8560</v>
      </c>
      <c r="C1035" s="267">
        <v>305</v>
      </c>
      <c r="D1035" s="268">
        <v>7460</v>
      </c>
      <c r="E1035" s="269" t="s">
        <v>1730</v>
      </c>
      <c r="F1035" s="271">
        <v>0</v>
      </c>
      <c r="G1035" s="267" t="s">
        <v>93</v>
      </c>
      <c r="H1035" s="269" t="s">
        <v>317</v>
      </c>
    </row>
    <row r="1036" spans="2:8">
      <c r="B1036" s="267">
        <v>8561</v>
      </c>
      <c r="C1036" s="267">
        <v>410</v>
      </c>
      <c r="D1036" s="268">
        <v>7636</v>
      </c>
      <c r="E1036" s="269" t="s">
        <v>1731</v>
      </c>
      <c r="F1036" s="270">
        <v>4500</v>
      </c>
      <c r="G1036" s="267" t="s">
        <v>93</v>
      </c>
      <c r="H1036" s="269" t="s">
        <v>317</v>
      </c>
    </row>
    <row r="1037" spans="2:8">
      <c r="B1037" s="267">
        <v>8564</v>
      </c>
      <c r="C1037" s="267">
        <v>403</v>
      </c>
      <c r="D1037" s="268">
        <v>7625</v>
      </c>
      <c r="E1037" s="269" t="s">
        <v>1732</v>
      </c>
      <c r="F1037" s="270">
        <v>4500</v>
      </c>
      <c r="G1037" s="267" t="s">
        <v>93</v>
      </c>
      <c r="H1037" s="269" t="s">
        <v>317</v>
      </c>
    </row>
    <row r="1038" spans="2:8">
      <c r="B1038" s="267">
        <v>8571</v>
      </c>
      <c r="C1038" s="267">
        <v>304</v>
      </c>
      <c r="D1038" s="268">
        <v>7484</v>
      </c>
      <c r="E1038" s="269" t="s">
        <v>1733</v>
      </c>
      <c r="F1038" s="270">
        <v>13050</v>
      </c>
      <c r="G1038" s="267" t="s">
        <v>93</v>
      </c>
      <c r="H1038" s="269" t="s">
        <v>317</v>
      </c>
    </row>
    <row r="1039" spans="2:8">
      <c r="B1039" s="267">
        <v>8572</v>
      </c>
      <c r="C1039" s="267">
        <v>304</v>
      </c>
      <c r="D1039" s="268">
        <v>7484</v>
      </c>
      <c r="E1039" s="269" t="s">
        <v>1733</v>
      </c>
      <c r="F1039" s="270">
        <v>13050</v>
      </c>
      <c r="G1039" s="267" t="s">
        <v>93</v>
      </c>
      <c r="H1039" s="269" t="s">
        <v>541</v>
      </c>
    </row>
    <row r="1040" spans="2:8">
      <c r="B1040" s="267">
        <v>8585</v>
      </c>
      <c r="C1040" s="267">
        <v>303</v>
      </c>
      <c r="D1040" s="268">
        <v>7640</v>
      </c>
      <c r="E1040" s="269" t="s">
        <v>1734</v>
      </c>
      <c r="F1040" s="270">
        <v>4524</v>
      </c>
      <c r="G1040" s="267" t="s">
        <v>93</v>
      </c>
      <c r="H1040" s="269" t="s">
        <v>487</v>
      </c>
    </row>
    <row r="1041" spans="2:8">
      <c r="B1041" s="267">
        <v>8589</v>
      </c>
      <c r="C1041" s="267">
        <v>407</v>
      </c>
      <c r="D1041" s="268">
        <v>7603</v>
      </c>
      <c r="E1041" s="269" t="s">
        <v>1735</v>
      </c>
      <c r="F1041" s="271">
        <v>126</v>
      </c>
      <c r="G1041" s="267" t="s">
        <v>93</v>
      </c>
      <c r="H1041" s="269" t="s">
        <v>487</v>
      </c>
    </row>
    <row r="1042" spans="2:8">
      <c r="B1042" s="267">
        <v>8590</v>
      </c>
      <c r="C1042" s="267">
        <v>407</v>
      </c>
      <c r="D1042" s="268">
        <v>7603</v>
      </c>
      <c r="E1042" s="269" t="s">
        <v>1735</v>
      </c>
      <c r="F1042" s="270">
        <v>8400</v>
      </c>
      <c r="G1042" s="267" t="s">
        <v>93</v>
      </c>
      <c r="H1042" s="269" t="s">
        <v>487</v>
      </c>
    </row>
    <row r="1043" spans="2:8">
      <c r="B1043" s="267">
        <v>8606</v>
      </c>
      <c r="C1043" s="267">
        <v>110</v>
      </c>
      <c r="D1043" s="268">
        <v>7117</v>
      </c>
      <c r="E1043" s="269" t="s">
        <v>1736</v>
      </c>
      <c r="F1043" s="271">
        <v>6</v>
      </c>
      <c r="G1043" s="267" t="s">
        <v>93</v>
      </c>
      <c r="H1043" s="269" t="s">
        <v>489</v>
      </c>
    </row>
    <row r="1044" spans="2:8">
      <c r="B1044" s="267">
        <v>8623</v>
      </c>
      <c r="C1044" s="267">
        <v>421</v>
      </c>
      <c r="D1044" s="268">
        <v>7591</v>
      </c>
      <c r="E1044" s="269" t="s">
        <v>1737</v>
      </c>
      <c r="F1044" s="270">
        <v>13505</v>
      </c>
      <c r="G1044" s="267" t="s">
        <v>93</v>
      </c>
      <c r="H1044" s="269" t="s">
        <v>317</v>
      </c>
    </row>
    <row r="1045" spans="2:8">
      <c r="B1045" s="267">
        <v>8637</v>
      </c>
      <c r="C1045" s="267">
        <v>509</v>
      </c>
      <c r="D1045" s="268">
        <v>7677</v>
      </c>
      <c r="E1045" s="269" t="s">
        <v>1738</v>
      </c>
      <c r="F1045" s="270">
        <v>13454</v>
      </c>
      <c r="G1045" s="267" t="s">
        <v>93</v>
      </c>
      <c r="H1045" s="269" t="s">
        <v>323</v>
      </c>
    </row>
    <row r="1046" spans="2:8">
      <c r="B1046" s="267">
        <v>8643</v>
      </c>
      <c r="C1046" s="267">
        <v>226</v>
      </c>
      <c r="D1046" s="268">
        <v>7136</v>
      </c>
      <c r="E1046" s="269" t="s">
        <v>1739</v>
      </c>
      <c r="F1046" s="270">
        <v>57000</v>
      </c>
      <c r="G1046" s="267" t="s">
        <v>93</v>
      </c>
      <c r="H1046" s="269" t="s">
        <v>487</v>
      </c>
    </row>
    <row r="1047" spans="2:8">
      <c r="B1047" s="272">
        <v>8668</v>
      </c>
      <c r="C1047" s="272">
        <v>411</v>
      </c>
      <c r="D1047" s="272">
        <v>7474</v>
      </c>
      <c r="E1047" s="272" t="s">
        <v>490</v>
      </c>
      <c r="F1047" s="273">
        <v>31500</v>
      </c>
      <c r="G1047" s="272" t="s">
        <v>93</v>
      </c>
      <c r="H1047" s="272" t="s">
        <v>489</v>
      </c>
    </row>
    <row r="1048" spans="2:8">
      <c r="B1048" s="272">
        <v>8699</v>
      </c>
      <c r="C1048" s="272">
        <v>202</v>
      </c>
      <c r="D1048" s="272">
        <v>7680</v>
      </c>
      <c r="E1048" s="272" t="s">
        <v>491</v>
      </c>
      <c r="F1048" s="273">
        <v>13094</v>
      </c>
      <c r="G1048" s="272" t="s">
        <v>93</v>
      </c>
      <c r="H1048" s="272" t="s">
        <v>489</v>
      </c>
    </row>
    <row r="1049" spans="2:8">
      <c r="B1049" s="272">
        <v>8711</v>
      </c>
      <c r="C1049" s="272">
        <v>515</v>
      </c>
      <c r="D1049" s="272">
        <v>7651</v>
      </c>
      <c r="E1049" s="272" t="s">
        <v>492</v>
      </c>
      <c r="F1049" s="273">
        <v>39599</v>
      </c>
      <c r="G1049" s="272" t="s">
        <v>93</v>
      </c>
      <c r="H1049" s="272" t="s">
        <v>489</v>
      </c>
    </row>
    <row r="1050" spans="2:8">
      <c r="B1050" s="272">
        <v>8730</v>
      </c>
      <c r="C1050" s="272">
        <v>326</v>
      </c>
      <c r="D1050" s="272">
        <v>7713</v>
      </c>
      <c r="E1050" s="272" t="s">
        <v>493</v>
      </c>
      <c r="F1050" s="273">
        <v>3248</v>
      </c>
      <c r="G1050" s="272" t="s">
        <v>93</v>
      </c>
      <c r="H1050" s="272" t="s">
        <v>317</v>
      </c>
    </row>
    <row r="1051" spans="2:8">
      <c r="B1051" s="272">
        <v>8732</v>
      </c>
      <c r="C1051" s="272">
        <v>328</v>
      </c>
      <c r="D1051" s="272">
        <v>7714</v>
      </c>
      <c r="E1051" s="272" t="s">
        <v>494</v>
      </c>
      <c r="F1051" s="273">
        <v>5358</v>
      </c>
      <c r="G1051" s="272" t="s">
        <v>93</v>
      </c>
      <c r="H1051" s="272" t="s">
        <v>317</v>
      </c>
    </row>
    <row r="1052" spans="2:8">
      <c r="B1052" s="272">
        <v>8753</v>
      </c>
      <c r="C1052" s="272">
        <v>330</v>
      </c>
      <c r="D1052" s="272">
        <v>7796</v>
      </c>
      <c r="E1052" s="272" t="s">
        <v>100</v>
      </c>
      <c r="F1052" s="273">
        <v>4331</v>
      </c>
      <c r="G1052" s="272" t="s">
        <v>93</v>
      </c>
      <c r="H1052" s="272" t="s">
        <v>317</v>
      </c>
    </row>
    <row r="1053" spans="2:8">
      <c r="B1053" s="272">
        <v>8766</v>
      </c>
      <c r="C1053" s="272">
        <v>426</v>
      </c>
      <c r="D1053" s="272">
        <v>7837</v>
      </c>
      <c r="E1053" s="272" t="s">
        <v>496</v>
      </c>
      <c r="F1053" s="273">
        <v>5273</v>
      </c>
      <c r="G1053" s="272" t="s">
        <v>93</v>
      </c>
      <c r="H1053" s="272" t="s">
        <v>317</v>
      </c>
    </row>
    <row r="1054" spans="2:8">
      <c r="B1054" s="272">
        <v>8778</v>
      </c>
      <c r="C1054" s="272">
        <v>410</v>
      </c>
      <c r="D1054" s="272">
        <v>7802</v>
      </c>
      <c r="E1054" s="272" t="s">
        <v>497</v>
      </c>
      <c r="F1054" s="273">
        <v>4907</v>
      </c>
      <c r="G1054" s="272" t="s">
        <v>93</v>
      </c>
      <c r="H1054" s="272" t="s">
        <v>317</v>
      </c>
    </row>
    <row r="1055" spans="2:8">
      <c r="B1055" s="272">
        <v>8784</v>
      </c>
      <c r="C1055" s="272">
        <v>617</v>
      </c>
      <c r="D1055" s="272">
        <v>7853</v>
      </c>
      <c r="E1055" s="272" t="s">
        <v>498</v>
      </c>
      <c r="F1055" s="273">
        <v>5004</v>
      </c>
      <c r="G1055" s="272" t="s">
        <v>93</v>
      </c>
      <c r="H1055" s="272" t="s">
        <v>321</v>
      </c>
    </row>
    <row r="1056" spans="2:8">
      <c r="B1056" s="272">
        <v>8786</v>
      </c>
      <c r="C1056" s="272">
        <v>102</v>
      </c>
      <c r="D1056" s="272">
        <v>7778</v>
      </c>
      <c r="E1056" s="272" t="s">
        <v>499</v>
      </c>
      <c r="F1056" s="274">
        <v>0</v>
      </c>
      <c r="G1056" s="272" t="s">
        <v>93</v>
      </c>
      <c r="H1056" s="272" t="s">
        <v>321</v>
      </c>
    </row>
    <row r="1057" spans="2:8">
      <c r="B1057" s="272">
        <v>8790</v>
      </c>
      <c r="C1057" s="272">
        <v>301</v>
      </c>
      <c r="D1057" s="272">
        <v>7799</v>
      </c>
      <c r="E1057" s="272" t="s">
        <v>500</v>
      </c>
      <c r="F1057" s="273">
        <v>9293</v>
      </c>
      <c r="G1057" s="272" t="s">
        <v>93</v>
      </c>
      <c r="H1057" s="272" t="s">
        <v>321</v>
      </c>
    </row>
    <row r="1058" spans="2:8">
      <c r="B1058" s="272">
        <v>8822</v>
      </c>
      <c r="C1058" s="272">
        <v>317</v>
      </c>
      <c r="D1058" s="272">
        <v>7787</v>
      </c>
      <c r="E1058" s="272" t="s">
        <v>503</v>
      </c>
      <c r="F1058" s="273">
        <v>1350</v>
      </c>
      <c r="G1058" s="272" t="s">
        <v>93</v>
      </c>
      <c r="H1058" s="272" t="s">
        <v>317</v>
      </c>
    </row>
    <row r="1059" spans="2:8">
      <c r="B1059" s="272">
        <v>8823</v>
      </c>
      <c r="C1059" s="272">
        <v>317</v>
      </c>
      <c r="D1059" s="272">
        <v>7787</v>
      </c>
      <c r="E1059" s="272" t="s">
        <v>503</v>
      </c>
      <c r="F1059" s="273">
        <v>6750</v>
      </c>
      <c r="G1059" s="272" t="s">
        <v>93</v>
      </c>
      <c r="H1059" s="272" t="s">
        <v>317</v>
      </c>
    </row>
    <row r="1060" spans="2:8">
      <c r="B1060" s="272">
        <v>8826</v>
      </c>
      <c r="C1060" s="272">
        <v>207</v>
      </c>
      <c r="D1060" s="272">
        <v>7844</v>
      </c>
      <c r="E1060" s="272" t="s">
        <v>504</v>
      </c>
      <c r="F1060" s="273">
        <v>9340</v>
      </c>
      <c r="G1060" s="272" t="s">
        <v>93</v>
      </c>
      <c r="H1060" s="272" t="s">
        <v>317</v>
      </c>
    </row>
    <row r="1061" spans="2:8">
      <c r="B1061" s="272">
        <v>8830</v>
      </c>
      <c r="C1061" s="272">
        <v>403</v>
      </c>
      <c r="D1061" s="272">
        <v>7827</v>
      </c>
      <c r="E1061" s="272" t="s">
        <v>505</v>
      </c>
      <c r="F1061" s="273">
        <v>9000</v>
      </c>
      <c r="G1061" s="272" t="s">
        <v>93</v>
      </c>
      <c r="H1061" s="272" t="s">
        <v>317</v>
      </c>
    </row>
    <row r="1062" spans="2:8">
      <c r="B1062" s="272">
        <v>8831</v>
      </c>
      <c r="C1062" s="272">
        <v>403</v>
      </c>
      <c r="D1062" s="272">
        <v>7827</v>
      </c>
      <c r="E1062" s="272" t="s">
        <v>505</v>
      </c>
      <c r="F1062" s="273">
        <v>1000</v>
      </c>
      <c r="G1062" s="272" t="s">
        <v>93</v>
      </c>
      <c r="H1062" s="272" t="s">
        <v>317</v>
      </c>
    </row>
    <row r="1063" spans="2:8">
      <c r="B1063" s="272">
        <v>8843</v>
      </c>
      <c r="C1063" s="272">
        <v>615</v>
      </c>
      <c r="D1063" s="272">
        <v>7857</v>
      </c>
      <c r="E1063" s="272" t="s">
        <v>507</v>
      </c>
      <c r="F1063" s="273">
        <v>1805</v>
      </c>
      <c r="G1063" s="272" t="s">
        <v>93</v>
      </c>
      <c r="H1063" s="272" t="s">
        <v>317</v>
      </c>
    </row>
    <row r="1064" spans="2:8">
      <c r="B1064" s="272">
        <v>8844</v>
      </c>
      <c r="C1064" s="272">
        <v>615</v>
      </c>
      <c r="D1064" s="272">
        <v>7857</v>
      </c>
      <c r="E1064" s="272" t="s">
        <v>507</v>
      </c>
      <c r="F1064" s="273">
        <v>3776</v>
      </c>
      <c r="G1064" s="272" t="s">
        <v>93</v>
      </c>
      <c r="H1064" s="272" t="s">
        <v>317</v>
      </c>
    </row>
    <row r="1065" spans="2:8">
      <c r="B1065" s="272">
        <v>8864</v>
      </c>
      <c r="C1065" s="272">
        <v>422</v>
      </c>
      <c r="D1065" s="272">
        <v>7830</v>
      </c>
      <c r="E1065" s="272" t="s">
        <v>510</v>
      </c>
      <c r="F1065" s="273">
        <v>14500</v>
      </c>
      <c r="G1065" s="272" t="s">
        <v>93</v>
      </c>
      <c r="H1065" s="272" t="s">
        <v>489</v>
      </c>
    </row>
    <row r="1066" spans="2:8">
      <c r="B1066" s="272">
        <v>8869</v>
      </c>
      <c r="C1066" s="272">
        <v>314</v>
      </c>
      <c r="D1066" s="272">
        <v>7813</v>
      </c>
      <c r="E1066" s="272" t="s">
        <v>511</v>
      </c>
      <c r="F1066" s="273">
        <v>1800</v>
      </c>
      <c r="G1066" s="272" t="s">
        <v>93</v>
      </c>
      <c r="H1066" s="272" t="s">
        <v>489</v>
      </c>
    </row>
    <row r="1067" spans="2:8">
      <c r="B1067" s="272">
        <v>8870</v>
      </c>
      <c r="C1067" s="272">
        <v>314</v>
      </c>
      <c r="D1067" s="272">
        <v>7813</v>
      </c>
      <c r="E1067" s="272" t="s">
        <v>511</v>
      </c>
      <c r="F1067" s="273">
        <v>6750</v>
      </c>
      <c r="G1067" s="272" t="s">
        <v>93</v>
      </c>
      <c r="H1067" s="272" t="s">
        <v>489</v>
      </c>
    </row>
    <row r="1068" spans="2:8">
      <c r="B1068" s="272">
        <v>8893</v>
      </c>
      <c r="C1068" s="272">
        <v>212</v>
      </c>
      <c r="D1068" s="272">
        <v>7856</v>
      </c>
      <c r="E1068" s="272" t="s">
        <v>512</v>
      </c>
      <c r="F1068" s="273">
        <v>8260</v>
      </c>
      <c r="G1068" s="272" t="s">
        <v>93</v>
      </c>
      <c r="H1068" s="272" t="s">
        <v>323</v>
      </c>
    </row>
    <row r="1069" spans="2:8">
      <c r="B1069" s="272">
        <v>8898</v>
      </c>
      <c r="C1069" s="272">
        <v>230</v>
      </c>
      <c r="D1069" s="272">
        <v>7828</v>
      </c>
      <c r="E1069" s="272" t="s">
        <v>513</v>
      </c>
      <c r="F1069" s="273">
        <v>7650</v>
      </c>
      <c r="G1069" s="272" t="s">
        <v>93</v>
      </c>
      <c r="H1069" s="272" t="s">
        <v>323</v>
      </c>
    </row>
    <row r="1070" spans="2:8">
      <c r="B1070" s="272">
        <v>8902</v>
      </c>
      <c r="C1070" s="272">
        <v>110</v>
      </c>
      <c r="D1070" s="272">
        <v>7835</v>
      </c>
      <c r="E1070" s="272" t="s">
        <v>514</v>
      </c>
      <c r="F1070" s="273">
        <v>10620</v>
      </c>
      <c r="G1070" s="272" t="s">
        <v>93</v>
      </c>
      <c r="H1070" s="272" t="s">
        <v>323</v>
      </c>
    </row>
    <row r="1071" spans="2:8">
      <c r="B1071" s="272">
        <v>8903</v>
      </c>
      <c r="C1071" s="272">
        <v>110</v>
      </c>
      <c r="D1071" s="272">
        <v>7835</v>
      </c>
      <c r="E1071" s="272" t="s">
        <v>514</v>
      </c>
      <c r="F1071" s="274">
        <v>879</v>
      </c>
      <c r="G1071" s="272" t="s">
        <v>93</v>
      </c>
      <c r="H1071" s="272" t="s">
        <v>323</v>
      </c>
    </row>
    <row r="1072" spans="2:8">
      <c r="B1072" s="272">
        <v>8911</v>
      </c>
      <c r="C1072" s="272">
        <v>418</v>
      </c>
      <c r="D1072" s="272">
        <v>7752</v>
      </c>
      <c r="E1072" s="272" t="s">
        <v>515</v>
      </c>
      <c r="F1072" s="273">
        <v>27690</v>
      </c>
      <c r="G1072" s="272" t="s">
        <v>93</v>
      </c>
      <c r="H1072" s="272" t="s">
        <v>323</v>
      </c>
    </row>
    <row r="1073" spans="2:8">
      <c r="B1073" s="272">
        <v>8912</v>
      </c>
      <c r="C1073" s="272">
        <v>418</v>
      </c>
      <c r="D1073" s="272">
        <v>7752</v>
      </c>
      <c r="E1073" s="272" t="s">
        <v>515</v>
      </c>
      <c r="F1073" s="274">
        <v>0</v>
      </c>
      <c r="G1073" s="272" t="s">
        <v>93</v>
      </c>
      <c r="H1073" s="272" t="s">
        <v>323</v>
      </c>
    </row>
    <row r="1074" spans="2:8">
      <c r="B1074" s="272">
        <v>8915</v>
      </c>
      <c r="C1074" s="272">
        <v>411</v>
      </c>
      <c r="D1074" s="272">
        <v>7754</v>
      </c>
      <c r="E1074" s="272" t="s">
        <v>516</v>
      </c>
      <c r="F1074" s="273">
        <v>22500</v>
      </c>
      <c r="G1074" s="272" t="s">
        <v>93</v>
      </c>
      <c r="H1074" s="272" t="s">
        <v>323</v>
      </c>
    </row>
    <row r="1075" spans="2:8">
      <c r="B1075" s="272">
        <v>8930</v>
      </c>
      <c r="C1075" s="272">
        <v>608</v>
      </c>
      <c r="D1075" s="272">
        <v>7958</v>
      </c>
      <c r="E1075" s="272" t="s">
        <v>517</v>
      </c>
      <c r="F1075" s="273">
        <v>27228</v>
      </c>
      <c r="G1075" s="272" t="s">
        <v>93</v>
      </c>
      <c r="H1075" s="272" t="s">
        <v>317</v>
      </c>
    </row>
    <row r="1076" spans="2:8">
      <c r="B1076" s="272">
        <v>8934</v>
      </c>
      <c r="C1076" s="272">
        <v>228</v>
      </c>
      <c r="D1076" s="272">
        <v>7836</v>
      </c>
      <c r="E1076" s="272" t="s">
        <v>518</v>
      </c>
      <c r="F1076" s="273">
        <v>14624</v>
      </c>
      <c r="G1076" s="272" t="s">
        <v>93</v>
      </c>
      <c r="H1076" s="272" t="s">
        <v>317</v>
      </c>
    </row>
    <row r="1077" spans="2:8">
      <c r="B1077" s="272">
        <v>8937</v>
      </c>
      <c r="C1077" s="272">
        <v>230</v>
      </c>
      <c r="D1077" s="272">
        <v>7828</v>
      </c>
      <c r="E1077" s="272" t="s">
        <v>519</v>
      </c>
      <c r="F1077" s="273">
        <v>9000</v>
      </c>
      <c r="G1077" s="272" t="s">
        <v>93</v>
      </c>
      <c r="H1077" s="272" t="s">
        <v>317</v>
      </c>
    </row>
    <row r="1078" spans="2:8">
      <c r="B1078" s="272">
        <v>8938</v>
      </c>
      <c r="C1078" s="272">
        <v>230</v>
      </c>
      <c r="D1078" s="272">
        <v>7828</v>
      </c>
      <c r="E1078" s="272" t="s">
        <v>519</v>
      </c>
      <c r="F1078" s="274">
        <v>900</v>
      </c>
      <c r="G1078" s="272" t="s">
        <v>93</v>
      </c>
      <c r="H1078" s="272" t="s">
        <v>317</v>
      </c>
    </row>
    <row r="1079" spans="2:8">
      <c r="B1079" s="272">
        <v>8939</v>
      </c>
      <c r="C1079" s="272">
        <v>230</v>
      </c>
      <c r="D1079" s="272">
        <v>7828</v>
      </c>
      <c r="E1079" s="272" t="s">
        <v>519</v>
      </c>
      <c r="F1079" s="273">
        <v>1350</v>
      </c>
      <c r="G1079" s="272" t="s">
        <v>93</v>
      </c>
      <c r="H1079" s="272" t="s">
        <v>317</v>
      </c>
    </row>
    <row r="1080" spans="2:8">
      <c r="B1080" s="272">
        <v>8959</v>
      </c>
      <c r="C1080" s="272">
        <v>428</v>
      </c>
      <c r="D1080" s="272">
        <v>8023</v>
      </c>
      <c r="E1080" s="272" t="s">
        <v>501</v>
      </c>
      <c r="F1080" s="274">
        <v>236</v>
      </c>
      <c r="G1080" s="272" t="s">
        <v>93</v>
      </c>
      <c r="H1080" s="272" t="s">
        <v>321</v>
      </c>
    </row>
    <row r="1081" spans="2:8">
      <c r="B1081" s="272">
        <v>8973</v>
      </c>
      <c r="C1081" s="272">
        <v>301</v>
      </c>
      <c r="D1081" s="272">
        <v>7923</v>
      </c>
      <c r="E1081" s="272" t="s">
        <v>520</v>
      </c>
      <c r="F1081" s="273">
        <v>8483</v>
      </c>
      <c r="G1081" s="272" t="s">
        <v>93</v>
      </c>
      <c r="H1081" s="272" t="s">
        <v>321</v>
      </c>
    </row>
    <row r="1082" spans="2:8">
      <c r="B1082" s="272">
        <v>8974</v>
      </c>
      <c r="C1082" s="272">
        <v>306</v>
      </c>
      <c r="D1082" s="272">
        <v>7925</v>
      </c>
      <c r="E1082" s="272" t="s">
        <v>521</v>
      </c>
      <c r="F1082" s="273">
        <v>8483</v>
      </c>
      <c r="G1082" s="272" t="s">
        <v>93</v>
      </c>
      <c r="H1082" s="272" t="s">
        <v>321</v>
      </c>
    </row>
    <row r="1083" spans="2:8">
      <c r="B1083" s="272">
        <v>8975</v>
      </c>
      <c r="C1083" s="272">
        <v>317</v>
      </c>
      <c r="D1083" s="272">
        <v>7927</v>
      </c>
      <c r="E1083" s="272" t="s">
        <v>522</v>
      </c>
      <c r="F1083" s="273">
        <v>8483</v>
      </c>
      <c r="G1083" s="272" t="s">
        <v>93</v>
      </c>
      <c r="H1083" s="272" t="s">
        <v>321</v>
      </c>
    </row>
    <row r="1084" spans="2:8">
      <c r="B1084" s="272">
        <v>8976</v>
      </c>
      <c r="C1084" s="272">
        <v>201</v>
      </c>
      <c r="D1084" s="272">
        <v>7930</v>
      </c>
      <c r="E1084" s="272" t="s">
        <v>495</v>
      </c>
      <c r="F1084" s="273">
        <v>9910</v>
      </c>
      <c r="G1084" s="272" t="s">
        <v>93</v>
      </c>
      <c r="H1084" s="272" t="s">
        <v>321</v>
      </c>
    </row>
    <row r="1085" spans="2:8">
      <c r="B1085" s="272">
        <v>8977</v>
      </c>
      <c r="C1085" s="272">
        <v>202</v>
      </c>
      <c r="D1085" s="272">
        <v>7933</v>
      </c>
      <c r="E1085" s="272" t="s">
        <v>523</v>
      </c>
      <c r="F1085" s="273">
        <v>9910</v>
      </c>
      <c r="G1085" s="272" t="s">
        <v>93</v>
      </c>
      <c r="H1085" s="272" t="s">
        <v>321</v>
      </c>
    </row>
    <row r="1086" spans="2:8">
      <c r="B1086" s="272">
        <v>8978</v>
      </c>
      <c r="C1086" s="272">
        <v>205</v>
      </c>
      <c r="D1086" s="272">
        <v>7938</v>
      </c>
      <c r="E1086" s="272" t="s">
        <v>524</v>
      </c>
      <c r="F1086" s="273">
        <v>9910</v>
      </c>
      <c r="G1086" s="272" t="s">
        <v>93</v>
      </c>
      <c r="H1086" s="272" t="s">
        <v>321</v>
      </c>
    </row>
    <row r="1087" spans="2:8">
      <c r="B1087" s="272">
        <v>8979</v>
      </c>
      <c r="C1087" s="272">
        <v>207</v>
      </c>
      <c r="D1087" s="272">
        <v>7943</v>
      </c>
      <c r="E1087" s="272" t="s">
        <v>525</v>
      </c>
      <c r="F1087" s="273">
        <v>9910</v>
      </c>
      <c r="G1087" s="272" t="s">
        <v>93</v>
      </c>
      <c r="H1087" s="272" t="s">
        <v>321</v>
      </c>
    </row>
    <row r="1088" spans="2:8">
      <c r="B1088" s="272">
        <v>8996</v>
      </c>
      <c r="C1088" s="272">
        <v>508</v>
      </c>
      <c r="D1088" s="272">
        <v>7886</v>
      </c>
      <c r="E1088" s="272" t="s">
        <v>526</v>
      </c>
      <c r="F1088" s="273">
        <v>24800</v>
      </c>
      <c r="G1088" s="272" t="s">
        <v>93</v>
      </c>
      <c r="H1088" s="272" t="s">
        <v>323</v>
      </c>
    </row>
    <row r="1089" spans="2:8">
      <c r="B1089" s="272">
        <v>8997</v>
      </c>
      <c r="C1089" s="272">
        <v>508</v>
      </c>
      <c r="D1089" s="272">
        <v>7886</v>
      </c>
      <c r="E1089" s="272" t="s">
        <v>526</v>
      </c>
      <c r="F1089" s="273">
        <v>1598</v>
      </c>
      <c r="G1089" s="272" t="s">
        <v>93</v>
      </c>
      <c r="H1089" s="272" t="s">
        <v>323</v>
      </c>
    </row>
    <row r="1090" spans="2:8">
      <c r="B1090" s="272">
        <v>9015</v>
      </c>
      <c r="C1090" s="272">
        <v>602</v>
      </c>
      <c r="D1090" s="272">
        <v>8052</v>
      </c>
      <c r="E1090" s="272" t="s">
        <v>527</v>
      </c>
      <c r="F1090" s="273">
        <v>2700</v>
      </c>
      <c r="G1090" s="272" t="s">
        <v>93</v>
      </c>
      <c r="H1090" s="272" t="s">
        <v>323</v>
      </c>
    </row>
    <row r="1091" spans="2:8">
      <c r="B1091" s="272">
        <v>9030</v>
      </c>
      <c r="C1091" s="272">
        <v>311</v>
      </c>
      <c r="D1091" s="272">
        <v>7996</v>
      </c>
      <c r="E1091" s="272" t="s">
        <v>528</v>
      </c>
      <c r="F1091" s="273">
        <v>1733</v>
      </c>
      <c r="G1091" s="272" t="s">
        <v>93</v>
      </c>
      <c r="H1091" s="272" t="s">
        <v>321</v>
      </c>
    </row>
    <row r="1092" spans="2:8">
      <c r="B1092" s="272">
        <v>9038</v>
      </c>
      <c r="C1092" s="272">
        <v>232</v>
      </c>
      <c r="D1092" s="272">
        <v>7998</v>
      </c>
      <c r="E1092" s="272" t="s">
        <v>529</v>
      </c>
      <c r="F1092" s="273">
        <v>1985</v>
      </c>
      <c r="G1092" s="272" t="s">
        <v>93</v>
      </c>
      <c r="H1092" s="272" t="s">
        <v>489</v>
      </c>
    </row>
    <row r="1093" spans="2:8">
      <c r="B1093" s="272">
        <v>9056</v>
      </c>
      <c r="C1093" s="272">
        <v>314</v>
      </c>
      <c r="D1093" s="272">
        <v>8036</v>
      </c>
      <c r="E1093" s="272" t="s">
        <v>530</v>
      </c>
      <c r="F1093" s="273">
        <v>1187</v>
      </c>
      <c r="G1093" s="272" t="s">
        <v>93</v>
      </c>
      <c r="H1093" s="272" t="s">
        <v>323</v>
      </c>
    </row>
    <row r="1094" spans="2:8">
      <c r="B1094" s="272">
        <v>9068</v>
      </c>
      <c r="C1094" s="272">
        <v>615</v>
      </c>
      <c r="D1094" s="272">
        <v>8083</v>
      </c>
      <c r="E1094" s="272" t="s">
        <v>98</v>
      </c>
      <c r="F1094" s="273">
        <v>5808</v>
      </c>
      <c r="G1094" s="272" t="s">
        <v>93</v>
      </c>
      <c r="H1094" s="272" t="s">
        <v>317</v>
      </c>
    </row>
    <row r="1095" spans="2:8">
      <c r="B1095" s="272">
        <v>9069</v>
      </c>
      <c r="C1095" s="272">
        <v>407</v>
      </c>
      <c r="D1095" s="272">
        <v>8082</v>
      </c>
      <c r="E1095" s="272" t="s">
        <v>532</v>
      </c>
      <c r="F1095" s="273">
        <v>4441</v>
      </c>
      <c r="G1095" s="272" t="s">
        <v>93</v>
      </c>
      <c r="H1095" s="272" t="s">
        <v>317</v>
      </c>
    </row>
    <row r="1096" spans="2:8">
      <c r="B1096" s="272">
        <v>9096</v>
      </c>
      <c r="C1096" s="272">
        <v>608</v>
      </c>
      <c r="D1096" s="272">
        <v>8054</v>
      </c>
      <c r="E1096" s="272" t="s">
        <v>535</v>
      </c>
      <c r="F1096" s="273">
        <v>6750</v>
      </c>
      <c r="G1096" s="272" t="s">
        <v>93</v>
      </c>
      <c r="H1096" s="272" t="s">
        <v>489</v>
      </c>
    </row>
    <row r="1097" spans="2:8">
      <c r="B1097" s="272">
        <v>9098</v>
      </c>
      <c r="C1097" s="272">
        <v>608</v>
      </c>
      <c r="D1097" s="272">
        <v>8054</v>
      </c>
      <c r="E1097" s="272" t="s">
        <v>536</v>
      </c>
      <c r="F1097" s="273">
        <v>6750</v>
      </c>
      <c r="G1097" s="272" t="s">
        <v>93</v>
      </c>
      <c r="H1097" s="272" t="s">
        <v>489</v>
      </c>
    </row>
    <row r="1098" spans="2:8">
      <c r="B1098" s="272">
        <v>9101</v>
      </c>
      <c r="C1098" s="272">
        <v>104</v>
      </c>
      <c r="D1098" s="272">
        <v>7119</v>
      </c>
      <c r="E1098" s="272" t="s">
        <v>534</v>
      </c>
      <c r="F1098" s="273">
        <v>73355</v>
      </c>
      <c r="G1098" s="272" t="s">
        <v>93</v>
      </c>
      <c r="H1098" s="272" t="s">
        <v>323</v>
      </c>
    </row>
    <row r="1099" spans="2:8">
      <c r="B1099" s="272">
        <v>9102</v>
      </c>
      <c r="C1099" s="272">
        <v>104</v>
      </c>
      <c r="D1099" s="272">
        <v>7119</v>
      </c>
      <c r="E1099" s="272" t="s">
        <v>534</v>
      </c>
      <c r="F1099" s="273">
        <v>2250</v>
      </c>
      <c r="G1099" s="272" t="s">
        <v>93</v>
      </c>
      <c r="H1099" s="272" t="s">
        <v>323</v>
      </c>
    </row>
    <row r="1100" spans="2:8">
      <c r="B1100" s="272">
        <v>9103</v>
      </c>
      <c r="C1100" s="272">
        <v>239</v>
      </c>
      <c r="D1100" s="272">
        <v>8090</v>
      </c>
      <c r="E1100" s="272" t="s">
        <v>537</v>
      </c>
      <c r="F1100" s="274">
        <v>0</v>
      </c>
      <c r="G1100" s="272" t="s">
        <v>93</v>
      </c>
      <c r="H1100" s="272" t="s">
        <v>323</v>
      </c>
    </row>
    <row r="1101" spans="2:8">
      <c r="B1101" s="272">
        <v>9137</v>
      </c>
      <c r="C1101" s="272">
        <v>203</v>
      </c>
      <c r="D1101" s="272">
        <v>8110</v>
      </c>
      <c r="E1101" s="272" t="s">
        <v>538</v>
      </c>
      <c r="F1101" s="273">
        <v>8000</v>
      </c>
      <c r="G1101" s="272" t="s">
        <v>93</v>
      </c>
      <c r="H1101" s="272" t="s">
        <v>317</v>
      </c>
    </row>
    <row r="1102" spans="2:8">
      <c r="B1102" s="272">
        <v>9148</v>
      </c>
      <c r="C1102" s="272">
        <v>307</v>
      </c>
      <c r="D1102" s="272">
        <v>8059</v>
      </c>
      <c r="E1102" s="272" t="s">
        <v>539</v>
      </c>
      <c r="F1102" s="273">
        <v>2329</v>
      </c>
      <c r="G1102" s="272" t="s">
        <v>93</v>
      </c>
      <c r="H1102" s="272" t="s">
        <v>487</v>
      </c>
    </row>
    <row r="1103" spans="2:8">
      <c r="B1103" s="272">
        <v>9149</v>
      </c>
      <c r="C1103" s="272">
        <v>307</v>
      </c>
      <c r="D1103" s="272">
        <v>8059</v>
      </c>
      <c r="E1103" s="272" t="s">
        <v>539</v>
      </c>
      <c r="F1103" s="273">
        <v>6750</v>
      </c>
      <c r="G1103" s="272" t="s">
        <v>93</v>
      </c>
      <c r="H1103" s="272" t="s">
        <v>487</v>
      </c>
    </row>
    <row r="1104" spans="2:8">
      <c r="B1104" s="272">
        <v>9150</v>
      </c>
      <c r="C1104" s="272">
        <v>307</v>
      </c>
      <c r="D1104" s="272">
        <v>8059</v>
      </c>
      <c r="E1104" s="272" t="s">
        <v>539</v>
      </c>
      <c r="F1104" s="273">
        <v>9000</v>
      </c>
      <c r="G1104" s="272" t="s">
        <v>93</v>
      </c>
      <c r="H1104" s="272" t="s">
        <v>487</v>
      </c>
    </row>
    <row r="1105" spans="2:8">
      <c r="B1105" s="272">
        <v>9162</v>
      </c>
      <c r="C1105" s="272">
        <v>204</v>
      </c>
      <c r="D1105" s="272">
        <v>8198</v>
      </c>
      <c r="E1105" s="272" t="s">
        <v>540</v>
      </c>
      <c r="F1105" s="273">
        <v>5004</v>
      </c>
      <c r="G1105" s="272" t="s">
        <v>93</v>
      </c>
      <c r="H1105" s="272" t="s">
        <v>541</v>
      </c>
    </row>
    <row r="1106" spans="2:8">
      <c r="B1106" s="272">
        <v>9167</v>
      </c>
      <c r="C1106" s="272">
        <v>207</v>
      </c>
      <c r="D1106" s="272">
        <v>8132</v>
      </c>
      <c r="E1106" s="272" t="s">
        <v>542</v>
      </c>
      <c r="F1106" s="273">
        <v>6610</v>
      </c>
      <c r="G1106" s="272" t="s">
        <v>93</v>
      </c>
      <c r="H1106" s="272" t="s">
        <v>487</v>
      </c>
    </row>
    <row r="1107" spans="2:8">
      <c r="B1107" s="272">
        <v>9182</v>
      </c>
      <c r="C1107" s="272">
        <v>515</v>
      </c>
      <c r="D1107" s="272">
        <v>8145</v>
      </c>
      <c r="E1107" s="272" t="s">
        <v>543</v>
      </c>
      <c r="F1107" s="273">
        <v>6461</v>
      </c>
      <c r="G1107" s="272" t="s">
        <v>93</v>
      </c>
      <c r="H1107" s="272" t="s">
        <v>317</v>
      </c>
    </row>
    <row r="1108" spans="2:8">
      <c r="B1108" s="272">
        <v>9193</v>
      </c>
      <c r="C1108" s="272">
        <v>312</v>
      </c>
      <c r="D1108" s="272">
        <v>8182</v>
      </c>
      <c r="E1108" s="272" t="s">
        <v>544</v>
      </c>
      <c r="F1108" s="273">
        <v>4500</v>
      </c>
      <c r="G1108" s="272" t="s">
        <v>93</v>
      </c>
      <c r="H1108" s="272" t="s">
        <v>489</v>
      </c>
    </row>
    <row r="1109" spans="2:8">
      <c r="B1109" s="272">
        <v>9220</v>
      </c>
      <c r="C1109" s="272">
        <v>208</v>
      </c>
      <c r="D1109" s="272">
        <v>7745</v>
      </c>
      <c r="E1109" s="272" t="s">
        <v>545</v>
      </c>
      <c r="F1109" s="273">
        <v>65938</v>
      </c>
      <c r="G1109" s="272" t="s">
        <v>93</v>
      </c>
      <c r="H1109" s="272" t="s">
        <v>541</v>
      </c>
    </row>
    <row r="1110" spans="2:8">
      <c r="B1110" s="272">
        <v>9228</v>
      </c>
      <c r="C1110" s="272">
        <v>318</v>
      </c>
      <c r="D1110" s="272">
        <v>8171</v>
      </c>
      <c r="E1110" s="272" t="s">
        <v>546</v>
      </c>
      <c r="F1110" s="273">
        <v>10030</v>
      </c>
      <c r="G1110" s="272" t="s">
        <v>93</v>
      </c>
      <c r="H1110" s="272" t="s">
        <v>323</v>
      </c>
    </row>
    <row r="1111" spans="2:8">
      <c r="B1111" s="272">
        <v>9236</v>
      </c>
      <c r="C1111" s="272">
        <v>615</v>
      </c>
      <c r="D1111" s="272">
        <v>8231</v>
      </c>
      <c r="E1111" s="272" t="s">
        <v>547</v>
      </c>
      <c r="F1111" s="273">
        <v>4950</v>
      </c>
      <c r="G1111" s="272" t="s">
        <v>93</v>
      </c>
      <c r="H1111" s="272" t="s">
        <v>317</v>
      </c>
    </row>
    <row r="1112" spans="2:8">
      <c r="B1112" s="272">
        <v>9269</v>
      </c>
      <c r="C1112" s="272">
        <v>212</v>
      </c>
      <c r="D1112" s="272">
        <v>8174</v>
      </c>
      <c r="E1112" s="272" t="s">
        <v>548</v>
      </c>
      <c r="F1112" s="273">
        <v>14861</v>
      </c>
      <c r="G1112" s="272" t="s">
        <v>93</v>
      </c>
      <c r="H1112" s="272" t="s">
        <v>321</v>
      </c>
    </row>
    <row r="1113" spans="2:8">
      <c r="B1113" s="272">
        <v>9274</v>
      </c>
      <c r="C1113" s="272">
        <v>430</v>
      </c>
      <c r="D1113" s="272">
        <v>8191</v>
      </c>
      <c r="E1113" s="272" t="s">
        <v>549</v>
      </c>
      <c r="F1113" s="273">
        <v>16703</v>
      </c>
      <c r="G1113" s="272" t="s">
        <v>93</v>
      </c>
      <c r="H1113" s="272" t="s">
        <v>321</v>
      </c>
    </row>
    <row r="1114" spans="2:8">
      <c r="B1114" s="272">
        <v>9285</v>
      </c>
      <c r="C1114" s="272">
        <v>205</v>
      </c>
      <c r="D1114" s="272">
        <v>8270</v>
      </c>
      <c r="E1114" s="272" t="s">
        <v>550</v>
      </c>
      <c r="F1114" s="273">
        <v>11409</v>
      </c>
      <c r="G1114" s="272" t="s">
        <v>93</v>
      </c>
      <c r="H1114" s="272" t="s">
        <v>321</v>
      </c>
    </row>
    <row r="1115" spans="2:8">
      <c r="B1115" s="272">
        <v>9311</v>
      </c>
      <c r="C1115" s="272">
        <v>318</v>
      </c>
      <c r="D1115" s="272">
        <v>8290</v>
      </c>
      <c r="E1115" s="272" t="s">
        <v>551</v>
      </c>
      <c r="F1115" s="274">
        <v>0</v>
      </c>
      <c r="G1115" s="272" t="s">
        <v>93</v>
      </c>
      <c r="H1115" s="272" t="s">
        <v>321</v>
      </c>
    </row>
    <row r="1116" spans="2:8">
      <c r="B1116" s="272">
        <v>9329</v>
      </c>
      <c r="C1116" s="272">
        <v>218</v>
      </c>
      <c r="D1116" s="272">
        <v>8288</v>
      </c>
      <c r="E1116" s="272" t="s">
        <v>553</v>
      </c>
      <c r="F1116" s="273">
        <v>7157</v>
      </c>
      <c r="G1116" s="272" t="s">
        <v>93</v>
      </c>
      <c r="H1116" s="272" t="s">
        <v>489</v>
      </c>
    </row>
    <row r="1117" spans="2:8">
      <c r="B1117" s="272">
        <v>9331</v>
      </c>
      <c r="C1117" s="272">
        <v>212</v>
      </c>
      <c r="D1117" s="272">
        <v>8328</v>
      </c>
      <c r="E1117" s="272" t="s">
        <v>554</v>
      </c>
      <c r="F1117" s="273">
        <v>4130</v>
      </c>
      <c r="G1117" s="272" t="s">
        <v>93</v>
      </c>
      <c r="H1117" s="272" t="s">
        <v>489</v>
      </c>
    </row>
    <row r="1118" spans="2:8">
      <c r="B1118" s="272">
        <v>9342</v>
      </c>
      <c r="C1118" s="272">
        <v>508</v>
      </c>
      <c r="D1118" s="272">
        <v>8343</v>
      </c>
      <c r="E1118" s="272" t="s">
        <v>555</v>
      </c>
      <c r="F1118" s="273">
        <v>6608</v>
      </c>
      <c r="G1118" s="272" t="s">
        <v>93</v>
      </c>
      <c r="H1118" s="272" t="s">
        <v>489</v>
      </c>
    </row>
    <row r="1119" spans="2:8">
      <c r="B1119" s="272">
        <v>9355</v>
      </c>
      <c r="C1119" s="272">
        <v>422</v>
      </c>
      <c r="D1119" s="272">
        <v>8218</v>
      </c>
      <c r="E1119" s="272" t="s">
        <v>556</v>
      </c>
      <c r="F1119" s="273">
        <v>31935</v>
      </c>
      <c r="G1119" s="272" t="s">
        <v>93</v>
      </c>
      <c r="H1119" s="272" t="s">
        <v>489</v>
      </c>
    </row>
    <row r="1120" spans="2:8">
      <c r="B1120" s="272">
        <v>9357</v>
      </c>
      <c r="C1120" s="272">
        <v>326</v>
      </c>
      <c r="D1120" s="272">
        <v>8422</v>
      </c>
      <c r="E1120" s="272" t="s">
        <v>557</v>
      </c>
      <c r="F1120" s="273">
        <v>8171</v>
      </c>
      <c r="G1120" s="272" t="s">
        <v>93</v>
      </c>
      <c r="H1120" s="272" t="s">
        <v>487</v>
      </c>
    </row>
    <row r="1121" spans="2:8">
      <c r="B1121" s="272">
        <v>9360</v>
      </c>
      <c r="C1121" s="272">
        <v>308</v>
      </c>
      <c r="D1121" s="272">
        <v>7783</v>
      </c>
      <c r="E1121" s="272" t="s">
        <v>558</v>
      </c>
      <c r="F1121" s="273">
        <v>31500</v>
      </c>
      <c r="G1121" s="272" t="s">
        <v>93</v>
      </c>
      <c r="H1121" s="272" t="s">
        <v>489</v>
      </c>
    </row>
    <row r="1122" spans="2:8">
      <c r="B1122" s="272">
        <v>9364</v>
      </c>
      <c r="C1122" s="272">
        <v>421</v>
      </c>
      <c r="D1122" s="272">
        <v>8408</v>
      </c>
      <c r="E1122" s="272" t="s">
        <v>559</v>
      </c>
      <c r="F1122" s="273">
        <v>6562</v>
      </c>
      <c r="G1122" s="272" t="s">
        <v>93</v>
      </c>
      <c r="H1122" s="272" t="s">
        <v>489</v>
      </c>
    </row>
    <row r="1123" spans="2:8">
      <c r="B1123" s="272">
        <v>9377</v>
      </c>
      <c r="C1123" s="272">
        <v>307</v>
      </c>
      <c r="D1123" s="272">
        <v>8258</v>
      </c>
      <c r="E1123" s="272" t="s">
        <v>560</v>
      </c>
      <c r="F1123" s="273">
        <v>10350</v>
      </c>
      <c r="G1123" s="272" t="s">
        <v>93</v>
      </c>
      <c r="H1123" s="272" t="s">
        <v>489</v>
      </c>
    </row>
    <row r="1124" spans="2:8">
      <c r="B1124" s="272">
        <v>9378</v>
      </c>
      <c r="C1124" s="272">
        <v>307</v>
      </c>
      <c r="D1124" s="272">
        <v>8258</v>
      </c>
      <c r="E1124" s="272" t="s">
        <v>560</v>
      </c>
      <c r="F1124" s="274">
        <v>976</v>
      </c>
      <c r="G1124" s="272" t="s">
        <v>93</v>
      </c>
      <c r="H1124" s="272" t="s">
        <v>489</v>
      </c>
    </row>
    <row r="1125" spans="2:8">
      <c r="B1125" s="272">
        <v>9387</v>
      </c>
      <c r="C1125" s="272">
        <v>224</v>
      </c>
      <c r="D1125" s="272">
        <v>8430</v>
      </c>
      <c r="E1125" s="272" t="s">
        <v>561</v>
      </c>
      <c r="F1125" s="274">
        <v>450</v>
      </c>
      <c r="G1125" s="272" t="s">
        <v>93</v>
      </c>
      <c r="H1125" s="272" t="s">
        <v>489</v>
      </c>
    </row>
    <row r="1126" spans="2:8">
      <c r="B1126" s="272">
        <v>9388</v>
      </c>
      <c r="C1126" s="272">
        <v>224</v>
      </c>
      <c r="D1126" s="272">
        <v>8430</v>
      </c>
      <c r="E1126" s="272" t="s">
        <v>561</v>
      </c>
      <c r="F1126" s="273">
        <v>2250</v>
      </c>
      <c r="G1126" s="272" t="s">
        <v>93</v>
      </c>
      <c r="H1126" s="272" t="s">
        <v>489</v>
      </c>
    </row>
    <row r="1127" spans="2:8">
      <c r="B1127" s="272">
        <v>9391</v>
      </c>
      <c r="C1127" s="272">
        <v>110</v>
      </c>
      <c r="D1127" s="272">
        <v>8433</v>
      </c>
      <c r="E1127" s="272" t="s">
        <v>562</v>
      </c>
      <c r="F1127" s="273">
        <v>2250</v>
      </c>
      <c r="G1127" s="272" t="s">
        <v>93</v>
      </c>
      <c r="H1127" s="272" t="s">
        <v>321</v>
      </c>
    </row>
    <row r="1128" spans="2:8">
      <c r="B1128" s="272">
        <v>9392</v>
      </c>
      <c r="C1128" s="272">
        <v>110</v>
      </c>
      <c r="D1128" s="272">
        <v>8433</v>
      </c>
      <c r="E1128" s="272" t="s">
        <v>562</v>
      </c>
      <c r="F1128" s="274">
        <v>450</v>
      </c>
      <c r="G1128" s="272" t="s">
        <v>93</v>
      </c>
      <c r="H1128" s="272" t="s">
        <v>321</v>
      </c>
    </row>
    <row r="1129" spans="2:8">
      <c r="B1129" s="272">
        <v>9393</v>
      </c>
      <c r="C1129" s="272">
        <v>104</v>
      </c>
      <c r="D1129" s="272">
        <v>8432</v>
      </c>
      <c r="E1129" s="272" t="s">
        <v>563</v>
      </c>
      <c r="F1129" s="274">
        <v>900</v>
      </c>
      <c r="G1129" s="272" t="s">
        <v>93</v>
      </c>
      <c r="H1129" s="272" t="s">
        <v>321</v>
      </c>
    </row>
    <row r="1130" spans="2:8">
      <c r="B1130" s="272">
        <v>9394</v>
      </c>
      <c r="C1130" s="272">
        <v>104</v>
      </c>
      <c r="D1130" s="272">
        <v>8432</v>
      </c>
      <c r="E1130" s="272" t="s">
        <v>563</v>
      </c>
      <c r="F1130" s="273">
        <v>2250</v>
      </c>
      <c r="G1130" s="272" t="s">
        <v>93</v>
      </c>
      <c r="H1130" s="272" t="s">
        <v>321</v>
      </c>
    </row>
    <row r="1131" spans="2:8">
      <c r="B1131" s="272">
        <v>9404</v>
      </c>
      <c r="C1131" s="272">
        <v>202</v>
      </c>
      <c r="D1131" s="272">
        <v>8118</v>
      </c>
      <c r="E1131" s="272" t="s">
        <v>95</v>
      </c>
      <c r="F1131" s="274">
        <v>425</v>
      </c>
      <c r="G1131" s="272" t="s">
        <v>93</v>
      </c>
      <c r="H1131" s="272" t="s">
        <v>321</v>
      </c>
    </row>
    <row r="1132" spans="2:8">
      <c r="B1132" s="272">
        <v>9406</v>
      </c>
      <c r="C1132" s="272">
        <v>230</v>
      </c>
      <c r="D1132" s="272">
        <v>8335</v>
      </c>
      <c r="E1132" s="272" t="s">
        <v>564</v>
      </c>
      <c r="F1132" s="274">
        <v>0</v>
      </c>
      <c r="G1132" s="272" t="s">
        <v>93</v>
      </c>
      <c r="H1132" s="272" t="s">
        <v>321</v>
      </c>
    </row>
    <row r="1133" spans="2:8">
      <c r="B1133" s="272">
        <v>9440</v>
      </c>
      <c r="C1133" s="272">
        <v>426</v>
      </c>
      <c r="D1133" s="272">
        <v>8449</v>
      </c>
      <c r="E1133" s="272" t="s">
        <v>566</v>
      </c>
      <c r="F1133" s="274">
        <v>-246</v>
      </c>
      <c r="G1133" s="272" t="s">
        <v>93</v>
      </c>
      <c r="H1133" s="272" t="s">
        <v>489</v>
      </c>
    </row>
    <row r="1134" spans="2:8">
      <c r="B1134" s="272">
        <v>9441</v>
      </c>
      <c r="C1134" s="272">
        <v>426</v>
      </c>
      <c r="D1134" s="272">
        <v>8449</v>
      </c>
      <c r="E1134" s="272" t="s">
        <v>566</v>
      </c>
      <c r="F1134" s="273">
        <v>1770</v>
      </c>
      <c r="G1134" s="272" t="s">
        <v>93</v>
      </c>
      <c r="H1134" s="272" t="s">
        <v>489</v>
      </c>
    </row>
    <row r="1135" spans="2:8">
      <c r="B1135" s="272">
        <v>9504</v>
      </c>
      <c r="C1135" s="272">
        <v>412</v>
      </c>
      <c r="D1135" s="272">
        <v>8482</v>
      </c>
      <c r="E1135" s="272" t="s">
        <v>567</v>
      </c>
      <c r="F1135" s="273">
        <v>15855</v>
      </c>
      <c r="G1135" s="272" t="s">
        <v>93</v>
      </c>
      <c r="H1135" s="272" t="s">
        <v>317</v>
      </c>
    </row>
    <row r="1136" spans="2:8">
      <c r="B1136" s="272">
        <v>9508</v>
      </c>
      <c r="C1136" s="272">
        <v>241</v>
      </c>
      <c r="D1136" s="272">
        <v>8499</v>
      </c>
      <c r="E1136" s="272" t="s">
        <v>568</v>
      </c>
      <c r="F1136" s="273">
        <v>9725</v>
      </c>
      <c r="G1136" s="272" t="s">
        <v>93</v>
      </c>
      <c r="H1136" s="272" t="s">
        <v>317</v>
      </c>
    </row>
    <row r="1137" spans="2:8">
      <c r="B1137" s="272">
        <v>9517</v>
      </c>
      <c r="C1137" s="272">
        <v>408</v>
      </c>
      <c r="D1137" s="272">
        <v>7744</v>
      </c>
      <c r="E1137" s="272" t="s">
        <v>569</v>
      </c>
      <c r="F1137" s="273">
        <v>69099</v>
      </c>
      <c r="G1137" s="272" t="s">
        <v>93</v>
      </c>
      <c r="H1137" s="272" t="s">
        <v>321</v>
      </c>
    </row>
    <row r="1138" spans="2:8">
      <c r="B1138" s="272">
        <v>9550</v>
      </c>
      <c r="C1138" s="272">
        <v>336</v>
      </c>
      <c r="D1138" s="272">
        <v>8721</v>
      </c>
      <c r="E1138" s="272" t="s">
        <v>570</v>
      </c>
      <c r="F1138" s="273">
        <v>8440</v>
      </c>
      <c r="G1138" s="272" t="s">
        <v>93</v>
      </c>
      <c r="H1138" s="272" t="s">
        <v>317</v>
      </c>
    </row>
    <row r="1139" spans="2:8">
      <c r="B1139" s="272">
        <v>9551</v>
      </c>
      <c r="C1139" s="272">
        <v>336</v>
      </c>
      <c r="D1139" s="272">
        <v>8721</v>
      </c>
      <c r="E1139" s="272" t="s">
        <v>570</v>
      </c>
      <c r="F1139" s="273">
        <v>9000</v>
      </c>
      <c r="G1139" s="272" t="s">
        <v>93</v>
      </c>
      <c r="H1139" s="272" t="s">
        <v>317</v>
      </c>
    </row>
    <row r="1140" spans="2:8">
      <c r="B1140" s="272">
        <v>9557</v>
      </c>
      <c r="C1140" s="272">
        <v>501</v>
      </c>
      <c r="D1140" s="272">
        <v>8662</v>
      </c>
      <c r="E1140" s="272" t="s">
        <v>571</v>
      </c>
      <c r="F1140" s="274">
        <v>-59</v>
      </c>
      <c r="G1140" s="272" t="s">
        <v>93</v>
      </c>
      <c r="H1140" s="272" t="s">
        <v>317</v>
      </c>
    </row>
    <row r="1141" spans="2:8">
      <c r="B1141" s="272">
        <v>9558</v>
      </c>
      <c r="C1141" s="272">
        <v>501</v>
      </c>
      <c r="D1141" s="272">
        <v>8662</v>
      </c>
      <c r="E1141" s="272" t="s">
        <v>571</v>
      </c>
      <c r="F1141" s="274">
        <v>-59</v>
      </c>
      <c r="G1141" s="272" t="s">
        <v>93</v>
      </c>
      <c r="H1141" s="272" t="s">
        <v>317</v>
      </c>
    </row>
    <row r="1142" spans="2:8">
      <c r="B1142" s="272">
        <v>9562</v>
      </c>
      <c r="C1142" s="272">
        <v>339</v>
      </c>
      <c r="D1142" s="272">
        <v>8489</v>
      </c>
      <c r="E1142" s="272" t="s">
        <v>572</v>
      </c>
      <c r="F1142" s="273">
        <v>1135</v>
      </c>
      <c r="G1142" s="272" t="s">
        <v>93</v>
      </c>
      <c r="H1142" s="272" t="s">
        <v>317</v>
      </c>
    </row>
    <row r="1143" spans="2:8">
      <c r="B1143" s="272">
        <v>9564</v>
      </c>
      <c r="C1143" s="272">
        <v>515</v>
      </c>
      <c r="D1143" s="272">
        <v>8510</v>
      </c>
      <c r="E1143" s="272" t="s">
        <v>573</v>
      </c>
      <c r="F1143" s="273">
        <v>5474</v>
      </c>
      <c r="G1143" s="272" t="s">
        <v>93</v>
      </c>
      <c r="H1143" s="272" t="s">
        <v>317</v>
      </c>
    </row>
    <row r="1144" spans="2:8">
      <c r="B1144" s="272">
        <v>9570</v>
      </c>
      <c r="C1144" s="272">
        <v>330</v>
      </c>
      <c r="D1144" s="272">
        <v>8660</v>
      </c>
      <c r="E1144" s="272" t="s">
        <v>574</v>
      </c>
      <c r="F1144" s="273">
        <v>4156</v>
      </c>
      <c r="G1144" s="272" t="s">
        <v>93</v>
      </c>
      <c r="H1144" s="272" t="s">
        <v>317</v>
      </c>
    </row>
    <row r="1145" spans="2:8">
      <c r="B1145" s="272">
        <v>9575</v>
      </c>
      <c r="C1145" s="272">
        <v>607</v>
      </c>
      <c r="D1145" s="272">
        <v>8690</v>
      </c>
      <c r="E1145" s="272" t="s">
        <v>99</v>
      </c>
      <c r="F1145" s="273">
        <v>5950</v>
      </c>
      <c r="G1145" s="272" t="s">
        <v>93</v>
      </c>
      <c r="H1145" s="272" t="s">
        <v>317</v>
      </c>
    </row>
    <row r="1146" spans="2:8">
      <c r="B1146" s="272">
        <v>9615</v>
      </c>
      <c r="C1146" s="272">
        <v>241</v>
      </c>
      <c r="D1146" s="272">
        <v>8712</v>
      </c>
      <c r="E1146" s="272" t="s">
        <v>575</v>
      </c>
      <c r="F1146" s="273">
        <v>12567</v>
      </c>
      <c r="G1146" s="272" t="s">
        <v>93</v>
      </c>
      <c r="H1146" s="272" t="s">
        <v>317</v>
      </c>
    </row>
    <row r="1147" spans="2:8">
      <c r="B1147" s="272">
        <v>9643</v>
      </c>
      <c r="C1147" s="272">
        <v>320</v>
      </c>
      <c r="D1147" s="272">
        <v>8535</v>
      </c>
      <c r="E1147" s="272" t="s">
        <v>576</v>
      </c>
      <c r="F1147" s="274">
        <v>1</v>
      </c>
      <c r="G1147" s="272" t="s">
        <v>93</v>
      </c>
      <c r="H1147" s="272" t="s">
        <v>317</v>
      </c>
    </row>
    <row r="1148" spans="2:8">
      <c r="B1148" s="272">
        <v>9644</v>
      </c>
      <c r="C1148" s="272">
        <v>320</v>
      </c>
      <c r="D1148" s="272">
        <v>8535</v>
      </c>
      <c r="E1148" s="272" t="s">
        <v>576</v>
      </c>
      <c r="F1148" s="273">
        <v>13001</v>
      </c>
      <c r="G1148" s="272" t="s">
        <v>93</v>
      </c>
      <c r="H1148" s="272" t="s">
        <v>317</v>
      </c>
    </row>
    <row r="1149" spans="2:8">
      <c r="B1149" s="272">
        <v>9647</v>
      </c>
      <c r="C1149" s="272">
        <v>610</v>
      </c>
      <c r="D1149" s="272">
        <v>8718</v>
      </c>
      <c r="E1149" s="272" t="s">
        <v>577</v>
      </c>
      <c r="F1149" s="273">
        <v>4148</v>
      </c>
      <c r="G1149" s="272" t="s">
        <v>93</v>
      </c>
      <c r="H1149" s="272" t="s">
        <v>323</v>
      </c>
    </row>
    <row r="1150" spans="2:8">
      <c r="B1150" s="272">
        <v>9649</v>
      </c>
      <c r="C1150" s="272">
        <v>610</v>
      </c>
      <c r="D1150" s="272">
        <v>8718</v>
      </c>
      <c r="E1150" s="272" t="s">
        <v>577</v>
      </c>
      <c r="F1150" s="273">
        <v>3334</v>
      </c>
      <c r="G1150" s="272" t="s">
        <v>93</v>
      </c>
      <c r="H1150" s="272" t="s">
        <v>323</v>
      </c>
    </row>
    <row r="1151" spans="2:8">
      <c r="B1151" s="272">
        <v>9650</v>
      </c>
      <c r="C1151" s="272">
        <v>610</v>
      </c>
      <c r="D1151" s="272">
        <v>8718</v>
      </c>
      <c r="E1151" s="272" t="s">
        <v>577</v>
      </c>
      <c r="F1151" s="273">
        <v>3334</v>
      </c>
      <c r="G1151" s="272" t="s">
        <v>93</v>
      </c>
      <c r="H1151" s="272" t="s">
        <v>323</v>
      </c>
    </row>
    <row r="1152" spans="2:8">
      <c r="B1152" s="272">
        <v>9655</v>
      </c>
      <c r="C1152" s="272">
        <v>339</v>
      </c>
      <c r="D1152" s="272">
        <v>8762</v>
      </c>
      <c r="E1152" s="272" t="s">
        <v>572</v>
      </c>
      <c r="F1152" s="273">
        <v>6070</v>
      </c>
      <c r="G1152" s="272" t="s">
        <v>93</v>
      </c>
      <c r="H1152" s="272" t="s">
        <v>323</v>
      </c>
    </row>
    <row r="1153" spans="2:8">
      <c r="B1153" s="272">
        <v>9671</v>
      </c>
      <c r="C1153" s="272">
        <v>210</v>
      </c>
      <c r="D1153" s="272">
        <v>8775</v>
      </c>
      <c r="E1153" s="272" t="s">
        <v>578</v>
      </c>
      <c r="F1153" s="273">
        <v>10620</v>
      </c>
      <c r="G1153" s="272" t="s">
        <v>93</v>
      </c>
      <c r="H1153" s="272" t="s">
        <v>321</v>
      </c>
    </row>
    <row r="1154" spans="2:8">
      <c r="B1154" s="272">
        <v>9684</v>
      </c>
      <c r="C1154" s="272">
        <v>606</v>
      </c>
      <c r="D1154" s="272">
        <v>8841</v>
      </c>
      <c r="E1154" s="272" t="s">
        <v>524</v>
      </c>
      <c r="F1154" s="273">
        <v>3500</v>
      </c>
      <c r="G1154" s="272" t="s">
        <v>93</v>
      </c>
      <c r="H1154" s="272" t="s">
        <v>321</v>
      </c>
    </row>
    <row r="1155" spans="2:8">
      <c r="B1155" s="272">
        <v>9685</v>
      </c>
      <c r="C1155" s="272">
        <v>212</v>
      </c>
      <c r="D1155" s="272">
        <v>8797</v>
      </c>
      <c r="E1155" s="272" t="s">
        <v>579</v>
      </c>
      <c r="F1155" s="273">
        <v>3500</v>
      </c>
      <c r="G1155" s="272" t="s">
        <v>93</v>
      </c>
      <c r="H1155" s="272" t="s">
        <v>321</v>
      </c>
    </row>
    <row r="1156" spans="2:8">
      <c r="B1156" s="272">
        <v>9686</v>
      </c>
      <c r="C1156" s="272">
        <v>217</v>
      </c>
      <c r="D1156" s="272">
        <v>8799</v>
      </c>
      <c r="E1156" s="272" t="s">
        <v>580</v>
      </c>
      <c r="F1156" s="273">
        <v>-6500</v>
      </c>
      <c r="G1156" s="272" t="s">
        <v>93</v>
      </c>
      <c r="H1156" s="272" t="s">
        <v>321</v>
      </c>
    </row>
    <row r="1157" spans="2:8">
      <c r="B1157" s="272">
        <v>9691</v>
      </c>
      <c r="C1157" s="272">
        <v>208</v>
      </c>
      <c r="D1157" s="272">
        <v>8793</v>
      </c>
      <c r="E1157" s="272" t="s">
        <v>581</v>
      </c>
      <c r="F1157" s="273">
        <v>3500</v>
      </c>
      <c r="G1157" s="272" t="s">
        <v>93</v>
      </c>
      <c r="H1157" s="272" t="s">
        <v>321</v>
      </c>
    </row>
    <row r="1158" spans="2:8">
      <c r="B1158" s="272">
        <v>9692</v>
      </c>
      <c r="C1158" s="272">
        <v>604</v>
      </c>
      <c r="D1158" s="272">
        <v>8794</v>
      </c>
      <c r="E1158" s="272" t="s">
        <v>582</v>
      </c>
      <c r="F1158" s="273">
        <v>3500</v>
      </c>
      <c r="G1158" s="272" t="s">
        <v>93</v>
      </c>
      <c r="H1158" s="272" t="s">
        <v>321</v>
      </c>
    </row>
    <row r="1159" spans="2:8">
      <c r="B1159" s="272">
        <v>9703</v>
      </c>
      <c r="C1159" s="272">
        <v>407</v>
      </c>
      <c r="D1159" s="272">
        <v>8831</v>
      </c>
      <c r="E1159" s="272" t="s">
        <v>583</v>
      </c>
      <c r="F1159" s="273">
        <v>6372</v>
      </c>
      <c r="G1159" s="272" t="s">
        <v>93</v>
      </c>
      <c r="H1159" s="272" t="s">
        <v>321</v>
      </c>
    </row>
    <row r="1160" spans="2:8">
      <c r="B1160" s="272">
        <v>9709</v>
      </c>
      <c r="C1160" s="272">
        <v>218</v>
      </c>
      <c r="D1160" s="272">
        <v>8840</v>
      </c>
      <c r="E1160" s="272" t="s">
        <v>584</v>
      </c>
      <c r="F1160" s="273">
        <v>4200</v>
      </c>
      <c r="G1160" s="272" t="s">
        <v>93</v>
      </c>
      <c r="H1160" s="272" t="s">
        <v>321</v>
      </c>
    </row>
    <row r="1161" spans="2:8">
      <c r="B1161" s="272">
        <v>9743</v>
      </c>
      <c r="C1161" s="272">
        <v>337</v>
      </c>
      <c r="D1161" s="272">
        <v>8636</v>
      </c>
      <c r="E1161" s="272" t="s">
        <v>585</v>
      </c>
      <c r="F1161" s="273">
        <v>2470</v>
      </c>
      <c r="G1161" s="272" t="s">
        <v>93</v>
      </c>
      <c r="H1161" s="272" t="s">
        <v>323</v>
      </c>
    </row>
    <row r="1162" spans="2:8">
      <c r="B1162" s="272">
        <v>9764</v>
      </c>
      <c r="C1162" s="272">
        <v>328</v>
      </c>
      <c r="D1162" s="272">
        <v>8684</v>
      </c>
      <c r="E1162" s="272" t="s">
        <v>586</v>
      </c>
      <c r="F1162" s="273">
        <v>28320</v>
      </c>
      <c r="G1162" s="272" t="s">
        <v>93</v>
      </c>
      <c r="H1162" s="272" t="s">
        <v>487</v>
      </c>
    </row>
    <row r="1163" spans="2:8">
      <c r="B1163" s="272">
        <v>9792</v>
      </c>
      <c r="C1163" s="272">
        <v>502</v>
      </c>
      <c r="D1163" s="272">
        <v>8945</v>
      </c>
      <c r="E1163" s="272" t="s">
        <v>587</v>
      </c>
      <c r="F1163" s="273">
        <v>4484</v>
      </c>
      <c r="G1163" s="272" t="s">
        <v>93</v>
      </c>
      <c r="H1163" s="272" t="s">
        <v>321</v>
      </c>
    </row>
    <row r="1164" spans="2:8">
      <c r="B1164" s="272">
        <v>9809</v>
      </c>
      <c r="C1164" s="272">
        <v>236</v>
      </c>
      <c r="D1164" s="272">
        <v>8922</v>
      </c>
      <c r="E1164" s="272" t="s">
        <v>588</v>
      </c>
      <c r="F1164" s="273">
        <v>1533</v>
      </c>
      <c r="G1164" s="272" t="s">
        <v>93</v>
      </c>
      <c r="H1164" s="272" t="s">
        <v>323</v>
      </c>
    </row>
    <row r="1165" spans="2:8">
      <c r="B1165" s="272">
        <v>9836</v>
      </c>
      <c r="C1165" s="272">
        <v>501</v>
      </c>
      <c r="D1165" s="272">
        <v>8948</v>
      </c>
      <c r="E1165" s="272" t="s">
        <v>589</v>
      </c>
      <c r="F1165" s="274">
        <v>483</v>
      </c>
      <c r="G1165" s="272" t="s">
        <v>93</v>
      </c>
      <c r="H1165" s="272" t="s">
        <v>489</v>
      </c>
    </row>
    <row r="1166" spans="2:8">
      <c r="B1166" s="272">
        <v>9837</v>
      </c>
      <c r="C1166" s="272">
        <v>501</v>
      </c>
      <c r="D1166" s="272">
        <v>8948</v>
      </c>
      <c r="E1166" s="272" t="s">
        <v>589</v>
      </c>
      <c r="F1166" s="273">
        <v>8260</v>
      </c>
      <c r="G1166" s="272" t="s">
        <v>93</v>
      </c>
      <c r="H1166" s="272" t="s">
        <v>489</v>
      </c>
    </row>
    <row r="1167" spans="2:8">
      <c r="B1167" s="272">
        <v>9845</v>
      </c>
      <c r="C1167" s="272">
        <v>110</v>
      </c>
      <c r="D1167" s="272">
        <v>8973</v>
      </c>
      <c r="E1167" s="272" t="s">
        <v>590</v>
      </c>
      <c r="F1167" s="273">
        <v>4130</v>
      </c>
      <c r="G1167" s="272" t="s">
        <v>93</v>
      </c>
      <c r="H1167" s="272" t="s">
        <v>321</v>
      </c>
    </row>
    <row r="1168" spans="2:8">
      <c r="B1168" s="272">
        <v>9848</v>
      </c>
      <c r="C1168" s="272">
        <v>202</v>
      </c>
      <c r="D1168" s="272">
        <v>8986</v>
      </c>
      <c r="E1168" s="272" t="s">
        <v>592</v>
      </c>
      <c r="F1168" s="274">
        <v>590</v>
      </c>
      <c r="G1168" s="272" t="s">
        <v>93</v>
      </c>
      <c r="H1168" s="272" t="s">
        <v>321</v>
      </c>
    </row>
    <row r="1169" spans="2:8">
      <c r="B1169" s="272">
        <v>9849</v>
      </c>
      <c r="C1169" s="272">
        <v>202</v>
      </c>
      <c r="D1169" s="272">
        <v>8986</v>
      </c>
      <c r="E1169" s="272" t="s">
        <v>592</v>
      </c>
      <c r="F1169" s="273">
        <v>4130</v>
      </c>
      <c r="G1169" s="272" t="s">
        <v>93</v>
      </c>
      <c r="H1169" s="272" t="s">
        <v>321</v>
      </c>
    </row>
    <row r="1170" spans="2:8">
      <c r="B1170" s="272">
        <v>9868</v>
      </c>
      <c r="C1170" s="272">
        <v>218</v>
      </c>
      <c r="D1170" s="272">
        <v>8931</v>
      </c>
      <c r="E1170" s="272" t="s">
        <v>594</v>
      </c>
      <c r="F1170" s="273">
        <v>3000</v>
      </c>
      <c r="G1170" s="272" t="s">
        <v>93</v>
      </c>
      <c r="H1170" s="272" t="s">
        <v>323</v>
      </c>
    </row>
    <row r="1171" spans="2:8">
      <c r="B1171" s="272">
        <v>9889</v>
      </c>
      <c r="C1171" s="272">
        <v>502</v>
      </c>
      <c r="D1171" s="272">
        <v>9012</v>
      </c>
      <c r="E1171" s="272" t="s">
        <v>595</v>
      </c>
      <c r="F1171" s="273">
        <v>4250</v>
      </c>
      <c r="G1171" s="272" t="s">
        <v>93</v>
      </c>
      <c r="H1171" s="272" t="s">
        <v>489</v>
      </c>
    </row>
    <row r="1172" spans="2:8">
      <c r="B1172" s="272">
        <v>9900</v>
      </c>
      <c r="C1172" s="272">
        <v>220</v>
      </c>
      <c r="D1172" s="272">
        <v>8970</v>
      </c>
      <c r="E1172" s="272" t="s">
        <v>596</v>
      </c>
      <c r="F1172" s="273">
        <v>8500</v>
      </c>
      <c r="G1172" s="272" t="s">
        <v>93</v>
      </c>
      <c r="H1172" s="272" t="s">
        <v>489</v>
      </c>
    </row>
    <row r="1173" spans="2:8">
      <c r="B1173" s="272">
        <v>9942</v>
      </c>
      <c r="C1173" s="272">
        <v>201</v>
      </c>
      <c r="D1173" s="272">
        <v>9065</v>
      </c>
      <c r="E1173" s="272" t="s">
        <v>597</v>
      </c>
      <c r="F1173" s="274">
        <v>826</v>
      </c>
      <c r="G1173" s="272" t="s">
        <v>93</v>
      </c>
      <c r="H1173" s="272" t="s">
        <v>317</v>
      </c>
    </row>
    <row r="1174" spans="2:8">
      <c r="B1174" s="272">
        <v>9974</v>
      </c>
      <c r="C1174" s="272">
        <v>415</v>
      </c>
      <c r="D1174" s="272">
        <v>9114</v>
      </c>
      <c r="E1174" s="272" t="s">
        <v>96</v>
      </c>
      <c r="F1174" s="273">
        <v>5730</v>
      </c>
      <c r="G1174" s="272" t="s">
        <v>93</v>
      </c>
      <c r="H1174" s="272" t="s">
        <v>323</v>
      </c>
    </row>
    <row r="1175" spans="2:8">
      <c r="B1175" s="272">
        <v>9992</v>
      </c>
      <c r="C1175" s="272">
        <v>421</v>
      </c>
      <c r="D1175" s="272">
        <v>9099</v>
      </c>
      <c r="E1175" s="272" t="s">
        <v>599</v>
      </c>
      <c r="F1175" s="273">
        <v>8404</v>
      </c>
      <c r="G1175" s="272" t="s">
        <v>93</v>
      </c>
      <c r="H1175" s="272" t="s">
        <v>487</v>
      </c>
    </row>
    <row r="1176" spans="2:8">
      <c r="B1176" s="272">
        <v>10002</v>
      </c>
      <c r="C1176" s="272">
        <v>234</v>
      </c>
      <c r="D1176" s="272">
        <v>9049</v>
      </c>
      <c r="E1176" s="272" t="s">
        <v>601</v>
      </c>
      <c r="F1176" s="274">
        <v>907</v>
      </c>
      <c r="G1176" s="272" t="s">
        <v>93</v>
      </c>
      <c r="H1176" s="272" t="s">
        <v>487</v>
      </c>
    </row>
    <row r="1177" spans="2:8">
      <c r="B1177" s="272">
        <v>10003</v>
      </c>
      <c r="C1177" s="272">
        <v>234</v>
      </c>
      <c r="D1177" s="272">
        <v>9049</v>
      </c>
      <c r="E1177" s="272" t="s">
        <v>601</v>
      </c>
      <c r="F1177" s="273">
        <v>8250</v>
      </c>
      <c r="G1177" s="272" t="s">
        <v>93</v>
      </c>
      <c r="H1177" s="272" t="s">
        <v>487</v>
      </c>
    </row>
    <row r="1178" spans="2:8">
      <c r="B1178" s="272">
        <v>10016</v>
      </c>
      <c r="C1178" s="272">
        <v>241</v>
      </c>
      <c r="D1178" s="272">
        <v>9158</v>
      </c>
      <c r="E1178" s="272" t="s">
        <v>318</v>
      </c>
      <c r="F1178" s="273">
        <v>4419</v>
      </c>
      <c r="G1178" s="272" t="s">
        <v>93</v>
      </c>
      <c r="H1178" s="272" t="s">
        <v>489</v>
      </c>
    </row>
    <row r="1179" spans="2:8">
      <c r="B1179" s="272">
        <v>10056</v>
      </c>
      <c r="C1179" s="272">
        <v>328</v>
      </c>
      <c r="D1179" s="272">
        <v>9115</v>
      </c>
      <c r="E1179" s="272" t="s">
        <v>603</v>
      </c>
      <c r="F1179" s="273">
        <v>14400</v>
      </c>
      <c r="G1179" s="272" t="s">
        <v>93</v>
      </c>
      <c r="H1179" s="272" t="s">
        <v>602</v>
      </c>
    </row>
    <row r="1180" spans="2:8">
      <c r="B1180" s="272">
        <v>10062</v>
      </c>
      <c r="C1180" s="272">
        <v>203</v>
      </c>
      <c r="D1180" s="272">
        <v>9122</v>
      </c>
      <c r="E1180" s="272" t="s">
        <v>604</v>
      </c>
      <c r="F1180" s="273">
        <v>7600</v>
      </c>
      <c r="G1180" s="272" t="s">
        <v>93</v>
      </c>
      <c r="H1180" s="272" t="s">
        <v>602</v>
      </c>
    </row>
    <row r="1181" spans="2:8">
      <c r="B1181" s="272">
        <v>10072</v>
      </c>
      <c r="C1181" s="272">
        <v>206</v>
      </c>
      <c r="D1181" s="272">
        <v>9092</v>
      </c>
      <c r="E1181" s="272" t="s">
        <v>605</v>
      </c>
      <c r="F1181" s="273">
        <v>15200</v>
      </c>
      <c r="G1181" s="272" t="s">
        <v>93</v>
      </c>
      <c r="H1181" s="272" t="s">
        <v>321</v>
      </c>
    </row>
    <row r="1182" spans="2:8">
      <c r="B1182" s="272">
        <v>10081</v>
      </c>
      <c r="C1182" s="272">
        <v>411</v>
      </c>
      <c r="D1182" s="272">
        <v>9089</v>
      </c>
      <c r="E1182" s="272" t="s">
        <v>606</v>
      </c>
      <c r="F1182" s="273">
        <v>15200</v>
      </c>
      <c r="G1182" s="272" t="s">
        <v>93</v>
      </c>
      <c r="H1182" s="272" t="s">
        <v>321</v>
      </c>
    </row>
    <row r="1183" spans="2:8">
      <c r="B1183" s="272">
        <v>10084</v>
      </c>
      <c r="C1183" s="272">
        <v>407</v>
      </c>
      <c r="D1183" s="272">
        <v>9082</v>
      </c>
      <c r="E1183" s="272" t="s">
        <v>607</v>
      </c>
      <c r="F1183" s="274">
        <v>956</v>
      </c>
      <c r="G1183" s="272" t="s">
        <v>93</v>
      </c>
      <c r="H1183" s="272" t="s">
        <v>321</v>
      </c>
    </row>
    <row r="1184" spans="2:8">
      <c r="B1184" s="272">
        <v>10093</v>
      </c>
      <c r="C1184" s="272">
        <v>220</v>
      </c>
      <c r="D1184" s="272">
        <v>9074</v>
      </c>
      <c r="E1184" s="272" t="s">
        <v>509</v>
      </c>
      <c r="F1184" s="273">
        <v>19200</v>
      </c>
      <c r="G1184" s="272" t="s">
        <v>93</v>
      </c>
      <c r="H1184" s="272" t="s">
        <v>321</v>
      </c>
    </row>
    <row r="1185" spans="2:8">
      <c r="B1185" s="272">
        <v>10094</v>
      </c>
      <c r="C1185" s="272">
        <v>332</v>
      </c>
      <c r="D1185" s="272">
        <v>9083</v>
      </c>
      <c r="E1185" s="272" t="s">
        <v>608</v>
      </c>
      <c r="F1185" s="273">
        <v>18999</v>
      </c>
      <c r="G1185" s="272" t="s">
        <v>93</v>
      </c>
      <c r="H1185" s="272" t="s">
        <v>321</v>
      </c>
    </row>
    <row r="1186" spans="2:8">
      <c r="B1186" s="272">
        <v>10115</v>
      </c>
      <c r="C1186" s="272">
        <v>430</v>
      </c>
      <c r="D1186" s="272">
        <v>9224</v>
      </c>
      <c r="E1186" s="272" t="s">
        <v>609</v>
      </c>
      <c r="F1186" s="273">
        <v>4746</v>
      </c>
      <c r="G1186" s="272" t="s">
        <v>93</v>
      </c>
      <c r="H1186" s="272" t="s">
        <v>487</v>
      </c>
    </row>
    <row r="1187" spans="2:8">
      <c r="B1187" s="272">
        <v>10120</v>
      </c>
      <c r="C1187" s="272">
        <v>222</v>
      </c>
      <c r="D1187" s="272">
        <v>9199</v>
      </c>
      <c r="E1187" s="272" t="s">
        <v>610</v>
      </c>
      <c r="F1187" s="273">
        <v>14867</v>
      </c>
      <c r="G1187" s="272" t="s">
        <v>93</v>
      </c>
      <c r="H1187" s="272" t="s">
        <v>487</v>
      </c>
    </row>
    <row r="1188" spans="2:8">
      <c r="B1188" s="272">
        <v>10126</v>
      </c>
      <c r="C1188" s="272">
        <v>422</v>
      </c>
      <c r="D1188" s="272">
        <v>9231</v>
      </c>
      <c r="E1188" s="272" t="s">
        <v>611</v>
      </c>
      <c r="F1188" s="273">
        <v>4130</v>
      </c>
      <c r="G1188" s="272" t="s">
        <v>93</v>
      </c>
      <c r="H1188" s="272" t="s">
        <v>321</v>
      </c>
    </row>
    <row r="1189" spans="2:8">
      <c r="B1189" s="272">
        <v>10127</v>
      </c>
      <c r="C1189" s="272">
        <v>422</v>
      </c>
      <c r="D1189" s="272">
        <v>9231</v>
      </c>
      <c r="E1189" s="272" t="s">
        <v>611</v>
      </c>
      <c r="F1189" s="273">
        <v>1055</v>
      </c>
      <c r="G1189" s="272" t="s">
        <v>93</v>
      </c>
      <c r="H1189" s="272" t="s">
        <v>321</v>
      </c>
    </row>
    <row r="1190" spans="2:8">
      <c r="B1190" s="272">
        <v>10128</v>
      </c>
      <c r="C1190" s="272">
        <v>422</v>
      </c>
      <c r="D1190" s="272">
        <v>9231</v>
      </c>
      <c r="E1190" s="272" t="s">
        <v>611</v>
      </c>
      <c r="F1190" s="274">
        <v>247</v>
      </c>
      <c r="G1190" s="272" t="s">
        <v>93</v>
      </c>
      <c r="H1190" s="272" t="s">
        <v>321</v>
      </c>
    </row>
    <row r="1191" spans="2:8">
      <c r="B1191" s="272">
        <v>10130</v>
      </c>
      <c r="C1191" s="272">
        <v>417</v>
      </c>
      <c r="D1191" s="272">
        <v>8393</v>
      </c>
      <c r="E1191" s="272" t="s">
        <v>533</v>
      </c>
      <c r="F1191" s="273">
        <v>64135</v>
      </c>
      <c r="G1191" s="272" t="s">
        <v>93</v>
      </c>
      <c r="H1191" s="272" t="s">
        <v>487</v>
      </c>
    </row>
    <row r="1192" spans="2:8">
      <c r="B1192" s="272">
        <v>10136</v>
      </c>
      <c r="C1192" s="272">
        <v>224</v>
      </c>
      <c r="D1192" s="272">
        <v>9226</v>
      </c>
      <c r="E1192" s="272" t="s">
        <v>612</v>
      </c>
      <c r="F1192" s="274">
        <v>370</v>
      </c>
      <c r="G1192" s="272" t="s">
        <v>93</v>
      </c>
      <c r="H1192" s="272" t="s">
        <v>489</v>
      </c>
    </row>
    <row r="1193" spans="2:8">
      <c r="B1193" s="272">
        <v>10137</v>
      </c>
      <c r="C1193" s="272">
        <v>224</v>
      </c>
      <c r="D1193" s="272">
        <v>9226</v>
      </c>
      <c r="E1193" s="272" t="s">
        <v>612</v>
      </c>
      <c r="F1193" s="273">
        <v>8260</v>
      </c>
      <c r="G1193" s="272" t="s">
        <v>93</v>
      </c>
      <c r="H1193" s="272" t="s">
        <v>489</v>
      </c>
    </row>
    <row r="1194" spans="2:8">
      <c r="B1194" s="272">
        <v>10169</v>
      </c>
      <c r="C1194" s="272">
        <v>601</v>
      </c>
      <c r="D1194" s="272">
        <v>9025</v>
      </c>
      <c r="E1194" s="272" t="s">
        <v>613</v>
      </c>
      <c r="F1194" s="273">
        <v>22184</v>
      </c>
      <c r="G1194" s="272" t="s">
        <v>93</v>
      </c>
      <c r="H1194" s="272" t="s">
        <v>321</v>
      </c>
    </row>
    <row r="1195" spans="2:8">
      <c r="B1195" s="272">
        <v>10170</v>
      </c>
      <c r="C1195" s="272">
        <v>602</v>
      </c>
      <c r="D1195" s="272">
        <v>9026</v>
      </c>
      <c r="E1195" s="272" t="s">
        <v>614</v>
      </c>
      <c r="F1195" s="273">
        <v>22184</v>
      </c>
      <c r="G1195" s="272" t="s">
        <v>93</v>
      </c>
      <c r="H1195" s="272" t="s">
        <v>321</v>
      </c>
    </row>
    <row r="1196" spans="2:8">
      <c r="B1196" s="272">
        <v>10171</v>
      </c>
      <c r="C1196" s="272">
        <v>603</v>
      </c>
      <c r="D1196" s="272">
        <v>5373</v>
      </c>
      <c r="E1196" s="272" t="s">
        <v>615</v>
      </c>
      <c r="F1196" s="273">
        <v>85963</v>
      </c>
      <c r="G1196" s="272" t="s">
        <v>93</v>
      </c>
      <c r="H1196" s="272" t="s">
        <v>321</v>
      </c>
    </row>
    <row r="1197" spans="2:8">
      <c r="B1197" s="272">
        <v>10172</v>
      </c>
      <c r="C1197" s="272">
        <v>604</v>
      </c>
      <c r="D1197" s="272">
        <v>9027</v>
      </c>
      <c r="E1197" s="272" t="s">
        <v>616</v>
      </c>
      <c r="F1197" s="273">
        <v>22184</v>
      </c>
      <c r="G1197" s="272" t="s">
        <v>93</v>
      </c>
      <c r="H1197" s="272" t="s">
        <v>321</v>
      </c>
    </row>
    <row r="1198" spans="2:8">
      <c r="B1198" s="272">
        <v>10173</v>
      </c>
      <c r="C1198" s="272">
        <v>605</v>
      </c>
      <c r="D1198" s="272">
        <v>9028</v>
      </c>
      <c r="E1198" s="272" t="s">
        <v>617</v>
      </c>
      <c r="F1198" s="273">
        <v>22184</v>
      </c>
      <c r="G1198" s="272" t="s">
        <v>93</v>
      </c>
      <c r="H1198" s="272" t="s">
        <v>321</v>
      </c>
    </row>
    <row r="1199" spans="2:8">
      <c r="B1199" s="272">
        <v>10174</v>
      </c>
      <c r="C1199" s="272">
        <v>606</v>
      </c>
      <c r="D1199" s="272">
        <v>9029</v>
      </c>
      <c r="E1199" s="272" t="s">
        <v>618</v>
      </c>
      <c r="F1199" s="273">
        <v>22184</v>
      </c>
      <c r="G1199" s="272" t="s">
        <v>93</v>
      </c>
      <c r="H1199" s="272" t="s">
        <v>321</v>
      </c>
    </row>
    <row r="1200" spans="2:8">
      <c r="B1200" s="272">
        <v>10175</v>
      </c>
      <c r="C1200" s="272">
        <v>607</v>
      </c>
      <c r="D1200" s="272">
        <v>9023</v>
      </c>
      <c r="E1200" s="272" t="s">
        <v>619</v>
      </c>
      <c r="F1200" s="273">
        <v>22184</v>
      </c>
      <c r="G1200" s="272" t="s">
        <v>93</v>
      </c>
      <c r="H1200" s="272" t="s">
        <v>321</v>
      </c>
    </row>
    <row r="1201" spans="2:8">
      <c r="B1201" s="272">
        <v>10176</v>
      </c>
      <c r="C1201" s="272">
        <v>608</v>
      </c>
      <c r="D1201" s="272">
        <v>9031</v>
      </c>
      <c r="E1201" s="272" t="s">
        <v>620</v>
      </c>
      <c r="F1201" s="273">
        <v>22184</v>
      </c>
      <c r="G1201" s="272" t="s">
        <v>93</v>
      </c>
      <c r="H1201" s="272" t="s">
        <v>321</v>
      </c>
    </row>
    <row r="1202" spans="2:8">
      <c r="B1202" s="272">
        <v>10177</v>
      </c>
      <c r="C1202" s="272">
        <v>609</v>
      </c>
      <c r="D1202" s="272">
        <v>9032</v>
      </c>
      <c r="E1202" s="272" t="s">
        <v>621</v>
      </c>
      <c r="F1202" s="273">
        <v>22184</v>
      </c>
      <c r="G1202" s="272" t="s">
        <v>93</v>
      </c>
      <c r="H1202" s="272" t="s">
        <v>321</v>
      </c>
    </row>
    <row r="1203" spans="2:8">
      <c r="B1203" s="262">
        <v>10214</v>
      </c>
      <c r="C1203" s="262">
        <v>220</v>
      </c>
      <c r="D1203" s="263">
        <v>9277</v>
      </c>
      <c r="E1203" s="264" t="s">
        <v>626</v>
      </c>
      <c r="F1203" s="266">
        <v>4500</v>
      </c>
      <c r="G1203" s="262" t="s">
        <v>93</v>
      </c>
      <c r="H1203" s="264" t="s">
        <v>489</v>
      </c>
    </row>
    <row r="1204" spans="2:8">
      <c r="B1204" s="262">
        <v>10262</v>
      </c>
      <c r="C1204" s="262">
        <v>409</v>
      </c>
      <c r="D1204" s="263">
        <v>8881</v>
      </c>
      <c r="E1204" s="264" t="s">
        <v>627</v>
      </c>
      <c r="F1204" s="265">
        <v>0</v>
      </c>
      <c r="G1204" s="262" t="s">
        <v>93</v>
      </c>
      <c r="H1204" s="264" t="s">
        <v>323</v>
      </c>
    </row>
    <row r="1205" spans="2:8">
      <c r="B1205" s="262">
        <v>10263</v>
      </c>
      <c r="C1205" s="262">
        <v>406</v>
      </c>
      <c r="D1205" s="263">
        <v>8858</v>
      </c>
      <c r="E1205" s="264" t="s">
        <v>628</v>
      </c>
      <c r="F1205" s="266">
        <v>11000</v>
      </c>
      <c r="G1205" s="262" t="s">
        <v>93</v>
      </c>
      <c r="H1205" s="264" t="s">
        <v>323</v>
      </c>
    </row>
    <row r="1206" spans="2:8">
      <c r="B1206" s="262">
        <v>10264</v>
      </c>
      <c r="C1206" s="262">
        <v>406</v>
      </c>
      <c r="D1206" s="263">
        <v>8858</v>
      </c>
      <c r="E1206" s="264" t="s">
        <v>628</v>
      </c>
      <c r="F1206" s="266">
        <v>58500</v>
      </c>
      <c r="G1206" s="262" t="s">
        <v>93</v>
      </c>
      <c r="H1206" s="264" t="s">
        <v>323</v>
      </c>
    </row>
    <row r="1207" spans="2:8">
      <c r="B1207" s="262">
        <v>10266</v>
      </c>
      <c r="C1207" s="262">
        <v>409</v>
      </c>
      <c r="D1207" s="263">
        <v>8881</v>
      </c>
      <c r="E1207" s="264" t="s">
        <v>627</v>
      </c>
      <c r="F1207" s="266">
        <v>10500</v>
      </c>
      <c r="G1207" s="262" t="s">
        <v>93</v>
      </c>
      <c r="H1207" s="264" t="s">
        <v>323</v>
      </c>
    </row>
    <row r="1208" spans="2:8">
      <c r="B1208" s="262">
        <v>10267</v>
      </c>
      <c r="C1208" s="262">
        <v>409</v>
      </c>
      <c r="D1208" s="263">
        <v>8881</v>
      </c>
      <c r="E1208" s="264" t="s">
        <v>627</v>
      </c>
      <c r="F1208" s="266">
        <v>54000</v>
      </c>
      <c r="G1208" s="262" t="s">
        <v>93</v>
      </c>
      <c r="H1208" s="264" t="s">
        <v>323</v>
      </c>
    </row>
    <row r="1209" spans="2:8">
      <c r="B1209" s="262">
        <v>10274</v>
      </c>
      <c r="C1209" s="262">
        <v>212</v>
      </c>
      <c r="D1209" s="263">
        <v>8904</v>
      </c>
      <c r="E1209" s="264" t="s">
        <v>629</v>
      </c>
      <c r="F1209" s="266">
        <v>9095</v>
      </c>
      <c r="G1209" s="262" t="s">
        <v>93</v>
      </c>
      <c r="H1209" s="264" t="s">
        <v>317</v>
      </c>
    </row>
    <row r="1210" spans="2:8">
      <c r="B1210" s="262">
        <v>10277</v>
      </c>
      <c r="C1210" s="262">
        <v>218</v>
      </c>
      <c r="D1210" s="263">
        <v>8931</v>
      </c>
      <c r="E1210" s="264" t="s">
        <v>630</v>
      </c>
      <c r="F1210" s="266">
        <v>8550</v>
      </c>
      <c r="G1210" s="262" t="s">
        <v>93</v>
      </c>
      <c r="H1210" s="264" t="s">
        <v>317</v>
      </c>
    </row>
    <row r="1211" spans="2:8">
      <c r="B1211" s="262">
        <v>10278</v>
      </c>
      <c r="C1211" s="262">
        <v>218</v>
      </c>
      <c r="D1211" s="263">
        <v>8931</v>
      </c>
      <c r="E1211" s="264" t="s">
        <v>630</v>
      </c>
      <c r="F1211" s="266">
        <v>24750</v>
      </c>
      <c r="G1211" s="262" t="s">
        <v>93</v>
      </c>
      <c r="H1211" s="264" t="s">
        <v>317</v>
      </c>
    </row>
    <row r="1212" spans="2:8">
      <c r="B1212" s="262">
        <v>10284</v>
      </c>
      <c r="C1212" s="262">
        <v>303</v>
      </c>
      <c r="D1212" s="263">
        <v>8883</v>
      </c>
      <c r="E1212" s="264" t="s">
        <v>631</v>
      </c>
      <c r="F1212" s="266">
        <v>6313</v>
      </c>
      <c r="G1212" s="262" t="s">
        <v>93</v>
      </c>
      <c r="H1212" s="264" t="s">
        <v>317</v>
      </c>
    </row>
    <row r="1213" spans="2:8">
      <c r="B1213" s="262">
        <v>10285</v>
      </c>
      <c r="C1213" s="262">
        <v>303</v>
      </c>
      <c r="D1213" s="263">
        <v>8883</v>
      </c>
      <c r="E1213" s="264" t="s">
        <v>631</v>
      </c>
      <c r="F1213" s="266">
        <v>29250</v>
      </c>
      <c r="G1213" s="262" t="s">
        <v>93</v>
      </c>
      <c r="H1213" s="264" t="s">
        <v>317</v>
      </c>
    </row>
    <row r="1214" spans="2:8">
      <c r="B1214" s="262">
        <v>10286</v>
      </c>
      <c r="C1214" s="262">
        <v>303</v>
      </c>
      <c r="D1214" s="263">
        <v>8883</v>
      </c>
      <c r="E1214" s="264" t="s">
        <v>631</v>
      </c>
      <c r="F1214" s="266">
        <v>2121</v>
      </c>
      <c r="G1214" s="262" t="s">
        <v>93</v>
      </c>
      <c r="H1214" s="264" t="s">
        <v>317</v>
      </c>
    </row>
    <row r="1215" spans="2:8">
      <c r="B1215" s="262">
        <v>10290</v>
      </c>
      <c r="C1215" s="262">
        <v>302</v>
      </c>
      <c r="D1215" s="263">
        <v>8958</v>
      </c>
      <c r="E1215" s="264" t="s">
        <v>632</v>
      </c>
      <c r="F1215" s="266">
        <v>34200</v>
      </c>
      <c r="G1215" s="262" t="s">
        <v>93</v>
      </c>
      <c r="H1215" s="264" t="s">
        <v>489</v>
      </c>
    </row>
    <row r="1216" spans="2:8">
      <c r="B1216" s="262">
        <v>10296</v>
      </c>
      <c r="C1216" s="262">
        <v>303</v>
      </c>
      <c r="D1216" s="263">
        <v>8883</v>
      </c>
      <c r="E1216" s="264" t="s">
        <v>631</v>
      </c>
      <c r="F1216" s="266">
        <v>5850</v>
      </c>
      <c r="G1216" s="262" t="s">
        <v>93</v>
      </c>
      <c r="H1216" s="264" t="s">
        <v>489</v>
      </c>
    </row>
    <row r="1217" spans="2:8">
      <c r="B1217" s="262">
        <v>10297</v>
      </c>
      <c r="C1217" s="262">
        <v>303</v>
      </c>
      <c r="D1217" s="263">
        <v>8883</v>
      </c>
      <c r="E1217" s="264" t="s">
        <v>631</v>
      </c>
      <c r="F1217" s="265">
        <v>0</v>
      </c>
      <c r="G1217" s="262" t="s">
        <v>93</v>
      </c>
      <c r="H1217" s="264" t="s">
        <v>489</v>
      </c>
    </row>
    <row r="1218" spans="2:8">
      <c r="B1218" s="262">
        <v>10298</v>
      </c>
      <c r="C1218" s="262">
        <v>303</v>
      </c>
      <c r="D1218" s="263">
        <v>8883</v>
      </c>
      <c r="E1218" s="264" t="s">
        <v>631</v>
      </c>
      <c r="F1218" s="266">
        <v>2583</v>
      </c>
      <c r="G1218" s="262" t="s">
        <v>93</v>
      </c>
      <c r="H1218" s="264" t="s">
        <v>489</v>
      </c>
    </row>
    <row r="1219" spans="2:8">
      <c r="B1219" s="262">
        <v>10302</v>
      </c>
      <c r="C1219" s="262">
        <v>110</v>
      </c>
      <c r="D1219" s="263">
        <v>9363</v>
      </c>
      <c r="E1219" s="264" t="s">
        <v>633</v>
      </c>
      <c r="F1219" s="266">
        <v>9535</v>
      </c>
      <c r="G1219" s="262" t="s">
        <v>93</v>
      </c>
      <c r="H1219" s="264" t="s">
        <v>489</v>
      </c>
    </row>
    <row r="1220" spans="2:8">
      <c r="B1220" s="262">
        <v>10313</v>
      </c>
      <c r="C1220" s="262">
        <v>308</v>
      </c>
      <c r="D1220" s="263">
        <v>8834</v>
      </c>
      <c r="E1220" s="264" t="s">
        <v>634</v>
      </c>
      <c r="F1220" s="266">
        <v>11250</v>
      </c>
      <c r="G1220" s="262" t="s">
        <v>93</v>
      </c>
      <c r="H1220" s="264" t="s">
        <v>323</v>
      </c>
    </row>
    <row r="1221" spans="2:8">
      <c r="B1221" s="262">
        <v>10314</v>
      </c>
      <c r="C1221" s="262">
        <v>308</v>
      </c>
      <c r="D1221" s="263">
        <v>8834</v>
      </c>
      <c r="E1221" s="264" t="s">
        <v>634</v>
      </c>
      <c r="F1221" s="266">
        <v>31500</v>
      </c>
      <c r="G1221" s="262" t="s">
        <v>93</v>
      </c>
      <c r="H1221" s="264" t="s">
        <v>323</v>
      </c>
    </row>
    <row r="1222" spans="2:8">
      <c r="B1222" s="262">
        <v>10318</v>
      </c>
      <c r="C1222" s="262">
        <v>330</v>
      </c>
      <c r="D1222" s="263">
        <v>9227</v>
      </c>
      <c r="E1222" s="264" t="s">
        <v>635</v>
      </c>
      <c r="F1222" s="266">
        <v>3367</v>
      </c>
      <c r="G1222" s="262" t="s">
        <v>93</v>
      </c>
      <c r="H1222" s="264" t="s">
        <v>323</v>
      </c>
    </row>
    <row r="1223" spans="2:8">
      <c r="B1223" s="262">
        <v>10319</v>
      </c>
      <c r="C1223" s="262">
        <v>330</v>
      </c>
      <c r="D1223" s="263">
        <v>9227</v>
      </c>
      <c r="E1223" s="264" t="s">
        <v>635</v>
      </c>
      <c r="F1223" s="266">
        <v>23600</v>
      </c>
      <c r="G1223" s="262" t="s">
        <v>93</v>
      </c>
      <c r="H1223" s="264" t="s">
        <v>323</v>
      </c>
    </row>
    <row r="1224" spans="2:8">
      <c r="B1224" s="262">
        <v>10340</v>
      </c>
      <c r="C1224" s="262">
        <v>320</v>
      </c>
      <c r="D1224" s="263">
        <v>9370</v>
      </c>
      <c r="E1224" s="264" t="s">
        <v>508</v>
      </c>
      <c r="F1224" s="266">
        <v>8007</v>
      </c>
      <c r="G1224" s="262" t="s">
        <v>93</v>
      </c>
      <c r="H1224" s="264" t="s">
        <v>317</v>
      </c>
    </row>
    <row r="1225" spans="2:8">
      <c r="B1225" s="262">
        <v>10346</v>
      </c>
      <c r="C1225" s="262">
        <v>328</v>
      </c>
      <c r="D1225" s="263">
        <v>9417</v>
      </c>
      <c r="E1225" s="264" t="s">
        <v>636</v>
      </c>
      <c r="F1225" s="266">
        <v>5310</v>
      </c>
      <c r="G1225" s="262" t="s">
        <v>93</v>
      </c>
      <c r="H1225" s="264" t="s">
        <v>487</v>
      </c>
    </row>
    <row r="1226" spans="2:8">
      <c r="B1226" s="262">
        <v>10347</v>
      </c>
      <c r="C1226" s="262">
        <v>328</v>
      </c>
      <c r="D1226" s="263">
        <v>9417</v>
      </c>
      <c r="E1226" s="264" t="s">
        <v>636</v>
      </c>
      <c r="F1226" s="266">
        <v>2655</v>
      </c>
      <c r="G1226" s="262" t="s">
        <v>93</v>
      </c>
      <c r="H1226" s="264" t="s">
        <v>487</v>
      </c>
    </row>
    <row r="1227" spans="2:8">
      <c r="B1227" s="262">
        <v>10378</v>
      </c>
      <c r="C1227" s="262">
        <v>312</v>
      </c>
      <c r="D1227" s="263">
        <v>9140</v>
      </c>
      <c r="E1227" s="264" t="s">
        <v>638</v>
      </c>
      <c r="F1227" s="266">
        <v>48250</v>
      </c>
      <c r="G1227" s="262" t="s">
        <v>93</v>
      </c>
      <c r="H1227" s="264" t="s">
        <v>323</v>
      </c>
    </row>
    <row r="1228" spans="2:8">
      <c r="B1228" s="262">
        <v>10386</v>
      </c>
      <c r="C1228" s="262">
        <v>403</v>
      </c>
      <c r="D1228" s="263">
        <v>9268</v>
      </c>
      <c r="E1228" s="264" t="s">
        <v>639</v>
      </c>
      <c r="F1228" s="266">
        <v>22500</v>
      </c>
      <c r="G1228" s="262" t="s">
        <v>93</v>
      </c>
      <c r="H1228" s="264" t="s">
        <v>323</v>
      </c>
    </row>
    <row r="1229" spans="2:8">
      <c r="B1229" s="262">
        <v>10387</v>
      </c>
      <c r="C1229" s="262">
        <v>403</v>
      </c>
      <c r="D1229" s="263">
        <v>9268</v>
      </c>
      <c r="E1229" s="264" t="s">
        <v>639</v>
      </c>
      <c r="F1229" s="266">
        <v>4500</v>
      </c>
      <c r="G1229" s="262" t="s">
        <v>93</v>
      </c>
      <c r="H1229" s="264" t="s">
        <v>323</v>
      </c>
    </row>
    <row r="1230" spans="2:8">
      <c r="B1230" s="262">
        <v>10401</v>
      </c>
      <c r="C1230" s="262">
        <v>203</v>
      </c>
      <c r="D1230" s="263">
        <v>9442</v>
      </c>
      <c r="E1230" s="264" t="s">
        <v>641</v>
      </c>
      <c r="F1230" s="266">
        <v>4838</v>
      </c>
      <c r="G1230" s="262" t="s">
        <v>93</v>
      </c>
      <c r="H1230" s="264" t="s">
        <v>487</v>
      </c>
    </row>
    <row r="1231" spans="2:8">
      <c r="B1231" s="262">
        <v>10402</v>
      </c>
      <c r="C1231" s="262">
        <v>212</v>
      </c>
      <c r="D1231" s="263">
        <v>9371</v>
      </c>
      <c r="E1231" s="264" t="s">
        <v>102</v>
      </c>
      <c r="F1231" s="266">
        <v>1880</v>
      </c>
      <c r="G1231" s="262" t="s">
        <v>93</v>
      </c>
      <c r="H1231" s="264" t="s">
        <v>487</v>
      </c>
    </row>
    <row r="1232" spans="2:8">
      <c r="B1232" s="262">
        <v>10403</v>
      </c>
      <c r="C1232" s="262">
        <v>212</v>
      </c>
      <c r="D1232" s="263">
        <v>9371</v>
      </c>
      <c r="E1232" s="264" t="s">
        <v>102</v>
      </c>
      <c r="F1232" s="266">
        <v>12390</v>
      </c>
      <c r="G1232" s="262" t="s">
        <v>93</v>
      </c>
      <c r="H1232" s="264" t="s">
        <v>487</v>
      </c>
    </row>
    <row r="1233" spans="2:8">
      <c r="B1233" s="262">
        <v>10407</v>
      </c>
      <c r="C1233" s="262">
        <v>410</v>
      </c>
      <c r="D1233" s="263">
        <v>9433</v>
      </c>
      <c r="E1233" s="264" t="s">
        <v>642</v>
      </c>
      <c r="F1233" s="266">
        <v>4838</v>
      </c>
      <c r="G1233" s="262" t="s">
        <v>93</v>
      </c>
      <c r="H1233" s="264" t="s">
        <v>321</v>
      </c>
    </row>
    <row r="1234" spans="2:8">
      <c r="B1234" s="262">
        <v>10408</v>
      </c>
      <c r="C1234" s="262">
        <v>302</v>
      </c>
      <c r="D1234" s="263">
        <v>9435</v>
      </c>
      <c r="E1234" s="264" t="s">
        <v>643</v>
      </c>
      <c r="F1234" s="266">
        <v>4838</v>
      </c>
      <c r="G1234" s="262" t="s">
        <v>93</v>
      </c>
      <c r="H1234" s="264" t="s">
        <v>321</v>
      </c>
    </row>
    <row r="1235" spans="2:8">
      <c r="B1235" s="262">
        <v>10409</v>
      </c>
      <c r="C1235" s="262">
        <v>303</v>
      </c>
      <c r="D1235" s="263">
        <v>9438</v>
      </c>
      <c r="E1235" s="264" t="s">
        <v>644</v>
      </c>
      <c r="F1235" s="266">
        <v>4838</v>
      </c>
      <c r="G1235" s="262" t="s">
        <v>93</v>
      </c>
      <c r="H1235" s="264" t="s">
        <v>321</v>
      </c>
    </row>
    <row r="1236" spans="2:8">
      <c r="B1236" s="262">
        <v>10410</v>
      </c>
      <c r="C1236" s="262">
        <v>301</v>
      </c>
      <c r="D1236" s="263">
        <v>9440</v>
      </c>
      <c r="E1236" s="264" t="s">
        <v>645</v>
      </c>
      <c r="F1236" s="266">
        <v>4838</v>
      </c>
      <c r="G1236" s="262" t="s">
        <v>93</v>
      </c>
      <c r="H1236" s="264" t="s">
        <v>321</v>
      </c>
    </row>
    <row r="1237" spans="2:8">
      <c r="B1237" s="262">
        <v>10411</v>
      </c>
      <c r="C1237" s="262">
        <v>211</v>
      </c>
      <c r="D1237" s="263">
        <v>9444</v>
      </c>
      <c r="E1237" s="264" t="s">
        <v>646</v>
      </c>
      <c r="F1237" s="266">
        <v>4838</v>
      </c>
      <c r="G1237" s="262" t="s">
        <v>93</v>
      </c>
      <c r="H1237" s="264" t="s">
        <v>321</v>
      </c>
    </row>
    <row r="1238" spans="2:8">
      <c r="B1238" s="262">
        <v>10412</v>
      </c>
      <c r="C1238" s="262">
        <v>407</v>
      </c>
      <c r="D1238" s="263">
        <v>9446</v>
      </c>
      <c r="E1238" s="264" t="s">
        <v>647</v>
      </c>
      <c r="F1238" s="266">
        <v>4838</v>
      </c>
      <c r="G1238" s="262" t="s">
        <v>93</v>
      </c>
      <c r="H1238" s="264" t="s">
        <v>321</v>
      </c>
    </row>
    <row r="1239" spans="2:8">
      <c r="B1239" s="262">
        <v>10413</v>
      </c>
      <c r="C1239" s="262">
        <v>405</v>
      </c>
      <c r="D1239" s="263">
        <v>9448</v>
      </c>
      <c r="E1239" s="264" t="s">
        <v>648</v>
      </c>
      <c r="F1239" s="266">
        <v>4838</v>
      </c>
      <c r="G1239" s="262" t="s">
        <v>93</v>
      </c>
      <c r="H1239" s="264" t="s">
        <v>321</v>
      </c>
    </row>
    <row r="1240" spans="2:8">
      <c r="B1240" s="262">
        <v>10424</v>
      </c>
      <c r="C1240" s="262">
        <v>205</v>
      </c>
      <c r="D1240" s="263">
        <v>9141</v>
      </c>
      <c r="E1240" s="264" t="s">
        <v>640</v>
      </c>
      <c r="F1240" s="265">
        <v>450</v>
      </c>
      <c r="G1240" s="262" t="s">
        <v>93</v>
      </c>
      <c r="H1240" s="264" t="s">
        <v>321</v>
      </c>
    </row>
    <row r="1241" spans="2:8">
      <c r="B1241" s="262">
        <v>10452</v>
      </c>
      <c r="C1241" s="262">
        <v>320</v>
      </c>
      <c r="D1241" s="263">
        <v>9428</v>
      </c>
      <c r="E1241" s="264" t="s">
        <v>649</v>
      </c>
      <c r="F1241" s="266">
        <v>8968</v>
      </c>
      <c r="G1241" s="262" t="s">
        <v>93</v>
      </c>
      <c r="H1241" s="264" t="s">
        <v>489</v>
      </c>
    </row>
    <row r="1242" spans="2:8">
      <c r="B1242" s="262">
        <v>10490</v>
      </c>
      <c r="C1242" s="262">
        <v>312</v>
      </c>
      <c r="D1242" s="263">
        <v>9482</v>
      </c>
      <c r="E1242" s="264" t="s">
        <v>651</v>
      </c>
      <c r="F1242" s="265">
        <v>900</v>
      </c>
      <c r="G1242" s="262" t="s">
        <v>93</v>
      </c>
      <c r="H1242" s="264" t="s">
        <v>541</v>
      </c>
    </row>
    <row r="1243" spans="2:8">
      <c r="B1243" s="262">
        <v>10491</v>
      </c>
      <c r="C1243" s="262">
        <v>312</v>
      </c>
      <c r="D1243" s="263">
        <v>9482</v>
      </c>
      <c r="E1243" s="264" t="s">
        <v>651</v>
      </c>
      <c r="F1243" s="266">
        <v>4500</v>
      </c>
      <c r="G1243" s="262" t="s">
        <v>93</v>
      </c>
      <c r="H1243" s="264" t="s">
        <v>541</v>
      </c>
    </row>
    <row r="1244" spans="2:8">
      <c r="B1244" s="262">
        <v>10492</v>
      </c>
      <c r="C1244" s="262">
        <v>312</v>
      </c>
      <c r="D1244" s="263">
        <v>9482</v>
      </c>
      <c r="E1244" s="264" t="s">
        <v>651</v>
      </c>
      <c r="F1244" s="265">
        <v>0</v>
      </c>
      <c r="G1244" s="262" t="s">
        <v>93</v>
      </c>
      <c r="H1244" s="264" t="s">
        <v>541</v>
      </c>
    </row>
    <row r="1245" spans="2:8">
      <c r="B1245" s="262">
        <v>10493</v>
      </c>
      <c r="C1245" s="262">
        <v>312</v>
      </c>
      <c r="D1245" s="263">
        <v>9482</v>
      </c>
      <c r="E1245" s="264" t="s">
        <v>651</v>
      </c>
      <c r="F1245" s="266">
        <v>4500</v>
      </c>
      <c r="G1245" s="262" t="s">
        <v>93</v>
      </c>
      <c r="H1245" s="264" t="s">
        <v>541</v>
      </c>
    </row>
    <row r="1246" spans="2:8">
      <c r="B1246" s="262">
        <v>10503</v>
      </c>
      <c r="C1246" s="262">
        <v>106</v>
      </c>
      <c r="D1246" s="263">
        <v>9489</v>
      </c>
      <c r="E1246" s="264" t="s">
        <v>653</v>
      </c>
      <c r="F1246" s="265">
        <v>24</v>
      </c>
      <c r="G1246" s="262" t="s">
        <v>93</v>
      </c>
      <c r="H1246" s="264" t="s">
        <v>321</v>
      </c>
    </row>
    <row r="1247" spans="2:8">
      <c r="B1247" s="262">
        <v>10515</v>
      </c>
      <c r="C1247" s="262">
        <v>203</v>
      </c>
      <c r="D1247" s="263">
        <v>9527</v>
      </c>
      <c r="E1247" s="264" t="s">
        <v>654</v>
      </c>
      <c r="F1247" s="266">
        <v>4495</v>
      </c>
      <c r="G1247" s="262" t="s">
        <v>93</v>
      </c>
      <c r="H1247" s="264" t="s">
        <v>487</v>
      </c>
    </row>
    <row r="1248" spans="2:8">
      <c r="B1248" s="262">
        <v>10524</v>
      </c>
      <c r="C1248" s="262">
        <v>406</v>
      </c>
      <c r="D1248" s="263">
        <v>9530</v>
      </c>
      <c r="E1248" s="264" t="s">
        <v>655</v>
      </c>
      <c r="F1248" s="266">
        <v>4720</v>
      </c>
      <c r="G1248" s="262" t="s">
        <v>93</v>
      </c>
      <c r="H1248" s="264" t="s">
        <v>487</v>
      </c>
    </row>
    <row r="1249" spans="2:8">
      <c r="B1249" s="262">
        <v>10525</v>
      </c>
      <c r="C1249" s="262">
        <v>407</v>
      </c>
      <c r="D1249" s="263">
        <v>9529</v>
      </c>
      <c r="E1249" s="264" t="s">
        <v>656</v>
      </c>
      <c r="F1249" s="266">
        <v>5310</v>
      </c>
      <c r="G1249" s="262" t="s">
        <v>93</v>
      </c>
      <c r="H1249" s="264" t="s">
        <v>487</v>
      </c>
    </row>
    <row r="1250" spans="2:8">
      <c r="B1250" s="262">
        <v>10573</v>
      </c>
      <c r="C1250" s="262">
        <v>306</v>
      </c>
      <c r="D1250" s="263">
        <v>9422</v>
      </c>
      <c r="E1250" s="264" t="s">
        <v>657</v>
      </c>
      <c r="F1250" s="266">
        <v>2700</v>
      </c>
      <c r="G1250" s="262" t="s">
        <v>93</v>
      </c>
      <c r="H1250" s="264" t="s">
        <v>602</v>
      </c>
    </row>
    <row r="1251" spans="2:8">
      <c r="B1251" s="262">
        <v>10574</v>
      </c>
      <c r="C1251" s="262">
        <v>306</v>
      </c>
      <c r="D1251" s="263">
        <v>9422</v>
      </c>
      <c r="E1251" s="264" t="s">
        <v>657</v>
      </c>
      <c r="F1251" s="266">
        <v>15750</v>
      </c>
      <c r="G1251" s="262" t="s">
        <v>93</v>
      </c>
      <c r="H1251" s="264" t="s">
        <v>602</v>
      </c>
    </row>
    <row r="1252" spans="2:8">
      <c r="B1252" s="262">
        <v>10575</v>
      </c>
      <c r="C1252" s="262">
        <v>306</v>
      </c>
      <c r="D1252" s="263">
        <v>9422</v>
      </c>
      <c r="E1252" s="264" t="s">
        <v>657</v>
      </c>
      <c r="F1252" s="266">
        <v>3421</v>
      </c>
      <c r="G1252" s="262" t="s">
        <v>93</v>
      </c>
      <c r="H1252" s="264" t="s">
        <v>602</v>
      </c>
    </row>
    <row r="1253" spans="2:8">
      <c r="B1253" s="262">
        <v>10597</v>
      </c>
      <c r="C1253" s="262">
        <v>402</v>
      </c>
      <c r="D1253" s="263">
        <v>9608</v>
      </c>
      <c r="E1253" s="264" t="s">
        <v>658</v>
      </c>
      <c r="F1253" s="265">
        <v>580</v>
      </c>
      <c r="G1253" s="262" t="s">
        <v>93</v>
      </c>
      <c r="H1253" s="264" t="s">
        <v>321</v>
      </c>
    </row>
    <row r="1254" spans="2:8">
      <c r="B1254" s="262">
        <v>10598</v>
      </c>
      <c r="C1254" s="262">
        <v>402</v>
      </c>
      <c r="D1254" s="263">
        <v>9608</v>
      </c>
      <c r="E1254" s="264" t="s">
        <v>658</v>
      </c>
      <c r="F1254" s="265">
        <v>95</v>
      </c>
      <c r="G1254" s="262" t="s">
        <v>93</v>
      </c>
      <c r="H1254" s="264" t="s">
        <v>321</v>
      </c>
    </row>
    <row r="1255" spans="2:8">
      <c r="B1255" s="262">
        <v>10607</v>
      </c>
      <c r="C1255" s="262">
        <v>222</v>
      </c>
      <c r="D1255" s="263">
        <v>9587</v>
      </c>
      <c r="E1255" s="264" t="s">
        <v>659</v>
      </c>
      <c r="F1255" s="266">
        <v>12367</v>
      </c>
      <c r="G1255" s="262" t="s">
        <v>93</v>
      </c>
      <c r="H1255" s="264" t="s">
        <v>323</v>
      </c>
    </row>
    <row r="1256" spans="2:8">
      <c r="B1256" s="262">
        <v>10608</v>
      </c>
      <c r="C1256" s="262">
        <v>220</v>
      </c>
      <c r="D1256" s="263">
        <v>9586</v>
      </c>
      <c r="E1256" s="264" t="s">
        <v>660</v>
      </c>
      <c r="F1256" s="266">
        <v>10007</v>
      </c>
      <c r="G1256" s="262" t="s">
        <v>93</v>
      </c>
      <c r="H1256" s="264" t="s">
        <v>323</v>
      </c>
    </row>
    <row r="1257" spans="2:8">
      <c r="B1257" s="262">
        <v>10645</v>
      </c>
      <c r="C1257" s="262">
        <v>203</v>
      </c>
      <c r="D1257" s="263">
        <v>9663</v>
      </c>
      <c r="E1257" s="264" t="s">
        <v>661</v>
      </c>
      <c r="F1257" s="265">
        <v>618</v>
      </c>
      <c r="G1257" s="262" t="s">
        <v>93</v>
      </c>
      <c r="H1257" s="264" t="s">
        <v>321</v>
      </c>
    </row>
    <row r="1258" spans="2:8">
      <c r="B1258" s="262">
        <v>10655</v>
      </c>
      <c r="C1258" s="262">
        <v>204</v>
      </c>
      <c r="D1258" s="263">
        <v>9631</v>
      </c>
      <c r="E1258" s="264" t="s">
        <v>662</v>
      </c>
      <c r="F1258" s="266">
        <v>8968</v>
      </c>
      <c r="G1258" s="262" t="s">
        <v>93</v>
      </c>
      <c r="H1258" s="264" t="s">
        <v>321</v>
      </c>
    </row>
    <row r="1259" spans="2:8">
      <c r="B1259" s="262">
        <v>10657</v>
      </c>
      <c r="C1259" s="262">
        <v>210</v>
      </c>
      <c r="D1259" s="263">
        <v>9634</v>
      </c>
      <c r="E1259" s="264" t="s">
        <v>663</v>
      </c>
      <c r="F1259" s="266">
        <v>8968</v>
      </c>
      <c r="G1259" s="262" t="s">
        <v>93</v>
      </c>
      <c r="H1259" s="264" t="s">
        <v>321</v>
      </c>
    </row>
    <row r="1260" spans="2:8">
      <c r="B1260" s="262">
        <v>10678</v>
      </c>
      <c r="C1260" s="262">
        <v>508</v>
      </c>
      <c r="D1260" s="263">
        <v>9710</v>
      </c>
      <c r="E1260" s="264" t="s">
        <v>664</v>
      </c>
      <c r="F1260" s="266">
        <v>6490</v>
      </c>
      <c r="G1260" s="262" t="s">
        <v>93</v>
      </c>
      <c r="H1260" s="264" t="s">
        <v>489</v>
      </c>
    </row>
    <row r="1261" spans="2:8">
      <c r="B1261" s="262">
        <v>10681</v>
      </c>
      <c r="C1261" s="262">
        <v>236</v>
      </c>
      <c r="D1261" s="263">
        <v>9709</v>
      </c>
      <c r="E1261" s="264" t="s">
        <v>665</v>
      </c>
      <c r="F1261" s="265">
        <v>263</v>
      </c>
      <c r="G1261" s="262" t="s">
        <v>93</v>
      </c>
      <c r="H1261" s="264" t="s">
        <v>489</v>
      </c>
    </row>
    <row r="1262" spans="2:8">
      <c r="B1262" s="262">
        <v>10682</v>
      </c>
      <c r="C1262" s="262">
        <v>236</v>
      </c>
      <c r="D1262" s="263">
        <v>9709</v>
      </c>
      <c r="E1262" s="264" t="s">
        <v>665</v>
      </c>
      <c r="F1262" s="266">
        <v>6490</v>
      </c>
      <c r="G1262" s="262" t="s">
        <v>93</v>
      </c>
      <c r="H1262" s="264" t="s">
        <v>489</v>
      </c>
    </row>
    <row r="1263" spans="2:8">
      <c r="B1263" s="262">
        <v>10692</v>
      </c>
      <c r="C1263" s="262">
        <v>305</v>
      </c>
      <c r="D1263" s="263">
        <v>9670</v>
      </c>
      <c r="E1263" s="264" t="s">
        <v>666</v>
      </c>
      <c r="F1263" s="266">
        <v>7366</v>
      </c>
      <c r="G1263" s="262" t="s">
        <v>93</v>
      </c>
      <c r="H1263" s="264" t="s">
        <v>321</v>
      </c>
    </row>
    <row r="1264" spans="2:8">
      <c r="B1264" s="262">
        <v>10705</v>
      </c>
      <c r="C1264" s="262">
        <v>406</v>
      </c>
      <c r="D1264" s="263">
        <v>9660</v>
      </c>
      <c r="E1264" s="264" t="s">
        <v>667</v>
      </c>
      <c r="F1264" s="266">
        <v>9000</v>
      </c>
      <c r="G1264" s="262" t="s">
        <v>93</v>
      </c>
      <c r="H1264" s="264" t="s">
        <v>321</v>
      </c>
    </row>
    <row r="1265" spans="2:8">
      <c r="B1265" s="262">
        <v>10708</v>
      </c>
      <c r="C1265" s="262">
        <v>404</v>
      </c>
      <c r="D1265" s="263">
        <v>9659</v>
      </c>
      <c r="E1265" s="264" t="s">
        <v>668</v>
      </c>
      <c r="F1265" s="266">
        <v>9000</v>
      </c>
      <c r="G1265" s="262" t="s">
        <v>93</v>
      </c>
      <c r="H1265" s="264" t="s">
        <v>321</v>
      </c>
    </row>
    <row r="1266" spans="2:8">
      <c r="B1266" s="262">
        <v>10710</v>
      </c>
      <c r="C1266" s="262">
        <v>515</v>
      </c>
      <c r="D1266" s="263">
        <v>9620</v>
      </c>
      <c r="E1266" s="264" t="s">
        <v>669</v>
      </c>
      <c r="F1266" s="266">
        <v>11647</v>
      </c>
      <c r="G1266" s="262" t="s">
        <v>93</v>
      </c>
      <c r="H1266" s="264" t="s">
        <v>321</v>
      </c>
    </row>
    <row r="1267" spans="2:8">
      <c r="B1267" s="262">
        <v>10714</v>
      </c>
      <c r="C1267" s="262">
        <v>222</v>
      </c>
      <c r="D1267" s="263">
        <v>9736</v>
      </c>
      <c r="E1267" s="264" t="s">
        <v>670</v>
      </c>
      <c r="F1267" s="266">
        <v>4720</v>
      </c>
      <c r="G1267" s="262" t="s">
        <v>93</v>
      </c>
      <c r="H1267" s="264" t="s">
        <v>321</v>
      </c>
    </row>
    <row r="1268" spans="2:8">
      <c r="B1268" s="262">
        <v>10732</v>
      </c>
      <c r="C1268" s="262">
        <v>426</v>
      </c>
      <c r="D1268" s="263">
        <v>9724</v>
      </c>
      <c r="E1268" s="264" t="s">
        <v>671</v>
      </c>
      <c r="F1268" s="266">
        <v>11092</v>
      </c>
      <c r="G1268" s="262" t="s">
        <v>93</v>
      </c>
      <c r="H1268" s="264" t="s">
        <v>321</v>
      </c>
    </row>
    <row r="1269" spans="2:8">
      <c r="B1269" s="262">
        <v>10733</v>
      </c>
      <c r="C1269" s="262">
        <v>428</v>
      </c>
      <c r="D1269" s="263">
        <v>9730</v>
      </c>
      <c r="E1269" s="264" t="s">
        <v>96</v>
      </c>
      <c r="F1269" s="266">
        <v>11092</v>
      </c>
      <c r="G1269" s="262" t="s">
        <v>93</v>
      </c>
      <c r="H1269" s="264" t="s">
        <v>321</v>
      </c>
    </row>
    <row r="1270" spans="2:8">
      <c r="B1270" s="262">
        <v>10744</v>
      </c>
      <c r="C1270" s="262">
        <v>424</v>
      </c>
      <c r="D1270" s="263">
        <v>9628</v>
      </c>
      <c r="E1270" s="264" t="s">
        <v>672</v>
      </c>
      <c r="F1270" s="266">
        <v>21000</v>
      </c>
      <c r="G1270" s="262" t="s">
        <v>93</v>
      </c>
      <c r="H1270" s="264" t="s">
        <v>321</v>
      </c>
    </row>
    <row r="1271" spans="2:8">
      <c r="B1271" s="262">
        <v>10746</v>
      </c>
      <c r="C1271" s="262">
        <v>218</v>
      </c>
      <c r="D1271" s="263">
        <v>9772</v>
      </c>
      <c r="E1271" s="264" t="s">
        <v>673</v>
      </c>
      <c r="F1271" s="265">
        <v>620</v>
      </c>
      <c r="G1271" s="262" t="s">
        <v>93</v>
      </c>
      <c r="H1271" s="264" t="s">
        <v>321</v>
      </c>
    </row>
    <row r="1272" spans="2:8">
      <c r="B1272" s="262">
        <v>10747</v>
      </c>
      <c r="C1272" s="262">
        <v>218</v>
      </c>
      <c r="D1272" s="263">
        <v>9772</v>
      </c>
      <c r="E1272" s="264" t="s">
        <v>673</v>
      </c>
      <c r="F1272" s="266">
        <v>3300</v>
      </c>
      <c r="G1272" s="262" t="s">
        <v>93</v>
      </c>
      <c r="H1272" s="264" t="s">
        <v>321</v>
      </c>
    </row>
    <row r="1273" spans="2:8">
      <c r="B1273" s="262">
        <v>10752</v>
      </c>
      <c r="C1273" s="262">
        <v>337</v>
      </c>
      <c r="D1273" s="263">
        <v>9551</v>
      </c>
      <c r="E1273" s="264" t="s">
        <v>674</v>
      </c>
      <c r="F1273" s="266">
        <v>36158</v>
      </c>
      <c r="G1273" s="262" t="s">
        <v>93</v>
      </c>
      <c r="H1273" s="264" t="s">
        <v>321</v>
      </c>
    </row>
    <row r="1274" spans="2:8">
      <c r="B1274" s="262">
        <v>10764</v>
      </c>
      <c r="C1274" s="262">
        <v>112</v>
      </c>
      <c r="D1274" s="263">
        <v>9740</v>
      </c>
      <c r="E1274" s="264" t="s">
        <v>675</v>
      </c>
      <c r="F1274" s="266">
        <v>7552</v>
      </c>
      <c r="G1274" s="262" t="s">
        <v>93</v>
      </c>
      <c r="H1274" s="264" t="s">
        <v>489</v>
      </c>
    </row>
    <row r="1275" spans="2:8">
      <c r="B1275" s="262">
        <v>10766</v>
      </c>
      <c r="C1275" s="262">
        <v>312</v>
      </c>
      <c r="D1275" s="263">
        <v>9704</v>
      </c>
      <c r="E1275" s="264" t="s">
        <v>598</v>
      </c>
      <c r="F1275" s="266">
        <v>11706</v>
      </c>
      <c r="G1275" s="262" t="s">
        <v>93</v>
      </c>
      <c r="H1275" s="264" t="s">
        <v>489</v>
      </c>
    </row>
    <row r="1276" spans="2:8">
      <c r="B1276" s="262">
        <v>10770</v>
      </c>
      <c r="C1276" s="262">
        <v>108</v>
      </c>
      <c r="D1276" s="263">
        <v>9695</v>
      </c>
      <c r="E1276" s="264" t="s">
        <v>676</v>
      </c>
      <c r="F1276" s="265">
        <v>430</v>
      </c>
      <c r="G1276" s="262" t="s">
        <v>93</v>
      </c>
      <c r="H1276" s="264" t="s">
        <v>489</v>
      </c>
    </row>
    <row r="1277" spans="2:8">
      <c r="B1277" s="262">
        <v>10771</v>
      </c>
      <c r="C1277" s="262">
        <v>108</v>
      </c>
      <c r="D1277" s="263">
        <v>9695</v>
      </c>
      <c r="E1277" s="264" t="s">
        <v>676</v>
      </c>
      <c r="F1277" s="266">
        <v>10350</v>
      </c>
      <c r="G1277" s="262" t="s">
        <v>93</v>
      </c>
      <c r="H1277" s="264" t="s">
        <v>489</v>
      </c>
    </row>
    <row r="1278" spans="2:8">
      <c r="B1278" s="262">
        <v>10780</v>
      </c>
      <c r="C1278" s="262">
        <v>106</v>
      </c>
      <c r="D1278" s="263">
        <v>9693</v>
      </c>
      <c r="E1278" s="264" t="s">
        <v>677</v>
      </c>
      <c r="F1278" s="266">
        <v>1800</v>
      </c>
      <c r="G1278" s="262" t="s">
        <v>93</v>
      </c>
      <c r="H1278" s="264" t="s">
        <v>323</v>
      </c>
    </row>
    <row r="1279" spans="2:8">
      <c r="B1279" s="262">
        <v>10782</v>
      </c>
      <c r="C1279" s="262">
        <v>106</v>
      </c>
      <c r="D1279" s="263">
        <v>9693</v>
      </c>
      <c r="E1279" s="264" t="s">
        <v>677</v>
      </c>
      <c r="F1279" s="266">
        <v>9000</v>
      </c>
      <c r="G1279" s="262" t="s">
        <v>93</v>
      </c>
      <c r="H1279" s="264" t="s">
        <v>323</v>
      </c>
    </row>
    <row r="1280" spans="2:8">
      <c r="B1280" s="262">
        <v>10787</v>
      </c>
      <c r="C1280" s="262">
        <v>436</v>
      </c>
      <c r="D1280" s="263">
        <v>9829</v>
      </c>
      <c r="E1280" s="264" t="s">
        <v>678</v>
      </c>
      <c r="F1280" s="266">
        <v>4484</v>
      </c>
      <c r="G1280" s="262" t="s">
        <v>93</v>
      </c>
      <c r="H1280" s="264" t="s">
        <v>323</v>
      </c>
    </row>
    <row r="1281" spans="2:8">
      <c r="B1281" s="262">
        <v>10797</v>
      </c>
      <c r="C1281" s="262">
        <v>241</v>
      </c>
      <c r="D1281" s="263">
        <v>9801</v>
      </c>
      <c r="E1281" s="264" t="s">
        <v>679</v>
      </c>
      <c r="F1281" s="266">
        <v>4477</v>
      </c>
      <c r="G1281" s="262" t="s">
        <v>93</v>
      </c>
      <c r="H1281" s="264" t="s">
        <v>323</v>
      </c>
    </row>
    <row r="1282" spans="2:8">
      <c r="B1282" s="262">
        <v>10807</v>
      </c>
      <c r="C1282" s="262">
        <v>402</v>
      </c>
      <c r="D1282" s="263">
        <v>9831</v>
      </c>
      <c r="E1282" s="264" t="s">
        <v>680</v>
      </c>
      <c r="F1282" s="266">
        <v>5562</v>
      </c>
      <c r="G1282" s="262" t="s">
        <v>93</v>
      </c>
      <c r="H1282" s="264" t="s">
        <v>487</v>
      </c>
    </row>
    <row r="1283" spans="2:8">
      <c r="B1283" s="262">
        <v>10819</v>
      </c>
      <c r="C1283" s="262">
        <v>434</v>
      </c>
      <c r="D1283" s="263">
        <v>9723</v>
      </c>
      <c r="E1283" s="264" t="s">
        <v>681</v>
      </c>
      <c r="F1283" s="266">
        <v>19000</v>
      </c>
      <c r="G1283" s="262" t="s">
        <v>93</v>
      </c>
      <c r="H1283" s="264" t="s">
        <v>489</v>
      </c>
    </row>
    <row r="1284" spans="2:8">
      <c r="B1284" s="262">
        <v>10820</v>
      </c>
      <c r="C1284" s="262">
        <v>434</v>
      </c>
      <c r="D1284" s="263">
        <v>9723</v>
      </c>
      <c r="E1284" s="264" t="s">
        <v>681</v>
      </c>
      <c r="F1284" s="265">
        <v>295</v>
      </c>
      <c r="G1284" s="262" t="s">
        <v>93</v>
      </c>
      <c r="H1284" s="264" t="s">
        <v>489</v>
      </c>
    </row>
    <row r="1285" spans="2:8">
      <c r="B1285" s="262">
        <v>10821</v>
      </c>
      <c r="C1285" s="262">
        <v>434</v>
      </c>
      <c r="D1285" s="263">
        <v>9723</v>
      </c>
      <c r="E1285" s="264" t="s">
        <v>681</v>
      </c>
      <c r="F1285" s="266">
        <v>19000</v>
      </c>
      <c r="G1285" s="262" t="s">
        <v>93</v>
      </c>
      <c r="H1285" s="264" t="s">
        <v>489</v>
      </c>
    </row>
    <row r="1286" spans="2:8">
      <c r="B1286" s="262">
        <v>10822</v>
      </c>
      <c r="C1286" s="262">
        <v>434</v>
      </c>
      <c r="D1286" s="263">
        <v>9723</v>
      </c>
      <c r="E1286" s="264" t="s">
        <v>681</v>
      </c>
      <c r="F1286" s="266">
        <v>19000</v>
      </c>
      <c r="G1286" s="262" t="s">
        <v>93</v>
      </c>
      <c r="H1286" s="264" t="s">
        <v>489</v>
      </c>
    </row>
    <row r="1287" spans="2:8">
      <c r="B1287" s="262">
        <v>10823</v>
      </c>
      <c r="C1287" s="262">
        <v>434</v>
      </c>
      <c r="D1287" s="263">
        <v>9723</v>
      </c>
      <c r="E1287" s="264" t="s">
        <v>681</v>
      </c>
      <c r="F1287" s="265">
        <v>295</v>
      </c>
      <c r="G1287" s="262" t="s">
        <v>93</v>
      </c>
      <c r="H1287" s="264" t="s">
        <v>489</v>
      </c>
    </row>
    <row r="1288" spans="2:8">
      <c r="B1288" s="262">
        <v>10832</v>
      </c>
      <c r="C1288" s="262">
        <v>112</v>
      </c>
      <c r="D1288" s="263">
        <v>9830</v>
      </c>
      <c r="E1288" s="264" t="s">
        <v>682</v>
      </c>
      <c r="F1288" s="266">
        <v>3776</v>
      </c>
      <c r="G1288" s="262" t="s">
        <v>93</v>
      </c>
      <c r="H1288" s="264" t="s">
        <v>321</v>
      </c>
    </row>
    <row r="1289" spans="2:8">
      <c r="B1289" s="262">
        <v>10873</v>
      </c>
      <c r="C1289" s="262">
        <v>424</v>
      </c>
      <c r="D1289" s="263">
        <v>9807</v>
      </c>
      <c r="E1289" s="264" t="s">
        <v>101</v>
      </c>
      <c r="F1289" s="266">
        <v>1586</v>
      </c>
      <c r="G1289" s="262" t="s">
        <v>93</v>
      </c>
      <c r="H1289" s="264" t="s">
        <v>321</v>
      </c>
    </row>
    <row r="1290" spans="2:8">
      <c r="B1290" s="262">
        <v>10892</v>
      </c>
      <c r="C1290" s="262">
        <v>436</v>
      </c>
      <c r="D1290" s="263">
        <v>9915</v>
      </c>
      <c r="E1290" s="264" t="s">
        <v>683</v>
      </c>
      <c r="F1290" s="266">
        <v>4484</v>
      </c>
      <c r="G1290" s="262" t="s">
        <v>93</v>
      </c>
      <c r="H1290" s="264" t="s">
        <v>323</v>
      </c>
    </row>
    <row r="1291" spans="2:8">
      <c r="B1291" s="262">
        <v>10893</v>
      </c>
      <c r="C1291" s="262">
        <v>341</v>
      </c>
      <c r="D1291" s="263">
        <v>9916</v>
      </c>
      <c r="E1291" s="264" t="s">
        <v>678</v>
      </c>
      <c r="F1291" s="266">
        <v>4484</v>
      </c>
      <c r="G1291" s="262" t="s">
        <v>93</v>
      </c>
      <c r="H1291" s="264" t="s">
        <v>323</v>
      </c>
    </row>
    <row r="1292" spans="2:8">
      <c r="B1292" s="262">
        <v>10894</v>
      </c>
      <c r="C1292" s="262">
        <v>436</v>
      </c>
      <c r="D1292" s="263">
        <v>9915</v>
      </c>
      <c r="E1292" s="264" t="s">
        <v>683</v>
      </c>
      <c r="F1292" s="266">
        <v>4484</v>
      </c>
      <c r="G1292" s="262" t="s">
        <v>93</v>
      </c>
      <c r="H1292" s="264" t="s">
        <v>323</v>
      </c>
    </row>
    <row r="1293" spans="2:8">
      <c r="B1293" s="262">
        <v>10895</v>
      </c>
      <c r="C1293" s="262">
        <v>436</v>
      </c>
      <c r="D1293" s="263">
        <v>9915</v>
      </c>
      <c r="E1293" s="264" t="s">
        <v>683</v>
      </c>
      <c r="F1293" s="266">
        <v>4484</v>
      </c>
      <c r="G1293" s="262" t="s">
        <v>93</v>
      </c>
      <c r="H1293" s="264" t="s">
        <v>323</v>
      </c>
    </row>
    <row r="1294" spans="2:8">
      <c r="B1294" s="262">
        <v>10901</v>
      </c>
      <c r="C1294" s="262">
        <v>203</v>
      </c>
      <c r="D1294" s="263">
        <v>9863</v>
      </c>
      <c r="E1294" s="264" t="s">
        <v>684</v>
      </c>
      <c r="F1294" s="265">
        <v>177</v>
      </c>
      <c r="G1294" s="262" t="s">
        <v>93</v>
      </c>
      <c r="H1294" s="264" t="s">
        <v>323</v>
      </c>
    </row>
    <row r="1295" spans="2:8">
      <c r="B1295" s="262">
        <v>10912</v>
      </c>
      <c r="C1295" s="262">
        <v>102</v>
      </c>
      <c r="D1295" s="263">
        <v>9838</v>
      </c>
      <c r="E1295" s="264" t="s">
        <v>652</v>
      </c>
      <c r="F1295" s="266">
        <v>2700</v>
      </c>
      <c r="G1295" s="262" t="s">
        <v>93</v>
      </c>
      <c r="H1295" s="264" t="s">
        <v>323</v>
      </c>
    </row>
    <row r="1296" spans="2:8">
      <c r="B1296" s="262">
        <v>10913</v>
      </c>
      <c r="C1296" s="262">
        <v>102</v>
      </c>
      <c r="D1296" s="263">
        <v>9838</v>
      </c>
      <c r="E1296" s="264" t="s">
        <v>652</v>
      </c>
      <c r="F1296" s="266">
        <v>9000</v>
      </c>
      <c r="G1296" s="262" t="s">
        <v>93</v>
      </c>
      <c r="H1296" s="264" t="s">
        <v>323</v>
      </c>
    </row>
    <row r="1297" spans="2:8">
      <c r="B1297" s="262">
        <v>10915</v>
      </c>
      <c r="C1297" s="262">
        <v>106</v>
      </c>
      <c r="D1297" s="263">
        <v>9839</v>
      </c>
      <c r="E1297" s="264" t="s">
        <v>539</v>
      </c>
      <c r="F1297" s="266">
        <v>2250</v>
      </c>
      <c r="G1297" s="262" t="s">
        <v>93</v>
      </c>
      <c r="H1297" s="264" t="s">
        <v>323</v>
      </c>
    </row>
    <row r="1298" spans="2:8">
      <c r="B1298" s="262">
        <v>10916</v>
      </c>
      <c r="C1298" s="262">
        <v>106</v>
      </c>
      <c r="D1298" s="263">
        <v>9839</v>
      </c>
      <c r="E1298" s="264" t="s">
        <v>539</v>
      </c>
      <c r="F1298" s="266">
        <v>9000</v>
      </c>
      <c r="G1298" s="262" t="s">
        <v>93</v>
      </c>
      <c r="H1298" s="264" t="s">
        <v>323</v>
      </c>
    </row>
    <row r="1299" spans="2:8">
      <c r="B1299" s="262">
        <v>10919</v>
      </c>
      <c r="C1299" s="262">
        <v>501</v>
      </c>
      <c r="D1299" s="263">
        <v>9966</v>
      </c>
      <c r="E1299" s="264" t="s">
        <v>685</v>
      </c>
      <c r="F1299" s="266">
        <v>4339</v>
      </c>
      <c r="G1299" s="262" t="s">
        <v>93</v>
      </c>
      <c r="H1299" s="264" t="s">
        <v>323</v>
      </c>
    </row>
    <row r="1300" spans="2:8">
      <c r="B1300" s="262">
        <v>10928</v>
      </c>
      <c r="C1300" s="262">
        <v>515</v>
      </c>
      <c r="D1300" s="263">
        <v>9972</v>
      </c>
      <c r="E1300" s="264" t="s">
        <v>686</v>
      </c>
      <c r="F1300" s="266">
        <v>5310</v>
      </c>
      <c r="G1300" s="262" t="s">
        <v>93</v>
      </c>
      <c r="H1300" s="264" t="s">
        <v>489</v>
      </c>
    </row>
    <row r="1301" spans="2:8">
      <c r="B1301" s="262">
        <v>10929</v>
      </c>
      <c r="C1301" s="262">
        <v>512</v>
      </c>
      <c r="D1301" s="263">
        <v>9971</v>
      </c>
      <c r="E1301" s="264" t="s">
        <v>687</v>
      </c>
      <c r="F1301" s="266">
        <v>5310</v>
      </c>
      <c r="G1301" s="262" t="s">
        <v>93</v>
      </c>
      <c r="H1301" s="264" t="s">
        <v>489</v>
      </c>
    </row>
    <row r="1302" spans="2:8">
      <c r="B1302" s="262">
        <v>10933</v>
      </c>
      <c r="C1302" s="262">
        <v>217</v>
      </c>
      <c r="D1302" s="263">
        <v>9975</v>
      </c>
      <c r="E1302" s="264" t="s">
        <v>688</v>
      </c>
      <c r="F1302" s="266">
        <v>6194</v>
      </c>
      <c r="G1302" s="262" t="s">
        <v>93</v>
      </c>
      <c r="H1302" s="264" t="s">
        <v>321</v>
      </c>
    </row>
    <row r="1303" spans="2:8">
      <c r="B1303" s="262">
        <v>10979</v>
      </c>
      <c r="C1303" s="262">
        <v>104</v>
      </c>
      <c r="D1303" s="263">
        <v>9867</v>
      </c>
      <c r="E1303" s="264" t="s">
        <v>689</v>
      </c>
      <c r="F1303" s="266">
        <v>11250</v>
      </c>
      <c r="G1303" s="262" t="s">
        <v>93</v>
      </c>
      <c r="H1303" s="264" t="s">
        <v>487</v>
      </c>
    </row>
    <row r="1304" spans="2:8">
      <c r="B1304" s="262">
        <v>10983</v>
      </c>
      <c r="C1304" s="262">
        <v>403</v>
      </c>
      <c r="D1304" s="263">
        <v>9866</v>
      </c>
      <c r="E1304" s="264" t="s">
        <v>690</v>
      </c>
      <c r="F1304" s="266">
        <v>2950</v>
      </c>
      <c r="G1304" s="262" t="s">
        <v>93</v>
      </c>
      <c r="H1304" s="264" t="s">
        <v>323</v>
      </c>
    </row>
    <row r="1305" spans="2:8">
      <c r="B1305" s="262">
        <v>10986</v>
      </c>
      <c r="C1305" s="262">
        <v>412</v>
      </c>
      <c r="D1305" s="263">
        <v>9871</v>
      </c>
      <c r="E1305" s="264" t="s">
        <v>624</v>
      </c>
      <c r="F1305" s="266">
        <v>13200</v>
      </c>
      <c r="G1305" s="262" t="s">
        <v>93</v>
      </c>
      <c r="H1305" s="264" t="s">
        <v>323</v>
      </c>
    </row>
    <row r="1306" spans="2:8">
      <c r="B1306" s="262">
        <v>10987</v>
      </c>
      <c r="C1306" s="262">
        <v>412</v>
      </c>
      <c r="D1306" s="263">
        <v>9871</v>
      </c>
      <c r="E1306" s="264" t="s">
        <v>624</v>
      </c>
      <c r="F1306" s="266">
        <v>2074</v>
      </c>
      <c r="G1306" s="262" t="s">
        <v>93</v>
      </c>
      <c r="H1306" s="264" t="s">
        <v>323</v>
      </c>
    </row>
    <row r="1307" spans="2:8">
      <c r="B1307" s="262">
        <v>10988</v>
      </c>
      <c r="C1307" s="262">
        <v>412</v>
      </c>
      <c r="D1307" s="263">
        <v>9871</v>
      </c>
      <c r="E1307" s="264" t="s">
        <v>624</v>
      </c>
      <c r="F1307" s="266">
        <v>3300</v>
      </c>
      <c r="G1307" s="262" t="s">
        <v>93</v>
      </c>
      <c r="H1307" s="264" t="s">
        <v>323</v>
      </c>
    </row>
    <row r="1308" spans="2:8">
      <c r="B1308" s="262">
        <v>11006</v>
      </c>
      <c r="C1308" s="262">
        <v>311</v>
      </c>
      <c r="D1308" s="263">
        <v>9755</v>
      </c>
      <c r="E1308" s="264" t="s">
        <v>691</v>
      </c>
      <c r="F1308" s="266">
        <v>6836</v>
      </c>
      <c r="G1308" s="262" t="s">
        <v>93</v>
      </c>
      <c r="H1308" s="264" t="s">
        <v>321</v>
      </c>
    </row>
    <row r="1309" spans="2:8">
      <c r="B1309" s="262">
        <v>11013</v>
      </c>
      <c r="C1309" s="262">
        <v>307</v>
      </c>
      <c r="D1309" s="263">
        <v>9785</v>
      </c>
      <c r="E1309" s="264" t="s">
        <v>692</v>
      </c>
      <c r="F1309" s="266">
        <v>9345</v>
      </c>
      <c r="G1309" s="262" t="s">
        <v>93</v>
      </c>
      <c r="H1309" s="264" t="s">
        <v>541</v>
      </c>
    </row>
    <row r="1310" spans="2:8">
      <c r="B1310" s="262">
        <v>11014</v>
      </c>
      <c r="C1310" s="262">
        <v>330</v>
      </c>
      <c r="D1310" s="263">
        <v>10014</v>
      </c>
      <c r="E1310" s="264" t="s">
        <v>565</v>
      </c>
      <c r="F1310" s="266">
        <v>6375</v>
      </c>
      <c r="G1310" s="262" t="s">
        <v>93</v>
      </c>
      <c r="H1310" s="264" t="s">
        <v>321</v>
      </c>
    </row>
    <row r="1311" spans="2:8">
      <c r="B1311" s="262">
        <v>11015</v>
      </c>
      <c r="C1311" s="262">
        <v>330</v>
      </c>
      <c r="D1311" s="263">
        <v>10014</v>
      </c>
      <c r="E1311" s="264" t="s">
        <v>565</v>
      </c>
      <c r="F1311" s="265">
        <v>799</v>
      </c>
      <c r="G1311" s="262" t="s">
        <v>93</v>
      </c>
      <c r="H1311" s="264" t="s">
        <v>321</v>
      </c>
    </row>
    <row r="1312" spans="2:8">
      <c r="B1312" s="262">
        <v>11022</v>
      </c>
      <c r="C1312" s="262">
        <v>241</v>
      </c>
      <c r="D1312" s="263">
        <v>9926</v>
      </c>
      <c r="E1312" s="264" t="s">
        <v>693</v>
      </c>
      <c r="F1312" s="266">
        <v>29970</v>
      </c>
      <c r="G1312" s="262" t="s">
        <v>93</v>
      </c>
      <c r="H1312" s="264" t="s">
        <v>541</v>
      </c>
    </row>
    <row r="1313" spans="2:8">
      <c r="B1313" s="262">
        <v>11023</v>
      </c>
      <c r="C1313" s="262">
        <v>241</v>
      </c>
      <c r="D1313" s="263">
        <v>9926</v>
      </c>
      <c r="E1313" s="264" t="s">
        <v>693</v>
      </c>
      <c r="F1313" s="266">
        <v>29970</v>
      </c>
      <c r="G1313" s="262" t="s">
        <v>93</v>
      </c>
      <c r="H1313" s="264" t="s">
        <v>541</v>
      </c>
    </row>
    <row r="1314" spans="2:8">
      <c r="B1314" s="262">
        <v>11038</v>
      </c>
      <c r="C1314" s="262">
        <v>211</v>
      </c>
      <c r="D1314" s="263">
        <v>10037</v>
      </c>
      <c r="E1314" s="264" t="s">
        <v>694</v>
      </c>
      <c r="F1314" s="266">
        <v>4484</v>
      </c>
      <c r="G1314" s="262" t="s">
        <v>93</v>
      </c>
      <c r="H1314" s="264" t="s">
        <v>487</v>
      </c>
    </row>
    <row r="1315" spans="2:8">
      <c r="B1315" s="262">
        <v>11046</v>
      </c>
      <c r="C1315" s="262">
        <v>334</v>
      </c>
      <c r="D1315" s="263">
        <v>10030</v>
      </c>
      <c r="E1315" s="264" t="s">
        <v>539</v>
      </c>
      <c r="F1315" s="265">
        <v>900</v>
      </c>
      <c r="G1315" s="262" t="s">
        <v>93</v>
      </c>
      <c r="H1315" s="264" t="s">
        <v>487</v>
      </c>
    </row>
    <row r="1316" spans="2:8">
      <c r="B1316" s="262">
        <v>11047</v>
      </c>
      <c r="C1316" s="262">
        <v>334</v>
      </c>
      <c r="D1316" s="263">
        <v>10030</v>
      </c>
      <c r="E1316" s="264" t="s">
        <v>539</v>
      </c>
      <c r="F1316" s="266">
        <v>2250</v>
      </c>
      <c r="G1316" s="262" t="s">
        <v>93</v>
      </c>
      <c r="H1316" s="264" t="s">
        <v>487</v>
      </c>
    </row>
    <row r="1317" spans="2:8">
      <c r="B1317" s="262">
        <v>11049</v>
      </c>
      <c r="C1317" s="262">
        <v>332</v>
      </c>
      <c r="D1317" s="263">
        <v>10028</v>
      </c>
      <c r="E1317" s="264" t="s">
        <v>695</v>
      </c>
      <c r="F1317" s="265">
        <v>900</v>
      </c>
      <c r="G1317" s="262" t="s">
        <v>93</v>
      </c>
      <c r="H1317" s="264" t="s">
        <v>487</v>
      </c>
    </row>
    <row r="1318" spans="2:8">
      <c r="B1318" s="262">
        <v>11050</v>
      </c>
      <c r="C1318" s="262">
        <v>332</v>
      </c>
      <c r="D1318" s="263">
        <v>10028</v>
      </c>
      <c r="E1318" s="264" t="s">
        <v>695</v>
      </c>
      <c r="F1318" s="266">
        <v>2250</v>
      </c>
      <c r="G1318" s="262" t="s">
        <v>93</v>
      </c>
      <c r="H1318" s="264" t="s">
        <v>487</v>
      </c>
    </row>
    <row r="1319" spans="2:8">
      <c r="B1319" s="262">
        <v>11092</v>
      </c>
      <c r="C1319" s="262">
        <v>403</v>
      </c>
      <c r="D1319" s="263">
        <v>10118</v>
      </c>
      <c r="E1319" s="264" t="s">
        <v>697</v>
      </c>
      <c r="F1319" s="266">
        <v>4130</v>
      </c>
      <c r="G1319" s="262" t="s">
        <v>93</v>
      </c>
      <c r="H1319" s="264" t="s">
        <v>323</v>
      </c>
    </row>
    <row r="1320" spans="2:8">
      <c r="B1320" s="262">
        <v>11095</v>
      </c>
      <c r="C1320" s="262">
        <v>106</v>
      </c>
      <c r="D1320" s="263">
        <v>10003</v>
      </c>
      <c r="E1320" s="264" t="s">
        <v>502</v>
      </c>
      <c r="F1320" s="266">
        <v>18880</v>
      </c>
      <c r="G1320" s="262" t="s">
        <v>93</v>
      </c>
      <c r="H1320" s="264" t="s">
        <v>323</v>
      </c>
    </row>
    <row r="1321" spans="2:8">
      <c r="B1321" s="262">
        <v>11105</v>
      </c>
      <c r="C1321" s="262">
        <v>218</v>
      </c>
      <c r="D1321" s="263">
        <v>10115</v>
      </c>
      <c r="E1321" s="264" t="s">
        <v>698</v>
      </c>
      <c r="F1321" s="266">
        <v>8000</v>
      </c>
      <c r="G1321" s="262" t="s">
        <v>93</v>
      </c>
      <c r="H1321" s="264" t="s">
        <v>321</v>
      </c>
    </row>
    <row r="1322" spans="2:8">
      <c r="B1322" s="262">
        <v>11107</v>
      </c>
      <c r="C1322" s="262">
        <v>328</v>
      </c>
      <c r="D1322" s="263">
        <v>10113</v>
      </c>
      <c r="E1322" s="264" t="s">
        <v>699</v>
      </c>
      <c r="F1322" s="266">
        <v>8000</v>
      </c>
      <c r="G1322" s="262" t="s">
        <v>93</v>
      </c>
      <c r="H1322" s="264" t="s">
        <v>321</v>
      </c>
    </row>
    <row r="1323" spans="2:8">
      <c r="B1323" s="262">
        <v>11110</v>
      </c>
      <c r="C1323" s="262">
        <v>615</v>
      </c>
      <c r="D1323" s="263">
        <v>9022</v>
      </c>
      <c r="E1323" s="264" t="s">
        <v>622</v>
      </c>
      <c r="F1323" s="266">
        <v>1000</v>
      </c>
      <c r="G1323" s="262" t="s">
        <v>93</v>
      </c>
      <c r="H1323" s="264" t="s">
        <v>602</v>
      </c>
    </row>
    <row r="1324" spans="2:8">
      <c r="B1324" s="262">
        <v>11113</v>
      </c>
      <c r="C1324" s="262">
        <v>424</v>
      </c>
      <c r="D1324" s="263">
        <v>10093</v>
      </c>
      <c r="E1324" s="264" t="s">
        <v>700</v>
      </c>
      <c r="F1324" s="265">
        <v>0</v>
      </c>
      <c r="G1324" s="262" t="s">
        <v>93</v>
      </c>
      <c r="H1324" s="264" t="s">
        <v>602</v>
      </c>
    </row>
    <row r="1325" spans="2:8">
      <c r="B1325" s="262">
        <v>11117</v>
      </c>
      <c r="C1325" s="262">
        <v>102</v>
      </c>
      <c r="D1325" s="263">
        <v>10077</v>
      </c>
      <c r="E1325" s="264" t="s">
        <v>701</v>
      </c>
      <c r="F1325" s="266">
        <v>3000</v>
      </c>
      <c r="G1325" s="262" t="s">
        <v>93</v>
      </c>
      <c r="H1325" s="264" t="s">
        <v>489</v>
      </c>
    </row>
    <row r="1326" spans="2:8">
      <c r="B1326" s="262">
        <v>11118</v>
      </c>
      <c r="C1326" s="262">
        <v>102</v>
      </c>
      <c r="D1326" s="263">
        <v>10077</v>
      </c>
      <c r="E1326" s="264" t="s">
        <v>701</v>
      </c>
      <c r="F1326" s="265">
        <v>428</v>
      </c>
      <c r="G1326" s="262" t="s">
        <v>93</v>
      </c>
      <c r="H1326" s="264" t="s">
        <v>489</v>
      </c>
    </row>
    <row r="1327" spans="2:8">
      <c r="B1327" s="262">
        <v>11119</v>
      </c>
      <c r="C1327" s="262">
        <v>102</v>
      </c>
      <c r="D1327" s="263">
        <v>10077</v>
      </c>
      <c r="E1327" s="264" t="s">
        <v>701</v>
      </c>
      <c r="F1327" s="266">
        <v>15930</v>
      </c>
      <c r="G1327" s="262" t="s">
        <v>93</v>
      </c>
      <c r="H1327" s="264" t="s">
        <v>489</v>
      </c>
    </row>
    <row r="1328" spans="2:8">
      <c r="B1328" s="262">
        <v>11120</v>
      </c>
      <c r="C1328" s="262">
        <v>108</v>
      </c>
      <c r="D1328" s="263">
        <v>10103</v>
      </c>
      <c r="E1328" s="264" t="s">
        <v>702</v>
      </c>
      <c r="F1328" s="265">
        <v>0</v>
      </c>
      <c r="G1328" s="262" t="s">
        <v>93</v>
      </c>
      <c r="H1328" s="264" t="s">
        <v>489</v>
      </c>
    </row>
    <row r="1329" spans="2:8">
      <c r="B1329" s="262">
        <v>11121</v>
      </c>
      <c r="C1329" s="262">
        <v>108</v>
      </c>
      <c r="D1329" s="263">
        <v>10103</v>
      </c>
      <c r="E1329" s="264" t="s">
        <v>702</v>
      </c>
      <c r="F1329" s="265">
        <v>0</v>
      </c>
      <c r="G1329" s="262" t="s">
        <v>93</v>
      </c>
      <c r="H1329" s="264" t="s">
        <v>489</v>
      </c>
    </row>
    <row r="1330" spans="2:8">
      <c r="B1330" s="262">
        <v>11122</v>
      </c>
      <c r="C1330" s="262">
        <v>112</v>
      </c>
      <c r="D1330" s="263">
        <v>10066</v>
      </c>
      <c r="E1330" s="264" t="s">
        <v>703</v>
      </c>
      <c r="F1330" s="265">
        <v>0</v>
      </c>
      <c r="G1330" s="262" t="s">
        <v>93</v>
      </c>
      <c r="H1330" s="264" t="s">
        <v>489</v>
      </c>
    </row>
    <row r="1331" spans="2:8">
      <c r="B1331" s="262">
        <v>11123</v>
      </c>
      <c r="C1331" s="262">
        <v>112</v>
      </c>
      <c r="D1331" s="263">
        <v>10066</v>
      </c>
      <c r="E1331" s="264" t="s">
        <v>703</v>
      </c>
      <c r="F1331" s="265">
        <v>0</v>
      </c>
      <c r="G1331" s="262" t="s">
        <v>93</v>
      </c>
      <c r="H1331" s="264" t="s">
        <v>489</v>
      </c>
    </row>
    <row r="1332" spans="2:8">
      <c r="B1332" s="262">
        <v>11124</v>
      </c>
      <c r="C1332" s="262">
        <v>202</v>
      </c>
      <c r="D1332" s="263">
        <v>10104</v>
      </c>
      <c r="E1332" s="264" t="s">
        <v>704</v>
      </c>
      <c r="F1332" s="266">
        <v>3000</v>
      </c>
      <c r="G1332" s="262" t="s">
        <v>93</v>
      </c>
      <c r="H1332" s="264" t="s">
        <v>489</v>
      </c>
    </row>
    <row r="1333" spans="2:8">
      <c r="B1333" s="262">
        <v>11125</v>
      </c>
      <c r="C1333" s="262">
        <v>202</v>
      </c>
      <c r="D1333" s="263">
        <v>10104</v>
      </c>
      <c r="E1333" s="264" t="s">
        <v>704</v>
      </c>
      <c r="F1333" s="266">
        <v>15930</v>
      </c>
      <c r="G1333" s="262" t="s">
        <v>93</v>
      </c>
      <c r="H1333" s="264" t="s">
        <v>489</v>
      </c>
    </row>
    <row r="1334" spans="2:8">
      <c r="B1334" s="262">
        <v>11164</v>
      </c>
      <c r="C1334" s="262">
        <v>334</v>
      </c>
      <c r="D1334" s="263">
        <v>10090</v>
      </c>
      <c r="E1334" s="264" t="s">
        <v>705</v>
      </c>
      <c r="F1334" s="265">
        <v>0</v>
      </c>
      <c r="G1334" s="262" t="s">
        <v>93</v>
      </c>
      <c r="H1334" s="264" t="s">
        <v>489</v>
      </c>
    </row>
    <row r="1335" spans="2:8">
      <c r="B1335" s="262">
        <v>11183</v>
      </c>
      <c r="C1335" s="262">
        <v>415</v>
      </c>
      <c r="D1335" s="263">
        <v>10058</v>
      </c>
      <c r="E1335" s="264" t="s">
        <v>706</v>
      </c>
      <c r="F1335" s="265">
        <v>0</v>
      </c>
      <c r="G1335" s="262" t="s">
        <v>93</v>
      </c>
      <c r="H1335" s="264" t="s">
        <v>489</v>
      </c>
    </row>
    <row r="1336" spans="2:8">
      <c r="B1336" s="262">
        <v>11184</v>
      </c>
      <c r="C1336" s="262">
        <v>415</v>
      </c>
      <c r="D1336" s="263">
        <v>10058</v>
      </c>
      <c r="E1336" s="264" t="s">
        <v>706</v>
      </c>
      <c r="F1336" s="265">
        <v>0</v>
      </c>
      <c r="G1336" s="262" t="s">
        <v>93</v>
      </c>
      <c r="H1336" s="264" t="s">
        <v>489</v>
      </c>
    </row>
    <row r="1337" spans="2:8">
      <c r="B1337" s="262">
        <v>11185</v>
      </c>
      <c r="C1337" s="262">
        <v>417</v>
      </c>
      <c r="D1337" s="263">
        <v>10059</v>
      </c>
      <c r="E1337" s="264" t="s">
        <v>707</v>
      </c>
      <c r="F1337" s="266">
        <v>3000</v>
      </c>
      <c r="G1337" s="262" t="s">
        <v>93</v>
      </c>
      <c r="H1337" s="264" t="s">
        <v>489</v>
      </c>
    </row>
    <row r="1338" spans="2:8">
      <c r="B1338" s="262">
        <v>11186</v>
      </c>
      <c r="C1338" s="262">
        <v>417</v>
      </c>
      <c r="D1338" s="263">
        <v>10059</v>
      </c>
      <c r="E1338" s="264" t="s">
        <v>707</v>
      </c>
      <c r="F1338" s="266">
        <v>15930</v>
      </c>
      <c r="G1338" s="262" t="s">
        <v>93</v>
      </c>
      <c r="H1338" s="264" t="s">
        <v>489</v>
      </c>
    </row>
    <row r="1339" spans="2:8">
      <c r="B1339" s="262">
        <v>11187</v>
      </c>
      <c r="C1339" s="262">
        <v>418</v>
      </c>
      <c r="D1339" s="263">
        <v>10069</v>
      </c>
      <c r="E1339" s="264" t="s">
        <v>708</v>
      </c>
      <c r="F1339" s="265">
        <v>0</v>
      </c>
      <c r="G1339" s="262" t="s">
        <v>93</v>
      </c>
      <c r="H1339" s="264" t="s">
        <v>489</v>
      </c>
    </row>
    <row r="1340" spans="2:8">
      <c r="B1340" s="262">
        <v>11188</v>
      </c>
      <c r="C1340" s="262">
        <v>418</v>
      </c>
      <c r="D1340" s="263">
        <v>10069</v>
      </c>
      <c r="E1340" s="264" t="s">
        <v>708</v>
      </c>
      <c r="F1340" s="265">
        <v>0</v>
      </c>
      <c r="G1340" s="262" t="s">
        <v>93</v>
      </c>
      <c r="H1340" s="264" t="s">
        <v>489</v>
      </c>
    </row>
    <row r="1341" spans="2:8">
      <c r="B1341" s="262">
        <v>11210</v>
      </c>
      <c r="C1341" s="262">
        <v>504</v>
      </c>
      <c r="D1341" s="263">
        <v>10046</v>
      </c>
      <c r="E1341" s="264" t="s">
        <v>709</v>
      </c>
      <c r="F1341" s="266">
        <v>3000</v>
      </c>
      <c r="G1341" s="262" t="s">
        <v>93</v>
      </c>
      <c r="H1341" s="264" t="s">
        <v>489</v>
      </c>
    </row>
    <row r="1342" spans="2:8">
      <c r="B1342" s="262">
        <v>11211</v>
      </c>
      <c r="C1342" s="262">
        <v>504</v>
      </c>
      <c r="D1342" s="263">
        <v>10046</v>
      </c>
      <c r="E1342" s="264" t="s">
        <v>709</v>
      </c>
      <c r="F1342" s="266">
        <v>15930</v>
      </c>
      <c r="G1342" s="262" t="s">
        <v>93</v>
      </c>
      <c r="H1342" s="264" t="s">
        <v>489</v>
      </c>
    </row>
    <row r="1343" spans="2:8">
      <c r="B1343" s="262">
        <v>11212</v>
      </c>
      <c r="C1343" s="262">
        <v>330</v>
      </c>
      <c r="D1343" s="263">
        <v>10092</v>
      </c>
      <c r="E1343" s="264" t="s">
        <v>710</v>
      </c>
      <c r="F1343" s="266">
        <v>3000</v>
      </c>
      <c r="G1343" s="262" t="s">
        <v>93</v>
      </c>
      <c r="H1343" s="264" t="s">
        <v>489</v>
      </c>
    </row>
    <row r="1344" spans="2:8">
      <c r="B1344" s="262">
        <v>11213</v>
      </c>
      <c r="C1344" s="262">
        <v>330</v>
      </c>
      <c r="D1344" s="263">
        <v>10092</v>
      </c>
      <c r="E1344" s="264" t="s">
        <v>710</v>
      </c>
      <c r="F1344" s="266">
        <v>15930</v>
      </c>
      <c r="G1344" s="262" t="s">
        <v>93</v>
      </c>
      <c r="H1344" s="264" t="s">
        <v>489</v>
      </c>
    </row>
    <row r="1345" spans="2:8">
      <c r="B1345" s="262">
        <v>11224</v>
      </c>
      <c r="C1345" s="262">
        <v>104</v>
      </c>
      <c r="D1345" s="263">
        <v>10078</v>
      </c>
      <c r="E1345" s="264" t="s">
        <v>711</v>
      </c>
      <c r="F1345" s="266">
        <v>3315</v>
      </c>
      <c r="G1345" s="262" t="s">
        <v>93</v>
      </c>
      <c r="H1345" s="264" t="s">
        <v>489</v>
      </c>
    </row>
    <row r="1346" spans="2:8">
      <c r="B1346" s="262">
        <v>11225</v>
      </c>
      <c r="C1346" s="262">
        <v>104</v>
      </c>
      <c r="D1346" s="263">
        <v>10078</v>
      </c>
      <c r="E1346" s="264" t="s">
        <v>711</v>
      </c>
      <c r="F1346" s="266">
        <v>15930</v>
      </c>
      <c r="G1346" s="262" t="s">
        <v>93</v>
      </c>
      <c r="H1346" s="264" t="s">
        <v>489</v>
      </c>
    </row>
    <row r="1347" spans="2:8">
      <c r="B1347" s="262">
        <v>11226</v>
      </c>
      <c r="C1347" s="262">
        <v>411</v>
      </c>
      <c r="D1347" s="263">
        <v>10056</v>
      </c>
      <c r="E1347" s="264" t="s">
        <v>712</v>
      </c>
      <c r="F1347" s="266">
        <v>3000</v>
      </c>
      <c r="G1347" s="262" t="s">
        <v>93</v>
      </c>
      <c r="H1347" s="264" t="s">
        <v>489</v>
      </c>
    </row>
    <row r="1348" spans="2:8">
      <c r="B1348" s="262">
        <v>11227</v>
      </c>
      <c r="C1348" s="262">
        <v>411</v>
      </c>
      <c r="D1348" s="263">
        <v>10056</v>
      </c>
      <c r="E1348" s="264" t="s">
        <v>712</v>
      </c>
      <c r="F1348" s="266">
        <v>15930</v>
      </c>
      <c r="G1348" s="262" t="s">
        <v>93</v>
      </c>
      <c r="H1348" s="264" t="s">
        <v>489</v>
      </c>
    </row>
    <row r="1349" spans="2:8">
      <c r="B1349" s="262">
        <v>11228</v>
      </c>
      <c r="C1349" s="262">
        <v>411</v>
      </c>
      <c r="D1349" s="263">
        <v>10056</v>
      </c>
      <c r="E1349" s="264" t="s">
        <v>713</v>
      </c>
      <c r="F1349" s="266">
        <v>3000</v>
      </c>
      <c r="G1349" s="262" t="s">
        <v>93</v>
      </c>
      <c r="H1349" s="264" t="s">
        <v>489</v>
      </c>
    </row>
    <row r="1350" spans="2:8">
      <c r="B1350" s="262">
        <v>11229</v>
      </c>
      <c r="C1350" s="262">
        <v>411</v>
      </c>
      <c r="D1350" s="263">
        <v>10056</v>
      </c>
      <c r="E1350" s="264" t="s">
        <v>713</v>
      </c>
      <c r="F1350" s="266">
        <v>15930</v>
      </c>
      <c r="G1350" s="262" t="s">
        <v>93</v>
      </c>
      <c r="H1350" s="264" t="s">
        <v>489</v>
      </c>
    </row>
    <row r="1351" spans="2:8">
      <c r="B1351" s="262">
        <v>11230</v>
      </c>
      <c r="C1351" s="262">
        <v>411</v>
      </c>
      <c r="D1351" s="263">
        <v>10056</v>
      </c>
      <c r="E1351" s="264" t="s">
        <v>714</v>
      </c>
      <c r="F1351" s="266">
        <v>3000</v>
      </c>
      <c r="G1351" s="262" t="s">
        <v>93</v>
      </c>
      <c r="H1351" s="264" t="s">
        <v>489</v>
      </c>
    </row>
    <row r="1352" spans="2:8">
      <c r="B1352" s="262">
        <v>11231</v>
      </c>
      <c r="C1352" s="262">
        <v>411</v>
      </c>
      <c r="D1352" s="263">
        <v>10056</v>
      </c>
      <c r="E1352" s="264" t="s">
        <v>714</v>
      </c>
      <c r="F1352" s="266">
        <v>15930</v>
      </c>
      <c r="G1352" s="262" t="s">
        <v>93</v>
      </c>
      <c r="H1352" s="264" t="s">
        <v>489</v>
      </c>
    </row>
    <row r="1353" spans="2:8">
      <c r="B1353" s="262">
        <v>11237</v>
      </c>
      <c r="C1353" s="262">
        <v>110</v>
      </c>
      <c r="D1353" s="263">
        <v>10064</v>
      </c>
      <c r="E1353" s="264" t="s">
        <v>715</v>
      </c>
      <c r="F1353" s="266">
        <v>3000</v>
      </c>
      <c r="G1353" s="262" t="s">
        <v>93</v>
      </c>
      <c r="H1353" s="264" t="s">
        <v>489</v>
      </c>
    </row>
    <row r="1354" spans="2:8">
      <c r="B1354" s="262">
        <v>11238</v>
      </c>
      <c r="C1354" s="262">
        <v>110</v>
      </c>
      <c r="D1354" s="263">
        <v>10064</v>
      </c>
      <c r="E1354" s="264" t="s">
        <v>715</v>
      </c>
      <c r="F1354" s="266">
        <v>15930</v>
      </c>
      <c r="G1354" s="262" t="s">
        <v>93</v>
      </c>
      <c r="H1354" s="264" t="s">
        <v>489</v>
      </c>
    </row>
    <row r="1355" spans="2:8">
      <c r="B1355" s="262">
        <v>11239</v>
      </c>
      <c r="C1355" s="262">
        <v>330</v>
      </c>
      <c r="D1355" s="263">
        <v>10092</v>
      </c>
      <c r="E1355" s="264" t="s">
        <v>716</v>
      </c>
      <c r="F1355" s="266">
        <v>3000</v>
      </c>
      <c r="G1355" s="262" t="s">
        <v>93</v>
      </c>
      <c r="H1355" s="264" t="s">
        <v>489</v>
      </c>
    </row>
    <row r="1356" spans="2:8">
      <c r="B1356" s="262">
        <v>11240</v>
      </c>
      <c r="C1356" s="262">
        <v>330</v>
      </c>
      <c r="D1356" s="263">
        <v>10092</v>
      </c>
      <c r="E1356" s="264" t="s">
        <v>716</v>
      </c>
      <c r="F1356" s="266">
        <v>15930</v>
      </c>
      <c r="G1356" s="262" t="s">
        <v>93</v>
      </c>
      <c r="H1356" s="264" t="s">
        <v>489</v>
      </c>
    </row>
    <row r="1357" spans="2:8">
      <c r="B1357" s="262">
        <v>11249</v>
      </c>
      <c r="C1357" s="262">
        <v>236</v>
      </c>
      <c r="D1357" s="263">
        <v>10141</v>
      </c>
      <c r="E1357" s="264" t="s">
        <v>717</v>
      </c>
      <c r="F1357" s="266">
        <v>4250</v>
      </c>
      <c r="G1357" s="262" t="s">
        <v>93</v>
      </c>
      <c r="H1357" s="264" t="s">
        <v>323</v>
      </c>
    </row>
    <row r="1358" spans="2:8">
      <c r="B1358" s="262">
        <v>11254</v>
      </c>
      <c r="C1358" s="262">
        <v>332</v>
      </c>
      <c r="D1358" s="263">
        <v>10158</v>
      </c>
      <c r="E1358" s="264" t="s">
        <v>718</v>
      </c>
      <c r="F1358" s="266">
        <v>2655</v>
      </c>
      <c r="G1358" s="262" t="s">
        <v>93</v>
      </c>
      <c r="H1358" s="264" t="s">
        <v>487</v>
      </c>
    </row>
    <row r="1359" spans="2:8">
      <c r="B1359" s="262">
        <v>11255</v>
      </c>
      <c r="C1359" s="262">
        <v>332</v>
      </c>
      <c r="D1359" s="263">
        <v>10158</v>
      </c>
      <c r="E1359" s="264" t="s">
        <v>719</v>
      </c>
      <c r="F1359" s="266">
        <v>2655</v>
      </c>
      <c r="G1359" s="262" t="s">
        <v>93</v>
      </c>
      <c r="H1359" s="264" t="s">
        <v>487</v>
      </c>
    </row>
    <row r="1360" spans="2:8">
      <c r="B1360" s="262">
        <v>11256</v>
      </c>
      <c r="C1360" s="262">
        <v>332</v>
      </c>
      <c r="D1360" s="263">
        <v>10158</v>
      </c>
      <c r="E1360" s="264" t="s">
        <v>720</v>
      </c>
      <c r="F1360" s="266">
        <v>2655</v>
      </c>
      <c r="G1360" s="262" t="s">
        <v>93</v>
      </c>
      <c r="H1360" s="264" t="s">
        <v>487</v>
      </c>
    </row>
    <row r="1361" spans="2:8">
      <c r="B1361" s="262">
        <v>11257</v>
      </c>
      <c r="C1361" s="262">
        <v>332</v>
      </c>
      <c r="D1361" s="263">
        <v>10158</v>
      </c>
      <c r="E1361" s="264" t="s">
        <v>720</v>
      </c>
      <c r="F1361" s="266">
        <v>2655</v>
      </c>
      <c r="G1361" s="262" t="s">
        <v>93</v>
      </c>
      <c r="H1361" s="264" t="s">
        <v>487</v>
      </c>
    </row>
    <row r="1362" spans="2:8">
      <c r="B1362" s="262">
        <v>11275</v>
      </c>
      <c r="C1362" s="262">
        <v>230</v>
      </c>
      <c r="D1362" s="263">
        <v>10152</v>
      </c>
      <c r="E1362" s="264" t="s">
        <v>721</v>
      </c>
      <c r="F1362" s="266">
        <v>11655</v>
      </c>
      <c r="G1362" s="262" t="s">
        <v>93</v>
      </c>
      <c r="H1362" s="264" t="s">
        <v>321</v>
      </c>
    </row>
    <row r="1363" spans="2:8">
      <c r="B1363" s="262">
        <v>11282</v>
      </c>
      <c r="C1363" s="262">
        <v>204</v>
      </c>
      <c r="D1363" s="263">
        <v>10138</v>
      </c>
      <c r="E1363" s="264" t="s">
        <v>722</v>
      </c>
      <c r="F1363" s="266">
        <v>10216</v>
      </c>
      <c r="G1363" s="262" t="s">
        <v>93</v>
      </c>
      <c r="H1363" s="264" t="s">
        <v>321</v>
      </c>
    </row>
    <row r="1364" spans="2:8">
      <c r="B1364" s="262">
        <v>11331</v>
      </c>
      <c r="C1364" s="262">
        <v>615</v>
      </c>
      <c r="D1364" s="263">
        <v>9022</v>
      </c>
      <c r="E1364" s="264" t="s">
        <v>622</v>
      </c>
      <c r="F1364" s="265">
        <v>652</v>
      </c>
      <c r="G1364" s="262" t="s">
        <v>93</v>
      </c>
      <c r="H1364" s="264" t="s">
        <v>602</v>
      </c>
    </row>
    <row r="1365" spans="2:8">
      <c r="B1365" s="262">
        <v>11332</v>
      </c>
      <c r="C1365" s="262">
        <v>615</v>
      </c>
      <c r="D1365" s="263">
        <v>9022</v>
      </c>
      <c r="E1365" s="264" t="s">
        <v>622</v>
      </c>
      <c r="F1365" s="265">
        <v>577</v>
      </c>
      <c r="G1365" s="262" t="s">
        <v>93</v>
      </c>
      <c r="H1365" s="264" t="s">
        <v>602</v>
      </c>
    </row>
    <row r="1366" spans="2:8">
      <c r="B1366" s="262">
        <v>11346</v>
      </c>
      <c r="C1366" s="262">
        <v>202</v>
      </c>
      <c r="D1366" s="263">
        <v>10215</v>
      </c>
      <c r="E1366" s="264" t="s">
        <v>723</v>
      </c>
      <c r="F1366" s="266">
        <v>5760</v>
      </c>
      <c r="G1366" s="262" t="s">
        <v>93</v>
      </c>
      <c r="H1366" s="264" t="s">
        <v>489</v>
      </c>
    </row>
    <row r="1367" spans="2:8">
      <c r="B1367" s="262">
        <v>11349</v>
      </c>
      <c r="C1367" s="262">
        <v>241</v>
      </c>
      <c r="D1367" s="263">
        <v>10199</v>
      </c>
      <c r="E1367" s="264" t="s">
        <v>724</v>
      </c>
      <c r="F1367" s="266">
        <v>9600</v>
      </c>
      <c r="G1367" s="262" t="s">
        <v>93</v>
      </c>
      <c r="H1367" s="264" t="s">
        <v>489</v>
      </c>
    </row>
    <row r="1368" spans="2:8">
      <c r="B1368" s="262">
        <v>11350</v>
      </c>
      <c r="C1368" s="262">
        <v>236</v>
      </c>
      <c r="D1368" s="263">
        <v>10198</v>
      </c>
      <c r="E1368" s="264" t="s">
        <v>725</v>
      </c>
      <c r="F1368" s="266">
        <v>2439</v>
      </c>
      <c r="G1368" s="262" t="s">
        <v>93</v>
      </c>
      <c r="H1368" s="264" t="s">
        <v>489</v>
      </c>
    </row>
    <row r="1369" spans="2:8">
      <c r="B1369" s="262">
        <v>11351</v>
      </c>
      <c r="C1369" s="262">
        <v>236</v>
      </c>
      <c r="D1369" s="263">
        <v>10198</v>
      </c>
      <c r="E1369" s="264" t="s">
        <v>725</v>
      </c>
      <c r="F1369" s="266">
        <v>11600</v>
      </c>
      <c r="G1369" s="262" t="s">
        <v>93</v>
      </c>
      <c r="H1369" s="264" t="s">
        <v>489</v>
      </c>
    </row>
    <row r="1370" spans="2:8">
      <c r="B1370" s="262">
        <v>11352</v>
      </c>
      <c r="C1370" s="262">
        <v>241</v>
      </c>
      <c r="D1370" s="263">
        <v>10199</v>
      </c>
      <c r="E1370" s="264" t="s">
        <v>724</v>
      </c>
      <c r="F1370" s="266">
        <v>2294</v>
      </c>
      <c r="G1370" s="262" t="s">
        <v>93</v>
      </c>
      <c r="H1370" s="264" t="s">
        <v>489</v>
      </c>
    </row>
    <row r="1371" spans="2:8">
      <c r="B1371" s="262">
        <v>11360</v>
      </c>
      <c r="C1371" s="262">
        <v>424</v>
      </c>
      <c r="D1371" s="263">
        <v>10249</v>
      </c>
      <c r="E1371" s="264" t="s">
        <v>726</v>
      </c>
      <c r="F1371" s="266">
        <v>4130</v>
      </c>
      <c r="G1371" s="262" t="s">
        <v>93</v>
      </c>
      <c r="H1371" s="264" t="s">
        <v>489</v>
      </c>
    </row>
    <row r="1372" spans="2:8">
      <c r="B1372" s="262">
        <v>11369</v>
      </c>
      <c r="C1372" s="262">
        <v>408</v>
      </c>
      <c r="D1372" s="263">
        <v>10232</v>
      </c>
      <c r="E1372" s="264" t="s">
        <v>625</v>
      </c>
      <c r="F1372" s="266">
        <v>6378</v>
      </c>
      <c r="G1372" s="262" t="s">
        <v>93</v>
      </c>
      <c r="H1372" s="264" t="s">
        <v>321</v>
      </c>
    </row>
    <row r="1373" spans="2:8">
      <c r="B1373" s="262">
        <v>11405</v>
      </c>
      <c r="C1373" s="262">
        <v>230</v>
      </c>
      <c r="D1373" s="263">
        <v>9653</v>
      </c>
      <c r="E1373" s="264" t="s">
        <v>727</v>
      </c>
      <c r="F1373" s="266">
        <v>83114</v>
      </c>
      <c r="G1373" s="262" t="s">
        <v>93</v>
      </c>
      <c r="H1373" s="264" t="s">
        <v>323</v>
      </c>
    </row>
    <row r="1374" spans="2:8">
      <c r="B1374" s="262">
        <v>11407</v>
      </c>
      <c r="C1374" s="262">
        <v>230</v>
      </c>
      <c r="D1374" s="263">
        <v>9653</v>
      </c>
      <c r="E1374" s="264" t="s">
        <v>727</v>
      </c>
      <c r="F1374" s="266">
        <v>14664</v>
      </c>
      <c r="G1374" s="262" t="s">
        <v>93</v>
      </c>
      <c r="H1374" s="264" t="s">
        <v>323</v>
      </c>
    </row>
    <row r="1375" spans="2:8">
      <c r="B1375" s="262">
        <v>11421</v>
      </c>
      <c r="C1375" s="262">
        <v>108</v>
      </c>
      <c r="D1375" s="263">
        <v>10265</v>
      </c>
      <c r="E1375" s="264" t="s">
        <v>728</v>
      </c>
      <c r="F1375" s="266">
        <v>6757</v>
      </c>
      <c r="G1375" s="262" t="s">
        <v>93</v>
      </c>
      <c r="H1375" s="264" t="s">
        <v>323</v>
      </c>
    </row>
    <row r="1376" spans="2:8">
      <c r="B1376" s="262">
        <v>11424</v>
      </c>
      <c r="C1376" s="262">
        <v>332</v>
      </c>
      <c r="D1376" s="263">
        <v>10230</v>
      </c>
      <c r="E1376" s="264" t="s">
        <v>729</v>
      </c>
      <c r="F1376" s="266">
        <v>10744</v>
      </c>
      <c r="G1376" s="262" t="s">
        <v>93</v>
      </c>
      <c r="H1376" s="264" t="s">
        <v>323</v>
      </c>
    </row>
    <row r="1377" spans="2:8">
      <c r="B1377" s="262">
        <v>11425</v>
      </c>
      <c r="C1377" s="262">
        <v>312</v>
      </c>
      <c r="D1377" s="263">
        <v>10285</v>
      </c>
      <c r="E1377" s="264" t="s">
        <v>730</v>
      </c>
      <c r="F1377" s="265">
        <v>578</v>
      </c>
      <c r="G1377" s="262" t="s">
        <v>93</v>
      </c>
      <c r="H1377" s="264" t="s">
        <v>323</v>
      </c>
    </row>
    <row r="1378" spans="2:8">
      <c r="B1378" s="262">
        <v>11426</v>
      </c>
      <c r="C1378" s="262">
        <v>312</v>
      </c>
      <c r="D1378" s="263">
        <v>10285</v>
      </c>
      <c r="E1378" s="264" t="s">
        <v>730</v>
      </c>
      <c r="F1378" s="266">
        <v>3540</v>
      </c>
      <c r="G1378" s="262" t="s">
        <v>93</v>
      </c>
      <c r="H1378" s="264" t="s">
        <v>323</v>
      </c>
    </row>
    <row r="1379" spans="2:8">
      <c r="B1379" s="262">
        <v>11444</v>
      </c>
      <c r="C1379" s="262">
        <v>311</v>
      </c>
      <c r="D1379" s="263">
        <v>9755</v>
      </c>
      <c r="E1379" s="264" t="s">
        <v>691</v>
      </c>
      <c r="F1379" s="266">
        <v>5180</v>
      </c>
      <c r="G1379" s="262" t="s">
        <v>93</v>
      </c>
      <c r="H1379" s="264" t="s">
        <v>323</v>
      </c>
    </row>
    <row r="1380" spans="2:8">
      <c r="B1380" s="262">
        <v>11450</v>
      </c>
      <c r="C1380" s="262">
        <v>201</v>
      </c>
      <c r="D1380" s="263">
        <v>9652</v>
      </c>
      <c r="E1380" s="264" t="s">
        <v>600</v>
      </c>
      <c r="F1380" s="266">
        <v>10967</v>
      </c>
      <c r="G1380" s="262" t="s">
        <v>93</v>
      </c>
      <c r="H1380" s="264" t="s">
        <v>323</v>
      </c>
    </row>
    <row r="1381" spans="2:8">
      <c r="B1381" s="262">
        <v>11453</v>
      </c>
      <c r="C1381" s="262">
        <v>201</v>
      </c>
      <c r="D1381" s="263">
        <v>9652</v>
      </c>
      <c r="E1381" s="264" t="s">
        <v>600</v>
      </c>
      <c r="F1381" s="266">
        <v>69920</v>
      </c>
      <c r="G1381" s="262" t="s">
        <v>93</v>
      </c>
      <c r="H1381" s="264" t="s">
        <v>323</v>
      </c>
    </row>
    <row r="1382" spans="2:8">
      <c r="B1382" s="262">
        <v>11471</v>
      </c>
      <c r="C1382" s="262">
        <v>602</v>
      </c>
      <c r="D1382" s="263">
        <v>9026</v>
      </c>
      <c r="E1382" s="264" t="s">
        <v>614</v>
      </c>
      <c r="F1382" s="266">
        <v>83196</v>
      </c>
      <c r="G1382" s="262" t="s">
        <v>93</v>
      </c>
      <c r="H1382" s="264" t="s">
        <v>489</v>
      </c>
    </row>
    <row r="1383" spans="2:8">
      <c r="B1383" s="262">
        <v>11503</v>
      </c>
      <c r="C1383" s="262">
        <v>232</v>
      </c>
      <c r="D1383" s="263">
        <v>10259</v>
      </c>
      <c r="E1383" s="264" t="s">
        <v>731</v>
      </c>
      <c r="F1383" s="266">
        <v>12390</v>
      </c>
      <c r="G1383" s="262" t="s">
        <v>93</v>
      </c>
      <c r="H1383" s="264" t="s">
        <v>321</v>
      </c>
    </row>
    <row r="1384" spans="2:8">
      <c r="B1384" s="262">
        <v>11504</v>
      </c>
      <c r="C1384" s="262">
        <v>232</v>
      </c>
      <c r="D1384" s="263">
        <v>10259</v>
      </c>
      <c r="E1384" s="264" t="s">
        <v>731</v>
      </c>
      <c r="F1384" s="265">
        <v>798</v>
      </c>
      <c r="G1384" s="262" t="s">
        <v>93</v>
      </c>
      <c r="H1384" s="264" t="s">
        <v>321</v>
      </c>
    </row>
    <row r="1385" spans="2:8">
      <c r="B1385" s="262">
        <v>11516</v>
      </c>
      <c r="C1385" s="262">
        <v>409</v>
      </c>
      <c r="D1385" s="263">
        <v>9643</v>
      </c>
      <c r="E1385" s="264" t="s">
        <v>732</v>
      </c>
      <c r="F1385" s="266">
        <v>10500</v>
      </c>
      <c r="G1385" s="262" t="s">
        <v>93</v>
      </c>
      <c r="H1385" s="264" t="s">
        <v>321</v>
      </c>
    </row>
    <row r="1386" spans="2:8">
      <c r="B1386" s="262">
        <v>11517</v>
      </c>
      <c r="C1386" s="262">
        <v>409</v>
      </c>
      <c r="D1386" s="263">
        <v>9643</v>
      </c>
      <c r="E1386" s="264" t="s">
        <v>732</v>
      </c>
      <c r="F1386" s="266">
        <v>54000</v>
      </c>
      <c r="G1386" s="262" t="s">
        <v>93</v>
      </c>
      <c r="H1386" s="264" t="s">
        <v>321</v>
      </c>
    </row>
    <row r="1387" spans="2:8">
      <c r="B1387" s="262">
        <v>11518</v>
      </c>
      <c r="C1387" s="262">
        <v>409</v>
      </c>
      <c r="D1387" s="263">
        <v>9643</v>
      </c>
      <c r="E1387" s="264" t="s">
        <v>732</v>
      </c>
      <c r="F1387" s="266">
        <v>42480</v>
      </c>
      <c r="G1387" s="262" t="s">
        <v>93</v>
      </c>
      <c r="H1387" s="264" t="s">
        <v>321</v>
      </c>
    </row>
    <row r="1388" spans="2:8">
      <c r="B1388" s="262">
        <v>11519</v>
      </c>
      <c r="C1388" s="262">
        <v>409</v>
      </c>
      <c r="D1388" s="263">
        <v>9643</v>
      </c>
      <c r="E1388" s="264" t="s">
        <v>732</v>
      </c>
      <c r="F1388" s="266">
        <v>1055</v>
      </c>
      <c r="G1388" s="262" t="s">
        <v>93</v>
      </c>
      <c r="H1388" s="264" t="s">
        <v>321</v>
      </c>
    </row>
    <row r="1389" spans="2:8">
      <c r="B1389" s="262">
        <v>11526</v>
      </c>
      <c r="C1389" s="262">
        <v>314</v>
      </c>
      <c r="D1389" s="263">
        <v>9036</v>
      </c>
      <c r="E1389" s="264" t="s">
        <v>623</v>
      </c>
      <c r="F1389" s="266">
        <v>1135</v>
      </c>
      <c r="G1389" s="262" t="s">
        <v>93</v>
      </c>
      <c r="H1389" s="264" t="s">
        <v>323</v>
      </c>
    </row>
    <row r="1390" spans="2:8">
      <c r="B1390" s="262">
        <v>11612</v>
      </c>
      <c r="C1390" s="262">
        <v>307</v>
      </c>
      <c r="D1390" s="263">
        <v>10408</v>
      </c>
      <c r="E1390" s="264" t="s">
        <v>733</v>
      </c>
      <c r="F1390" s="265">
        <v>640</v>
      </c>
      <c r="G1390" s="262" t="s">
        <v>93</v>
      </c>
      <c r="H1390" s="264" t="s">
        <v>323</v>
      </c>
    </row>
    <row r="1391" spans="2:8">
      <c r="B1391" s="262">
        <v>11613</v>
      </c>
      <c r="C1391" s="262">
        <v>307</v>
      </c>
      <c r="D1391" s="263">
        <v>10408</v>
      </c>
      <c r="E1391" s="264" t="s">
        <v>733</v>
      </c>
      <c r="F1391" s="266">
        <v>5310</v>
      </c>
      <c r="G1391" s="262" t="s">
        <v>93</v>
      </c>
      <c r="H1391" s="264" t="s">
        <v>323</v>
      </c>
    </row>
    <row r="1392" spans="2:8">
      <c r="B1392" s="262">
        <v>11636</v>
      </c>
      <c r="C1392" s="262">
        <v>505</v>
      </c>
      <c r="D1392" s="263">
        <v>10453</v>
      </c>
      <c r="E1392" s="264" t="s">
        <v>734</v>
      </c>
      <c r="F1392" s="265">
        <v>-75</v>
      </c>
      <c r="G1392" s="262" t="s">
        <v>93</v>
      </c>
      <c r="H1392" s="264" t="s">
        <v>489</v>
      </c>
    </row>
    <row r="1393" spans="2:8">
      <c r="B1393" s="262">
        <v>11639</v>
      </c>
      <c r="C1393" s="262">
        <v>241</v>
      </c>
      <c r="D1393" s="263">
        <v>10413</v>
      </c>
      <c r="E1393" s="264" t="s">
        <v>508</v>
      </c>
      <c r="F1393" s="266">
        <v>10069</v>
      </c>
      <c r="G1393" s="262" t="s">
        <v>93</v>
      </c>
      <c r="H1393" s="264" t="s">
        <v>489</v>
      </c>
    </row>
    <row r="1394" spans="2:8">
      <c r="B1394" s="262">
        <v>11640</v>
      </c>
      <c r="C1394" s="262">
        <v>241</v>
      </c>
      <c r="D1394" s="263">
        <v>10413</v>
      </c>
      <c r="E1394" s="264" t="s">
        <v>508</v>
      </c>
      <c r="F1394" s="266">
        <v>10069</v>
      </c>
      <c r="G1394" s="262" t="s">
        <v>93</v>
      </c>
      <c r="H1394" s="264" t="s">
        <v>489</v>
      </c>
    </row>
    <row r="1395" spans="2:8">
      <c r="B1395" s="262">
        <v>11643</v>
      </c>
      <c r="C1395" s="262">
        <v>318</v>
      </c>
      <c r="D1395" s="263">
        <v>10328</v>
      </c>
      <c r="E1395" s="264" t="s">
        <v>637</v>
      </c>
      <c r="F1395" s="266">
        <v>1652</v>
      </c>
      <c r="G1395" s="262" t="s">
        <v>93</v>
      </c>
      <c r="H1395" s="264" t="s">
        <v>489</v>
      </c>
    </row>
    <row r="1396" spans="2:8">
      <c r="B1396" s="262">
        <v>11644</v>
      </c>
      <c r="C1396" s="262">
        <v>318</v>
      </c>
      <c r="D1396" s="263">
        <v>10328</v>
      </c>
      <c r="E1396" s="264" t="s">
        <v>637</v>
      </c>
      <c r="F1396" s="266">
        <v>33598</v>
      </c>
      <c r="G1396" s="262" t="s">
        <v>93</v>
      </c>
      <c r="H1396" s="264" t="s">
        <v>489</v>
      </c>
    </row>
    <row r="1397" spans="2:8">
      <c r="B1397" s="262">
        <v>11645</v>
      </c>
      <c r="C1397" s="262">
        <v>318</v>
      </c>
      <c r="D1397" s="263">
        <v>10328</v>
      </c>
      <c r="E1397" s="264" t="s">
        <v>637</v>
      </c>
      <c r="F1397" s="266">
        <v>1652</v>
      </c>
      <c r="G1397" s="262" t="s">
        <v>93</v>
      </c>
      <c r="H1397" s="264" t="s">
        <v>489</v>
      </c>
    </row>
    <row r="1398" spans="2:8">
      <c r="B1398" s="262">
        <v>11663</v>
      </c>
      <c r="C1398" s="262">
        <v>303</v>
      </c>
      <c r="D1398" s="263">
        <v>10522</v>
      </c>
      <c r="E1398" s="264" t="s">
        <v>735</v>
      </c>
      <c r="F1398" s="266">
        <v>6079</v>
      </c>
      <c r="G1398" s="262" t="s">
        <v>93</v>
      </c>
      <c r="H1398" s="264" t="s">
        <v>323</v>
      </c>
    </row>
    <row r="1399" spans="2:8">
      <c r="B1399" s="262">
        <v>11674</v>
      </c>
      <c r="C1399" s="262">
        <v>410</v>
      </c>
      <c r="D1399" s="263">
        <v>10409</v>
      </c>
      <c r="E1399" s="264" t="s">
        <v>736</v>
      </c>
      <c r="F1399" s="266">
        <v>10620</v>
      </c>
      <c r="G1399" s="262" t="s">
        <v>93</v>
      </c>
      <c r="H1399" s="264" t="s">
        <v>323</v>
      </c>
    </row>
    <row r="1400" spans="2:8">
      <c r="B1400" s="262">
        <v>11682</v>
      </c>
      <c r="C1400" s="262">
        <v>305</v>
      </c>
      <c r="D1400" s="263">
        <v>10513</v>
      </c>
      <c r="E1400" s="264" t="s">
        <v>737</v>
      </c>
      <c r="F1400" s="266">
        <v>11945</v>
      </c>
      <c r="G1400" s="262" t="s">
        <v>93</v>
      </c>
      <c r="H1400" s="264" t="s">
        <v>323</v>
      </c>
    </row>
    <row r="1401" spans="2:8">
      <c r="B1401" s="262">
        <v>11710</v>
      </c>
      <c r="C1401" s="262">
        <v>408</v>
      </c>
      <c r="D1401" s="263">
        <v>10610</v>
      </c>
      <c r="E1401" s="264" t="s">
        <v>488</v>
      </c>
      <c r="F1401" s="265">
        <v>0</v>
      </c>
      <c r="G1401" s="262" t="s">
        <v>93</v>
      </c>
      <c r="H1401" s="264" t="s">
        <v>489</v>
      </c>
    </row>
    <row r="1402" spans="2:8">
      <c r="B1402" s="262">
        <v>11716</v>
      </c>
      <c r="C1402" s="262">
        <v>337</v>
      </c>
      <c r="D1402" s="263">
        <v>10562</v>
      </c>
      <c r="E1402" s="264" t="s">
        <v>738</v>
      </c>
      <c r="F1402" s="266">
        <v>21000</v>
      </c>
      <c r="G1402" s="262" t="s">
        <v>93</v>
      </c>
      <c r="H1402" s="264" t="s">
        <v>321</v>
      </c>
    </row>
    <row r="1403" spans="2:8">
      <c r="B1403" s="262">
        <v>11745</v>
      </c>
      <c r="C1403" s="262">
        <v>320</v>
      </c>
      <c r="D1403" s="263">
        <v>10628</v>
      </c>
      <c r="E1403" s="264" t="s">
        <v>739</v>
      </c>
      <c r="F1403" s="266">
        <v>-4130</v>
      </c>
      <c r="G1403" s="262" t="s">
        <v>93</v>
      </c>
      <c r="H1403" s="264" t="s">
        <v>321</v>
      </c>
    </row>
    <row r="1404" spans="2:8">
      <c r="B1404" s="262">
        <v>11784</v>
      </c>
      <c r="C1404" s="262">
        <v>406</v>
      </c>
      <c r="D1404" s="263">
        <v>10653</v>
      </c>
      <c r="E1404" s="264" t="s">
        <v>740</v>
      </c>
      <c r="F1404" s="266">
        <v>4248</v>
      </c>
      <c r="G1404" s="262" t="s">
        <v>93</v>
      </c>
      <c r="H1404" s="264" t="s">
        <v>323</v>
      </c>
    </row>
    <row r="1405" spans="2:8">
      <c r="B1405" s="262">
        <v>11785</v>
      </c>
      <c r="C1405" s="262">
        <v>406</v>
      </c>
      <c r="D1405" s="263">
        <v>10653</v>
      </c>
      <c r="E1405" s="264" t="s">
        <v>740</v>
      </c>
      <c r="F1405" s="266">
        <v>4248</v>
      </c>
      <c r="G1405" s="262" t="s">
        <v>93</v>
      </c>
      <c r="H1405" s="264" t="s">
        <v>323</v>
      </c>
    </row>
    <row r="1406" spans="2:8">
      <c r="B1406" s="262">
        <v>11830</v>
      </c>
      <c r="C1406" s="262">
        <v>330</v>
      </c>
      <c r="D1406" s="263">
        <v>10476</v>
      </c>
      <c r="E1406" s="264" t="s">
        <v>741</v>
      </c>
      <c r="F1406" s="266">
        <v>67500</v>
      </c>
      <c r="G1406" s="262" t="s">
        <v>93</v>
      </c>
      <c r="H1406" s="264" t="s">
        <v>489</v>
      </c>
    </row>
    <row r="1407" spans="2:8">
      <c r="B1407" s="262">
        <v>11831</v>
      </c>
      <c r="C1407" s="262">
        <v>332</v>
      </c>
      <c r="D1407" s="263">
        <v>10477</v>
      </c>
      <c r="E1407" s="264" t="s">
        <v>742</v>
      </c>
      <c r="F1407" s="266">
        <v>67500</v>
      </c>
      <c r="G1407" s="262" t="s">
        <v>93</v>
      </c>
      <c r="H1407" s="264" t="s">
        <v>489</v>
      </c>
    </row>
    <row r="1408" spans="2:8">
      <c r="B1408" s="262">
        <v>11832</v>
      </c>
      <c r="C1408" s="262">
        <v>334</v>
      </c>
      <c r="D1408" s="263">
        <v>10478</v>
      </c>
      <c r="E1408" s="264" t="s">
        <v>673</v>
      </c>
      <c r="F1408" s="266">
        <v>67500</v>
      </c>
      <c r="G1408" s="262" t="s">
        <v>93</v>
      </c>
      <c r="H1408" s="264" t="s">
        <v>489</v>
      </c>
    </row>
    <row r="1409" spans="2:8">
      <c r="B1409" s="262">
        <v>11833</v>
      </c>
      <c r="C1409" s="262">
        <v>336</v>
      </c>
      <c r="D1409" s="263">
        <v>10488</v>
      </c>
      <c r="E1409" s="264" t="s">
        <v>506</v>
      </c>
      <c r="F1409" s="266">
        <v>67500</v>
      </c>
      <c r="G1409" s="262" t="s">
        <v>93</v>
      </c>
      <c r="H1409" s="264" t="s">
        <v>489</v>
      </c>
    </row>
    <row r="1410" spans="2:8">
      <c r="B1410" s="262">
        <v>11834</v>
      </c>
      <c r="C1410" s="262">
        <v>401</v>
      </c>
      <c r="D1410" s="263">
        <v>10485</v>
      </c>
      <c r="E1410" s="264" t="s">
        <v>743</v>
      </c>
      <c r="F1410" s="266">
        <v>63000</v>
      </c>
      <c r="G1410" s="262" t="s">
        <v>93</v>
      </c>
      <c r="H1410" s="264" t="s">
        <v>489</v>
      </c>
    </row>
    <row r="1411" spans="2:8">
      <c r="B1411" s="262">
        <v>11835</v>
      </c>
      <c r="C1411" s="262">
        <v>411</v>
      </c>
      <c r="D1411" s="263">
        <v>10483</v>
      </c>
      <c r="E1411" s="264" t="s">
        <v>744</v>
      </c>
      <c r="F1411" s="266">
        <v>63000</v>
      </c>
      <c r="G1411" s="262" t="s">
        <v>93</v>
      </c>
      <c r="H1411" s="264" t="s">
        <v>489</v>
      </c>
    </row>
    <row r="1412" spans="2:8">
      <c r="B1412" s="262">
        <v>11836</v>
      </c>
      <c r="C1412" s="262">
        <v>509</v>
      </c>
      <c r="D1412" s="263">
        <v>10470</v>
      </c>
      <c r="E1412" s="264" t="s">
        <v>745</v>
      </c>
      <c r="F1412" s="266">
        <v>63000</v>
      </c>
      <c r="G1412" s="262" t="s">
        <v>93</v>
      </c>
      <c r="H1412" s="264" t="s">
        <v>489</v>
      </c>
    </row>
    <row r="1413" spans="2:8">
      <c r="B1413" s="262">
        <v>11843</v>
      </c>
      <c r="C1413" s="262">
        <v>501</v>
      </c>
      <c r="D1413" s="263">
        <v>10619</v>
      </c>
      <c r="E1413" s="264" t="s">
        <v>746</v>
      </c>
      <c r="F1413" s="265">
        <v>-181</v>
      </c>
      <c r="G1413" s="262" t="s">
        <v>93</v>
      </c>
      <c r="H1413" s="264" t="s">
        <v>489</v>
      </c>
    </row>
    <row r="1414" spans="2:8">
      <c r="B1414" s="262">
        <v>11856</v>
      </c>
      <c r="C1414" s="262">
        <v>512</v>
      </c>
      <c r="D1414" s="263">
        <v>10655</v>
      </c>
      <c r="E1414" s="264" t="s">
        <v>747</v>
      </c>
      <c r="F1414" s="266">
        <v>18350</v>
      </c>
      <c r="G1414" s="262" t="s">
        <v>93</v>
      </c>
      <c r="H1414" s="264" t="s">
        <v>321</v>
      </c>
    </row>
    <row r="1415" spans="2:8">
      <c r="B1415" s="262">
        <v>11857</v>
      </c>
      <c r="C1415" s="262">
        <v>311</v>
      </c>
      <c r="D1415" s="263">
        <v>10667</v>
      </c>
      <c r="E1415" s="264" t="s">
        <v>748</v>
      </c>
      <c r="F1415" s="266">
        <v>9440</v>
      </c>
      <c r="G1415" s="262" t="s">
        <v>93</v>
      </c>
      <c r="H1415" s="264" t="s">
        <v>321</v>
      </c>
    </row>
    <row r="1416" spans="2:8">
      <c r="B1416" s="262">
        <v>11886</v>
      </c>
      <c r="C1416" s="262">
        <v>232</v>
      </c>
      <c r="D1416" s="263">
        <v>10464</v>
      </c>
      <c r="E1416" s="264" t="s">
        <v>750</v>
      </c>
      <c r="F1416" s="266">
        <v>60000</v>
      </c>
      <c r="G1416" s="262" t="s">
        <v>93</v>
      </c>
      <c r="H1416" s="264" t="s">
        <v>489</v>
      </c>
    </row>
    <row r="1417" spans="2:8">
      <c r="B1417" s="262">
        <v>11901</v>
      </c>
      <c r="C1417" s="262">
        <v>217</v>
      </c>
      <c r="D1417" s="263">
        <v>10124</v>
      </c>
      <c r="E1417" s="264" t="s">
        <v>531</v>
      </c>
      <c r="F1417" s="266">
        <v>79800</v>
      </c>
      <c r="G1417" s="262" t="s">
        <v>93</v>
      </c>
      <c r="H1417" s="264" t="s">
        <v>323</v>
      </c>
    </row>
    <row r="1418" spans="2:8">
      <c r="B1418" s="262">
        <v>11902</v>
      </c>
      <c r="C1418" s="262">
        <v>217</v>
      </c>
      <c r="D1418" s="263">
        <v>10124</v>
      </c>
      <c r="E1418" s="264" t="s">
        <v>531</v>
      </c>
      <c r="F1418" s="266">
        <v>1007</v>
      </c>
      <c r="G1418" s="262" t="s">
        <v>93</v>
      </c>
      <c r="H1418" s="264" t="s">
        <v>323</v>
      </c>
    </row>
    <row r="1419" spans="2:8">
      <c r="B1419" s="262">
        <v>11905</v>
      </c>
      <c r="C1419" s="262">
        <v>110</v>
      </c>
      <c r="D1419" s="263">
        <v>10741</v>
      </c>
      <c r="E1419" s="264" t="s">
        <v>751</v>
      </c>
      <c r="F1419" s="265">
        <v>600</v>
      </c>
      <c r="G1419" s="262" t="s">
        <v>93</v>
      </c>
      <c r="H1419" s="264" t="s">
        <v>323</v>
      </c>
    </row>
    <row r="1420" spans="2:8">
      <c r="B1420" s="262">
        <v>11906</v>
      </c>
      <c r="C1420" s="262">
        <v>110</v>
      </c>
      <c r="D1420" s="263">
        <v>10741</v>
      </c>
      <c r="E1420" s="264" t="s">
        <v>751</v>
      </c>
      <c r="F1420" s="266">
        <v>3776</v>
      </c>
      <c r="G1420" s="262" t="s">
        <v>93</v>
      </c>
      <c r="H1420" s="264" t="s">
        <v>323</v>
      </c>
    </row>
    <row r="1421" spans="2:8">
      <c r="B1421" s="262">
        <v>11907</v>
      </c>
      <c r="C1421" s="262">
        <v>110</v>
      </c>
      <c r="D1421" s="263">
        <v>10741</v>
      </c>
      <c r="E1421" s="264" t="s">
        <v>751</v>
      </c>
      <c r="F1421" s="266">
        <v>4081</v>
      </c>
      <c r="G1421" s="262" t="s">
        <v>93</v>
      </c>
      <c r="H1421" s="264" t="s">
        <v>323</v>
      </c>
    </row>
    <row r="1422" spans="2:8">
      <c r="B1422" s="262">
        <v>11908</v>
      </c>
      <c r="C1422" s="262">
        <v>110</v>
      </c>
      <c r="D1422" s="263">
        <v>10741</v>
      </c>
      <c r="E1422" s="264" t="s">
        <v>751</v>
      </c>
      <c r="F1422" s="265">
        <v>295</v>
      </c>
      <c r="G1422" s="262" t="s">
        <v>93</v>
      </c>
      <c r="H1422" s="264" t="s">
        <v>323</v>
      </c>
    </row>
    <row r="1423" spans="2:8">
      <c r="B1423" s="262">
        <v>11911</v>
      </c>
      <c r="C1423" s="262">
        <v>104</v>
      </c>
      <c r="D1423" s="263">
        <v>10742</v>
      </c>
      <c r="E1423" s="264" t="s">
        <v>752</v>
      </c>
      <c r="F1423" s="266">
        <v>3876</v>
      </c>
      <c r="G1423" s="262" t="s">
        <v>93</v>
      </c>
      <c r="H1423" s="264" t="s">
        <v>323</v>
      </c>
    </row>
    <row r="1424" spans="2:8">
      <c r="B1424" s="262">
        <v>11921</v>
      </c>
      <c r="C1424" s="262">
        <v>508</v>
      </c>
      <c r="D1424" s="263">
        <v>10694</v>
      </c>
      <c r="E1424" s="264" t="s">
        <v>753</v>
      </c>
      <c r="F1424" s="266">
        <v>17208</v>
      </c>
      <c r="G1424" s="262" t="s">
        <v>93</v>
      </c>
      <c r="H1424" s="264" t="s">
        <v>323</v>
      </c>
    </row>
    <row r="1425" spans="2:8">
      <c r="B1425" s="262">
        <v>11972</v>
      </c>
      <c r="C1425" s="262">
        <v>222</v>
      </c>
      <c r="D1425" s="263">
        <v>10824</v>
      </c>
      <c r="E1425" s="264" t="s">
        <v>754</v>
      </c>
      <c r="F1425" s="265">
        <v>0</v>
      </c>
      <c r="G1425" s="262" t="s">
        <v>93</v>
      </c>
      <c r="H1425" s="264" t="s">
        <v>321</v>
      </c>
    </row>
    <row r="1426" spans="2:8">
      <c r="B1426" s="262">
        <v>11979</v>
      </c>
      <c r="C1426" s="262">
        <v>408</v>
      </c>
      <c r="D1426" s="263">
        <v>10769</v>
      </c>
      <c r="E1426" s="264" t="s">
        <v>755</v>
      </c>
      <c r="F1426" s="265">
        <v>709</v>
      </c>
      <c r="G1426" s="262" t="s">
        <v>93</v>
      </c>
      <c r="H1426" s="264" t="s">
        <v>321</v>
      </c>
    </row>
    <row r="1427" spans="2:8">
      <c r="B1427" s="262">
        <v>11980</v>
      </c>
      <c r="C1427" s="262">
        <v>408</v>
      </c>
      <c r="D1427" s="263">
        <v>10769</v>
      </c>
      <c r="E1427" s="264" t="s">
        <v>755</v>
      </c>
      <c r="F1427" s="266">
        <v>12638</v>
      </c>
      <c r="G1427" s="262" t="s">
        <v>93</v>
      </c>
      <c r="H1427" s="264" t="s">
        <v>321</v>
      </c>
    </row>
    <row r="1428" spans="2:8">
      <c r="B1428" s="262">
        <v>11983</v>
      </c>
      <c r="C1428" s="262">
        <v>218</v>
      </c>
      <c r="D1428" s="263">
        <v>10767</v>
      </c>
      <c r="E1428" s="264" t="s">
        <v>756</v>
      </c>
      <c r="F1428" s="266">
        <v>2227</v>
      </c>
      <c r="G1428" s="262" t="s">
        <v>93</v>
      </c>
      <c r="H1428" s="264" t="s">
        <v>321</v>
      </c>
    </row>
    <row r="1429" spans="2:8">
      <c r="B1429" s="262">
        <v>11984</v>
      </c>
      <c r="C1429" s="262">
        <v>218</v>
      </c>
      <c r="D1429" s="263">
        <v>10767</v>
      </c>
      <c r="E1429" s="264" t="s">
        <v>756</v>
      </c>
      <c r="F1429" s="266">
        <v>10939</v>
      </c>
      <c r="G1429" s="262" t="s">
        <v>93</v>
      </c>
      <c r="H1429" s="264" t="s">
        <v>321</v>
      </c>
    </row>
    <row r="1430" spans="2:8">
      <c r="B1430" s="262">
        <v>12015</v>
      </c>
      <c r="C1430" s="262">
        <v>502</v>
      </c>
      <c r="D1430" s="263">
        <v>10815</v>
      </c>
      <c r="E1430" s="264" t="s">
        <v>757</v>
      </c>
      <c r="F1430" s="266">
        <v>16968</v>
      </c>
      <c r="G1430" s="262" t="s">
        <v>93</v>
      </c>
      <c r="H1430" s="264" t="s">
        <v>487</v>
      </c>
    </row>
    <row r="1431" spans="2:8">
      <c r="B1431" s="262">
        <v>12032</v>
      </c>
      <c r="C1431" s="262">
        <v>318</v>
      </c>
      <c r="D1431" s="263">
        <v>10611</v>
      </c>
      <c r="E1431" s="264" t="s">
        <v>758</v>
      </c>
      <c r="F1431" s="266">
        <v>44106</v>
      </c>
      <c r="G1431" s="262" t="s">
        <v>93</v>
      </c>
      <c r="H1431" s="264" t="s">
        <v>321</v>
      </c>
    </row>
    <row r="1432" spans="2:8">
      <c r="B1432" s="262">
        <v>12039</v>
      </c>
      <c r="C1432" s="262">
        <v>102</v>
      </c>
      <c r="D1432" s="263">
        <v>10871</v>
      </c>
      <c r="E1432" s="264" t="s">
        <v>322</v>
      </c>
      <c r="F1432" s="266">
        <v>2655</v>
      </c>
      <c r="G1432" s="262" t="s">
        <v>93</v>
      </c>
      <c r="H1432" s="264" t="s">
        <v>321</v>
      </c>
    </row>
    <row r="1433" spans="2:8">
      <c r="B1433" s="262">
        <v>12043</v>
      </c>
      <c r="C1433" s="262">
        <v>212</v>
      </c>
      <c r="D1433" s="263">
        <v>10729</v>
      </c>
      <c r="E1433" s="264" t="s">
        <v>759</v>
      </c>
      <c r="F1433" s="266">
        <v>1299</v>
      </c>
      <c r="G1433" s="262" t="s">
        <v>93</v>
      </c>
      <c r="H1433" s="264" t="s">
        <v>489</v>
      </c>
    </row>
    <row r="1434" spans="2:8">
      <c r="B1434" s="262">
        <v>12075</v>
      </c>
      <c r="C1434" s="262">
        <v>108</v>
      </c>
      <c r="D1434" s="263">
        <v>10731</v>
      </c>
      <c r="E1434" s="264" t="s">
        <v>760</v>
      </c>
      <c r="F1434" s="266">
        <v>24000</v>
      </c>
      <c r="G1434" s="262" t="s">
        <v>93</v>
      </c>
      <c r="H1434" s="264" t="s">
        <v>321</v>
      </c>
    </row>
    <row r="1435" spans="2:8">
      <c r="B1435" s="262">
        <v>12115</v>
      </c>
      <c r="C1435" s="262">
        <v>228</v>
      </c>
      <c r="D1435" s="263">
        <v>10861</v>
      </c>
      <c r="E1435" s="264" t="s">
        <v>761</v>
      </c>
      <c r="F1435" s="266">
        <v>9500</v>
      </c>
      <c r="G1435" s="262" t="s">
        <v>93</v>
      </c>
      <c r="H1435" s="264" t="s">
        <v>749</v>
      </c>
    </row>
    <row r="1436" spans="2:8">
      <c r="B1436" s="262">
        <v>12150</v>
      </c>
      <c r="C1436" s="262">
        <v>215</v>
      </c>
      <c r="D1436" s="263">
        <v>10127</v>
      </c>
      <c r="E1436" s="264" t="s">
        <v>696</v>
      </c>
      <c r="F1436" s="266">
        <v>5657</v>
      </c>
      <c r="G1436" s="262" t="s">
        <v>93</v>
      </c>
      <c r="H1436" s="264" t="s">
        <v>489</v>
      </c>
    </row>
    <row r="1437" spans="2:8">
      <c r="B1437" s="262">
        <v>12181</v>
      </c>
      <c r="C1437" s="262">
        <v>328</v>
      </c>
      <c r="D1437" s="263">
        <v>11064</v>
      </c>
      <c r="E1437" s="264" t="s">
        <v>650</v>
      </c>
      <c r="F1437" s="266">
        <v>6018</v>
      </c>
      <c r="G1437" s="262" t="s">
        <v>93</v>
      </c>
      <c r="H1437" s="264" t="s">
        <v>487</v>
      </c>
    </row>
    <row r="1438" spans="2:8">
      <c r="B1438" s="262">
        <v>12184</v>
      </c>
      <c r="C1438" s="262">
        <v>220</v>
      </c>
      <c r="D1438" s="263">
        <v>10951</v>
      </c>
      <c r="E1438" s="264" t="s">
        <v>762</v>
      </c>
      <c r="F1438" s="266">
        <v>13200</v>
      </c>
      <c r="G1438" s="262" t="s">
        <v>93</v>
      </c>
      <c r="H1438" s="264" t="s">
        <v>487</v>
      </c>
    </row>
    <row r="1439" spans="2:8">
      <c r="B1439" s="262">
        <v>12214</v>
      </c>
      <c r="C1439" s="262">
        <v>515</v>
      </c>
      <c r="D1439" s="263">
        <v>11140</v>
      </c>
      <c r="E1439" s="264" t="s">
        <v>763</v>
      </c>
      <c r="F1439" s="266">
        <v>-5517</v>
      </c>
      <c r="G1439" s="262" t="s">
        <v>93</v>
      </c>
      <c r="H1439" s="264" t="s">
        <v>321</v>
      </c>
    </row>
    <row r="1440" spans="2:8">
      <c r="B1440" s="262">
        <v>12215</v>
      </c>
      <c r="C1440" s="262">
        <v>515</v>
      </c>
      <c r="D1440" s="263">
        <v>11140</v>
      </c>
      <c r="E1440" s="264" t="s">
        <v>763</v>
      </c>
      <c r="F1440" s="265">
        <v>404</v>
      </c>
      <c r="G1440" s="262" t="s">
        <v>93</v>
      </c>
      <c r="H1440" s="264" t="s">
        <v>321</v>
      </c>
    </row>
    <row r="1441" spans="2:8">
      <c r="B1441" s="262">
        <v>12216</v>
      </c>
      <c r="C1441" s="262">
        <v>515</v>
      </c>
      <c r="D1441" s="263">
        <v>11140</v>
      </c>
      <c r="E1441" s="264" t="s">
        <v>763</v>
      </c>
      <c r="F1441" s="266">
        <v>5517</v>
      </c>
      <c r="G1441" s="262" t="s">
        <v>93</v>
      </c>
      <c r="H1441" s="264" t="s">
        <v>321</v>
      </c>
    </row>
    <row r="1442" spans="2:8">
      <c r="B1442" s="262">
        <v>12217</v>
      </c>
      <c r="C1442" s="262">
        <v>515</v>
      </c>
      <c r="D1442" s="263">
        <v>11140</v>
      </c>
      <c r="E1442" s="264" t="s">
        <v>763</v>
      </c>
      <c r="F1442" s="266">
        <v>-5517</v>
      </c>
      <c r="G1442" s="262" t="s">
        <v>93</v>
      </c>
      <c r="H1442" s="264" t="s">
        <v>321</v>
      </c>
    </row>
    <row r="1443" spans="2:8">
      <c r="B1443" s="262">
        <v>12218</v>
      </c>
      <c r="C1443" s="262">
        <v>515</v>
      </c>
      <c r="D1443" s="263">
        <v>11140</v>
      </c>
      <c r="E1443" s="264" t="s">
        <v>763</v>
      </c>
      <c r="F1443" s="265">
        <v>404</v>
      </c>
      <c r="G1443" s="262" t="s">
        <v>93</v>
      </c>
      <c r="H1443" s="264" t="s">
        <v>321</v>
      </c>
    </row>
    <row r="1444" spans="2:8">
      <c r="B1444" s="262">
        <v>12219</v>
      </c>
      <c r="C1444" s="262">
        <v>515</v>
      </c>
      <c r="D1444" s="263">
        <v>11140</v>
      </c>
      <c r="E1444" s="264" t="s">
        <v>763</v>
      </c>
      <c r="F1444" s="266">
        <v>5517</v>
      </c>
      <c r="G1444" s="262" t="s">
        <v>93</v>
      </c>
      <c r="H1444" s="264" t="s">
        <v>321</v>
      </c>
    </row>
    <row r="1445" spans="2:8">
      <c r="B1445" s="262">
        <v>12229</v>
      </c>
      <c r="C1445" s="262">
        <v>110</v>
      </c>
      <c r="D1445" s="263">
        <v>11077</v>
      </c>
      <c r="E1445" s="264" t="s">
        <v>764</v>
      </c>
      <c r="F1445" s="266">
        <v>12036</v>
      </c>
      <c r="G1445" s="262" t="s">
        <v>93</v>
      </c>
      <c r="H1445" s="264" t="s">
        <v>321</v>
      </c>
    </row>
    <row r="1446" spans="2:8">
      <c r="B1446" s="262">
        <v>12231</v>
      </c>
      <c r="C1446" s="262">
        <v>318</v>
      </c>
      <c r="D1446" s="263">
        <v>11076</v>
      </c>
      <c r="E1446" s="264" t="s">
        <v>552</v>
      </c>
      <c r="F1446" s="266">
        <v>12036</v>
      </c>
      <c r="G1446" s="262" t="s">
        <v>93</v>
      </c>
      <c r="H1446" s="264" t="s">
        <v>321</v>
      </c>
    </row>
    <row r="1447" spans="2:8">
      <c r="B1447" s="262">
        <v>12233</v>
      </c>
      <c r="C1447" s="262">
        <v>108</v>
      </c>
      <c r="D1447" s="263">
        <v>11075</v>
      </c>
      <c r="E1447" s="264" t="s">
        <v>765</v>
      </c>
      <c r="F1447" s="266">
        <v>12036</v>
      </c>
      <c r="G1447" s="262" t="s">
        <v>93</v>
      </c>
      <c r="H1447" s="264" t="s">
        <v>321</v>
      </c>
    </row>
    <row r="1448" spans="2:8">
      <c r="B1448" s="262">
        <v>12234</v>
      </c>
      <c r="C1448" s="262">
        <v>328</v>
      </c>
      <c r="D1448" s="263">
        <v>11064</v>
      </c>
      <c r="E1448" s="264" t="s">
        <v>766</v>
      </c>
      <c r="F1448" s="266">
        <v>12036</v>
      </c>
      <c r="G1448" s="262" t="s">
        <v>93</v>
      </c>
      <c r="H1448" s="264" t="s">
        <v>321</v>
      </c>
    </row>
    <row r="1449" spans="2:8">
      <c r="B1449" s="262">
        <v>12237</v>
      </c>
      <c r="C1449" s="262">
        <v>222</v>
      </c>
      <c r="D1449" s="263">
        <v>11061</v>
      </c>
      <c r="E1449" s="264" t="s">
        <v>767</v>
      </c>
      <c r="F1449" s="266">
        <v>12036</v>
      </c>
      <c r="G1449" s="262" t="s">
        <v>93</v>
      </c>
      <c r="H1449" s="264" t="s">
        <v>321</v>
      </c>
    </row>
    <row r="1450" spans="2:8">
      <c r="B1450" s="262">
        <v>12238</v>
      </c>
      <c r="C1450" s="262">
        <v>222</v>
      </c>
      <c r="D1450" s="263">
        <v>11061</v>
      </c>
      <c r="E1450" s="264" t="s">
        <v>767</v>
      </c>
      <c r="F1450" s="266">
        <v>1260</v>
      </c>
      <c r="G1450" s="262" t="s">
        <v>93</v>
      </c>
      <c r="H1450" s="264" t="s">
        <v>321</v>
      </c>
    </row>
    <row r="1451" spans="2:8">
      <c r="B1451" s="262">
        <v>12262</v>
      </c>
      <c r="C1451" s="262">
        <v>108</v>
      </c>
      <c r="D1451" s="263">
        <v>11241</v>
      </c>
      <c r="E1451" s="264" t="s">
        <v>768</v>
      </c>
      <c r="F1451" s="266">
        <v>4800</v>
      </c>
      <c r="G1451" s="262" t="s">
        <v>93</v>
      </c>
      <c r="H1451" s="264" t="s">
        <v>321</v>
      </c>
    </row>
    <row r="1452" spans="2:8">
      <c r="B1452" s="262">
        <v>12263</v>
      </c>
      <c r="C1452" s="262">
        <v>421</v>
      </c>
      <c r="D1452" s="263">
        <v>11237</v>
      </c>
      <c r="E1452" s="264" t="s">
        <v>769</v>
      </c>
      <c r="F1452" s="266">
        <v>4800</v>
      </c>
      <c r="G1452" s="262" t="s">
        <v>93</v>
      </c>
      <c r="H1452" s="264" t="s">
        <v>321</v>
      </c>
    </row>
    <row r="1453" spans="2:8">
      <c r="B1453" s="262">
        <v>12286</v>
      </c>
      <c r="C1453" s="262">
        <v>403</v>
      </c>
      <c r="D1453" s="263">
        <v>11101</v>
      </c>
      <c r="E1453" s="264" t="s">
        <v>770</v>
      </c>
      <c r="F1453" s="266">
        <v>5497</v>
      </c>
      <c r="G1453" s="262" t="s">
        <v>93</v>
      </c>
      <c r="H1453" s="264" t="s">
        <v>321</v>
      </c>
    </row>
    <row r="1454" spans="2:8">
      <c r="B1454" s="262">
        <v>12290</v>
      </c>
      <c r="C1454" s="262">
        <v>414</v>
      </c>
      <c r="D1454" s="263">
        <v>11138</v>
      </c>
      <c r="E1454" s="264" t="s">
        <v>771</v>
      </c>
      <c r="F1454" s="265">
        <v>483</v>
      </c>
      <c r="G1454" s="262" t="s">
        <v>93</v>
      </c>
      <c r="H1454" s="264" t="s">
        <v>321</v>
      </c>
    </row>
    <row r="1455" spans="2:8">
      <c r="B1455" s="262">
        <v>12306</v>
      </c>
      <c r="C1455" s="262">
        <v>212</v>
      </c>
      <c r="D1455" s="263">
        <v>11079</v>
      </c>
      <c r="E1455" s="264" t="s">
        <v>593</v>
      </c>
      <c r="F1455" s="266">
        <v>3068</v>
      </c>
      <c r="G1455" s="262" t="s">
        <v>93</v>
      </c>
      <c r="H1455" s="264" t="s">
        <v>749</v>
      </c>
    </row>
    <row r="1456" spans="2:8">
      <c r="B1456" s="262">
        <v>12307</v>
      </c>
      <c r="C1456" s="262">
        <v>212</v>
      </c>
      <c r="D1456" s="263">
        <v>11079</v>
      </c>
      <c r="E1456" s="264" t="s">
        <v>593</v>
      </c>
      <c r="F1456" s="266">
        <v>11955</v>
      </c>
      <c r="G1456" s="262" t="s">
        <v>93</v>
      </c>
      <c r="H1456" s="264" t="s">
        <v>749</v>
      </c>
    </row>
    <row r="1457" spans="2:8">
      <c r="B1457" s="262">
        <v>12336</v>
      </c>
      <c r="C1457" s="262">
        <v>337</v>
      </c>
      <c r="D1457" s="263">
        <v>11228</v>
      </c>
      <c r="E1457" s="264" t="s">
        <v>97</v>
      </c>
      <c r="F1457" s="265">
        <v>974</v>
      </c>
      <c r="G1457" s="262" t="s">
        <v>93</v>
      </c>
      <c r="H1457" s="264" t="s">
        <v>489</v>
      </c>
    </row>
    <row r="1458" spans="2:8">
      <c r="B1458" s="262">
        <v>12337</v>
      </c>
      <c r="C1458" s="262">
        <v>337</v>
      </c>
      <c r="D1458" s="263">
        <v>11228</v>
      </c>
      <c r="E1458" s="264" t="s">
        <v>97</v>
      </c>
      <c r="F1458" s="266">
        <v>14000</v>
      </c>
      <c r="G1458" s="262" t="s">
        <v>93</v>
      </c>
      <c r="H1458" s="264" t="s">
        <v>489</v>
      </c>
    </row>
    <row r="1459" spans="2:8">
      <c r="B1459" s="262">
        <v>12342</v>
      </c>
      <c r="C1459" s="262">
        <v>110</v>
      </c>
      <c r="D1459" s="263">
        <v>11225</v>
      </c>
      <c r="E1459" s="264" t="s">
        <v>772</v>
      </c>
      <c r="F1459" s="266">
        <v>14061</v>
      </c>
      <c r="G1459" s="262" t="s">
        <v>93</v>
      </c>
      <c r="H1459" s="264" t="s">
        <v>489</v>
      </c>
    </row>
    <row r="1460" spans="2:8">
      <c r="B1460" s="262">
        <v>12348</v>
      </c>
      <c r="C1460" s="262">
        <v>401</v>
      </c>
      <c r="D1460" s="263">
        <v>11198</v>
      </c>
      <c r="E1460" s="264" t="s">
        <v>773</v>
      </c>
      <c r="F1460" s="266">
        <v>11400</v>
      </c>
      <c r="G1460" s="262" t="s">
        <v>93</v>
      </c>
      <c r="H1460" s="264" t="s">
        <v>321</v>
      </c>
    </row>
    <row r="1461" spans="2:8">
      <c r="B1461" s="262">
        <v>12382</v>
      </c>
      <c r="C1461" s="262">
        <v>505</v>
      </c>
      <c r="D1461" s="263">
        <v>11191</v>
      </c>
      <c r="E1461" s="264" t="s">
        <v>774</v>
      </c>
      <c r="F1461" s="265">
        <v>316</v>
      </c>
      <c r="G1461" s="262" t="s">
        <v>93</v>
      </c>
      <c r="H1461" s="264" t="s">
        <v>749</v>
      </c>
    </row>
    <row r="1462" spans="2:8">
      <c r="B1462" s="262">
        <v>12383</v>
      </c>
      <c r="C1462" s="262">
        <v>505</v>
      </c>
      <c r="D1462" s="263">
        <v>11191</v>
      </c>
      <c r="E1462" s="264" t="s">
        <v>774</v>
      </c>
      <c r="F1462" s="266">
        <v>16520</v>
      </c>
      <c r="G1462" s="262" t="s">
        <v>93</v>
      </c>
      <c r="H1462" s="264" t="s">
        <v>749</v>
      </c>
    </row>
    <row r="1463" spans="2:8">
      <c r="B1463" s="262">
        <v>12391</v>
      </c>
      <c r="C1463" s="262">
        <v>210</v>
      </c>
      <c r="D1463" s="263">
        <v>10875</v>
      </c>
      <c r="E1463" s="264" t="s">
        <v>775</v>
      </c>
      <c r="F1463" s="266">
        <v>8714</v>
      </c>
      <c r="G1463" s="262" t="s">
        <v>93</v>
      </c>
      <c r="H1463" s="264" t="s">
        <v>320</v>
      </c>
    </row>
    <row r="1464" spans="2:8">
      <c r="B1464" s="262">
        <v>12437</v>
      </c>
      <c r="C1464" s="262">
        <v>414</v>
      </c>
      <c r="D1464" s="263">
        <v>11425</v>
      </c>
      <c r="E1464" s="264" t="s">
        <v>776</v>
      </c>
      <c r="F1464" s="266">
        <v>4133</v>
      </c>
      <c r="G1464" s="262" t="s">
        <v>93</v>
      </c>
      <c r="H1464" s="264" t="s">
        <v>602</v>
      </c>
    </row>
    <row r="1465" spans="2:8">
      <c r="B1465" s="262">
        <v>12447</v>
      </c>
      <c r="C1465" s="262">
        <v>405</v>
      </c>
      <c r="D1465" s="263">
        <v>11336</v>
      </c>
      <c r="E1465" s="264" t="s">
        <v>777</v>
      </c>
      <c r="F1465" s="266">
        <v>7552</v>
      </c>
      <c r="G1465" s="262" t="s">
        <v>93</v>
      </c>
      <c r="H1465" s="264" t="s">
        <v>489</v>
      </c>
    </row>
    <row r="1466" spans="2:8">
      <c r="B1466" s="262">
        <v>12484</v>
      </c>
      <c r="C1466" s="262">
        <v>401</v>
      </c>
      <c r="D1466" s="263">
        <v>11415</v>
      </c>
      <c r="E1466" s="264" t="s">
        <v>778</v>
      </c>
      <c r="F1466" s="266">
        <v>4000</v>
      </c>
      <c r="G1466" s="262" t="s">
        <v>93</v>
      </c>
      <c r="H1466" s="264" t="s">
        <v>321</v>
      </c>
    </row>
    <row r="1467" spans="2:8">
      <c r="B1467" s="262">
        <v>12486</v>
      </c>
      <c r="C1467" s="262">
        <v>406</v>
      </c>
      <c r="D1467" s="263">
        <v>11418</v>
      </c>
      <c r="E1467" s="264" t="s">
        <v>779</v>
      </c>
      <c r="F1467" s="266">
        <v>4000</v>
      </c>
      <c r="G1467" s="262" t="s">
        <v>93</v>
      </c>
      <c r="H1467" s="264" t="s">
        <v>321</v>
      </c>
    </row>
    <row r="1468" spans="2:8">
      <c r="B1468" s="262">
        <v>12492</v>
      </c>
      <c r="C1468" s="262">
        <v>241</v>
      </c>
      <c r="D1468" s="263">
        <v>11487</v>
      </c>
      <c r="E1468" s="264" t="s">
        <v>780</v>
      </c>
      <c r="F1468" s="265">
        <v>0</v>
      </c>
      <c r="G1468" s="262" t="s">
        <v>93</v>
      </c>
      <c r="H1468" s="264" t="s">
        <v>321</v>
      </c>
    </row>
    <row r="1469" spans="2:8">
      <c r="B1469" s="262">
        <v>12496</v>
      </c>
      <c r="C1469" s="262">
        <v>218</v>
      </c>
      <c r="D1469" s="263">
        <v>11455</v>
      </c>
      <c r="E1469" s="264" t="s">
        <v>781</v>
      </c>
      <c r="F1469" s="266">
        <v>8000</v>
      </c>
      <c r="G1469" s="262" t="s">
        <v>93</v>
      </c>
      <c r="H1469" s="264" t="s">
        <v>321</v>
      </c>
    </row>
    <row r="1470" spans="2:8">
      <c r="B1470" s="262">
        <v>12500</v>
      </c>
      <c r="C1470" s="262">
        <v>339</v>
      </c>
      <c r="D1470" s="263">
        <v>11310</v>
      </c>
      <c r="E1470" s="264" t="s">
        <v>782</v>
      </c>
      <c r="F1470" s="266">
        <v>30208</v>
      </c>
      <c r="G1470" s="262" t="s">
        <v>93</v>
      </c>
      <c r="H1470" s="264" t="s">
        <v>487</v>
      </c>
    </row>
    <row r="1471" spans="2:8">
      <c r="B1471" s="262">
        <v>12509</v>
      </c>
      <c r="C1471" s="262">
        <v>334</v>
      </c>
      <c r="D1471" s="263">
        <v>11473</v>
      </c>
      <c r="E1471" s="264" t="s">
        <v>591</v>
      </c>
      <c r="F1471" s="266">
        <v>4130</v>
      </c>
      <c r="G1471" s="262" t="s">
        <v>93</v>
      </c>
      <c r="H1471" s="264" t="s">
        <v>489</v>
      </c>
    </row>
    <row r="1472" spans="2:8">
      <c r="B1472" s="262">
        <v>12516</v>
      </c>
      <c r="C1472" s="262">
        <v>411</v>
      </c>
      <c r="D1472" s="263">
        <v>11413</v>
      </c>
      <c r="E1472" s="264" t="s">
        <v>552</v>
      </c>
      <c r="F1472" s="266">
        <v>8000</v>
      </c>
      <c r="G1472" s="262" t="s">
        <v>93</v>
      </c>
      <c r="H1472" s="264" t="s">
        <v>489</v>
      </c>
    </row>
    <row r="1473" spans="2:8">
      <c r="B1473" s="262">
        <v>12521</v>
      </c>
      <c r="C1473" s="262">
        <v>402</v>
      </c>
      <c r="D1473" s="263">
        <v>11401</v>
      </c>
      <c r="E1473" s="264" t="s">
        <v>783</v>
      </c>
      <c r="F1473" s="266">
        <v>7552</v>
      </c>
      <c r="G1473" s="262" t="s">
        <v>93</v>
      </c>
      <c r="H1473" s="264" t="s">
        <v>489</v>
      </c>
    </row>
    <row r="1474" spans="2:8">
      <c r="B1474" s="262">
        <v>12525</v>
      </c>
      <c r="C1474" s="262">
        <v>212</v>
      </c>
      <c r="D1474" s="263">
        <v>11458</v>
      </c>
      <c r="E1474" s="264" t="s">
        <v>784</v>
      </c>
      <c r="F1474" s="266">
        <v>8000</v>
      </c>
      <c r="G1474" s="262" t="s">
        <v>93</v>
      </c>
      <c r="H1474" s="264" t="s">
        <v>489</v>
      </c>
    </row>
    <row r="1475" spans="2:8">
      <c r="B1475" s="262">
        <v>12528</v>
      </c>
      <c r="C1475" s="262">
        <v>324</v>
      </c>
      <c r="D1475" s="263">
        <v>11545</v>
      </c>
      <c r="E1475" s="264" t="s">
        <v>785</v>
      </c>
      <c r="F1475" s="266">
        <v>4295</v>
      </c>
      <c r="G1475" s="262" t="s">
        <v>93</v>
      </c>
      <c r="H1475" s="264" t="s">
        <v>489</v>
      </c>
    </row>
    <row r="1476" spans="2:8">
      <c r="B1476" s="262">
        <v>12552</v>
      </c>
      <c r="C1476" s="262">
        <v>224</v>
      </c>
      <c r="D1476" s="263">
        <v>11527</v>
      </c>
      <c r="E1476" s="264" t="s">
        <v>786</v>
      </c>
      <c r="F1476" s="266">
        <v>6000</v>
      </c>
      <c r="G1476" s="262" t="s">
        <v>93</v>
      </c>
      <c r="H1476" s="264" t="s">
        <v>323</v>
      </c>
    </row>
    <row r="1477" spans="2:8">
      <c r="B1477" s="262">
        <v>12553</v>
      </c>
      <c r="C1477" s="262">
        <v>206</v>
      </c>
      <c r="D1477" s="263">
        <v>11428</v>
      </c>
      <c r="E1477" s="264" t="s">
        <v>787</v>
      </c>
      <c r="F1477" s="266">
        <v>12888</v>
      </c>
      <c r="G1477" s="262" t="s">
        <v>93</v>
      </c>
      <c r="H1477" s="264" t="s">
        <v>323</v>
      </c>
    </row>
    <row r="1478" spans="2:8">
      <c r="B1478" s="262">
        <v>12566</v>
      </c>
      <c r="C1478" s="262">
        <v>205</v>
      </c>
      <c r="D1478" s="263">
        <v>11619</v>
      </c>
      <c r="E1478" s="264" t="s">
        <v>788</v>
      </c>
      <c r="F1478" s="266">
        <v>7080</v>
      </c>
      <c r="G1478" s="262" t="s">
        <v>93</v>
      </c>
      <c r="H1478" s="264" t="s">
        <v>487</v>
      </c>
    </row>
    <row r="1479" spans="2:8">
      <c r="B1479" s="262">
        <v>12576</v>
      </c>
      <c r="C1479" s="262">
        <v>214</v>
      </c>
      <c r="D1479" s="263">
        <v>11523</v>
      </c>
      <c r="E1479" s="264" t="s">
        <v>789</v>
      </c>
      <c r="F1479" s="265">
        <v>826</v>
      </c>
      <c r="G1479" s="262" t="s">
        <v>93</v>
      </c>
      <c r="H1479" s="264" t="s">
        <v>489</v>
      </c>
    </row>
    <row r="1480" spans="2:8">
      <c r="B1480" s="262">
        <v>12630</v>
      </c>
      <c r="C1480" s="262">
        <v>241</v>
      </c>
      <c r="D1480" s="263">
        <v>11714</v>
      </c>
      <c r="E1480" s="264" t="s">
        <v>790</v>
      </c>
      <c r="F1480" s="266">
        <v>6136</v>
      </c>
      <c r="G1480" s="262" t="s">
        <v>93</v>
      </c>
      <c r="H1480" s="264" t="s">
        <v>487</v>
      </c>
    </row>
    <row r="1481" spans="2:8">
      <c r="B1481" s="262">
        <v>12644</v>
      </c>
      <c r="C1481" s="262">
        <v>411</v>
      </c>
      <c r="D1481" s="263">
        <v>11638</v>
      </c>
      <c r="E1481" s="264" t="s">
        <v>791</v>
      </c>
      <c r="F1481" s="266">
        <v>1581</v>
      </c>
      <c r="G1481" s="262" t="s">
        <v>93</v>
      </c>
      <c r="H1481" s="264" t="s">
        <v>321</v>
      </c>
    </row>
    <row r="1482" spans="2:8">
      <c r="B1482" s="262">
        <v>12645</v>
      </c>
      <c r="C1482" s="262">
        <v>415</v>
      </c>
      <c r="D1482" s="263">
        <v>11615</v>
      </c>
      <c r="E1482" s="264" t="s">
        <v>792</v>
      </c>
      <c r="F1482" s="266">
        <v>2222</v>
      </c>
      <c r="G1482" s="262" t="s">
        <v>93</v>
      </c>
      <c r="H1482" s="264" t="s">
        <v>321</v>
      </c>
    </row>
    <row r="1483" spans="2:8">
      <c r="B1483" s="262">
        <v>12647</v>
      </c>
      <c r="C1483" s="262">
        <v>411</v>
      </c>
      <c r="D1483" s="263">
        <v>11638</v>
      </c>
      <c r="E1483" s="264" t="s">
        <v>791</v>
      </c>
      <c r="F1483" s="265">
        <v>0</v>
      </c>
      <c r="G1483" s="262" t="s">
        <v>93</v>
      </c>
      <c r="H1483" s="264" t="s">
        <v>321</v>
      </c>
    </row>
    <row r="1484" spans="2:8">
      <c r="B1484" s="262">
        <v>12648</v>
      </c>
      <c r="C1484" s="262">
        <v>411</v>
      </c>
      <c r="D1484" s="263">
        <v>11638</v>
      </c>
      <c r="E1484" s="264" t="s">
        <v>791</v>
      </c>
      <c r="F1484" s="265">
        <v>0</v>
      </c>
      <c r="G1484" s="262" t="s">
        <v>93</v>
      </c>
      <c r="H1484" s="264" t="s">
        <v>321</v>
      </c>
    </row>
    <row r="1485" spans="2:8">
      <c r="B1485" s="262">
        <v>12649</v>
      </c>
      <c r="C1485" s="262">
        <v>406</v>
      </c>
      <c r="D1485" s="263">
        <v>11636</v>
      </c>
      <c r="E1485" s="264" t="s">
        <v>793</v>
      </c>
      <c r="F1485" s="265">
        <v>431</v>
      </c>
      <c r="G1485" s="262" t="s">
        <v>93</v>
      </c>
      <c r="H1485" s="264" t="s">
        <v>321</v>
      </c>
    </row>
    <row r="1486" spans="2:8">
      <c r="B1486" s="262">
        <v>12654</v>
      </c>
      <c r="C1486" s="262">
        <v>403</v>
      </c>
      <c r="D1486" s="263">
        <v>11616</v>
      </c>
      <c r="E1486" s="264" t="s">
        <v>794</v>
      </c>
      <c r="F1486" s="266">
        <v>2826</v>
      </c>
      <c r="G1486" s="262" t="s">
        <v>93</v>
      </c>
      <c r="H1486" s="264" t="s">
        <v>321</v>
      </c>
    </row>
    <row r="1487" spans="2:8">
      <c r="B1487" s="262">
        <v>12655</v>
      </c>
      <c r="C1487" s="262">
        <v>403</v>
      </c>
      <c r="D1487" s="263">
        <v>11616</v>
      </c>
      <c r="E1487" s="264" t="s">
        <v>794</v>
      </c>
      <c r="F1487" s="266">
        <v>-15292</v>
      </c>
      <c r="G1487" s="262" t="s">
        <v>93</v>
      </c>
      <c r="H1487" s="264" t="s">
        <v>321</v>
      </c>
    </row>
    <row r="1488" spans="2:8">
      <c r="B1488" s="262">
        <v>12656</v>
      </c>
      <c r="C1488" s="262">
        <v>403</v>
      </c>
      <c r="D1488" s="263">
        <v>11616</v>
      </c>
      <c r="E1488" s="264" t="s">
        <v>794</v>
      </c>
      <c r="F1488" s="266">
        <v>3534</v>
      </c>
      <c r="G1488" s="262" t="s">
        <v>93</v>
      </c>
      <c r="H1488" s="264" t="s">
        <v>321</v>
      </c>
    </row>
    <row r="1489" spans="2:8">
      <c r="B1489" s="262">
        <v>12657</v>
      </c>
      <c r="C1489" s="262">
        <v>403</v>
      </c>
      <c r="D1489" s="263">
        <v>11616</v>
      </c>
      <c r="E1489" s="264" t="s">
        <v>794</v>
      </c>
      <c r="F1489" s="266">
        <v>-15292</v>
      </c>
      <c r="G1489" s="262" t="s">
        <v>93</v>
      </c>
      <c r="H1489" s="264" t="s">
        <v>321</v>
      </c>
    </row>
    <row r="1490" spans="2:8">
      <c r="B1490" s="262">
        <v>12674</v>
      </c>
      <c r="C1490" s="262">
        <v>415</v>
      </c>
      <c r="D1490" s="263">
        <v>11615</v>
      </c>
      <c r="E1490" s="264" t="s">
        <v>792</v>
      </c>
      <c r="F1490" s="266">
        <v>2104</v>
      </c>
      <c r="G1490" s="262" t="s">
        <v>93</v>
      </c>
      <c r="H1490" s="264" t="s">
        <v>321</v>
      </c>
    </row>
    <row r="1491" spans="2:8">
      <c r="B1491" s="262">
        <v>12677</v>
      </c>
      <c r="C1491" s="262">
        <v>232</v>
      </c>
      <c r="D1491" s="263">
        <v>11561</v>
      </c>
      <c r="E1491" s="264" t="s">
        <v>795</v>
      </c>
      <c r="F1491" s="266">
        <v>1797</v>
      </c>
      <c r="G1491" s="262" t="s">
        <v>93</v>
      </c>
      <c r="H1491" s="264" t="s">
        <v>321</v>
      </c>
    </row>
    <row r="1492" spans="2:8">
      <c r="B1492" s="262">
        <v>12700</v>
      </c>
      <c r="C1492" s="262">
        <v>512</v>
      </c>
      <c r="D1492" s="263">
        <v>11518</v>
      </c>
      <c r="E1492" s="264" t="s">
        <v>796</v>
      </c>
      <c r="F1492" s="266">
        <v>1200</v>
      </c>
      <c r="G1492" s="262" t="s">
        <v>93</v>
      </c>
      <c r="H1492" s="264" t="s">
        <v>487</v>
      </c>
    </row>
    <row r="1493" spans="2:8">
      <c r="B1493" s="262">
        <v>12701</v>
      </c>
      <c r="C1493" s="262">
        <v>512</v>
      </c>
      <c r="D1493" s="263">
        <v>11518</v>
      </c>
      <c r="E1493" s="264" t="s">
        <v>796</v>
      </c>
      <c r="F1493" s="266">
        <v>35400</v>
      </c>
      <c r="G1493" s="262" t="s">
        <v>93</v>
      </c>
      <c r="H1493" s="264" t="s">
        <v>487</v>
      </c>
    </row>
    <row r="1494" spans="2:8">
      <c r="B1494" s="262">
        <v>12719</v>
      </c>
      <c r="C1494" s="262">
        <v>210</v>
      </c>
      <c r="D1494" s="263">
        <v>11448</v>
      </c>
      <c r="E1494" s="264" t="s">
        <v>797</v>
      </c>
      <c r="F1494" s="266">
        <v>8733</v>
      </c>
      <c r="G1494" s="262" t="s">
        <v>93</v>
      </c>
      <c r="H1494" s="264" t="s">
        <v>321</v>
      </c>
    </row>
    <row r="1495" spans="2:8">
      <c r="B1495" s="262">
        <v>12739</v>
      </c>
      <c r="C1495" s="262">
        <v>607</v>
      </c>
      <c r="D1495" s="263">
        <v>9023</v>
      </c>
      <c r="E1495" s="264" t="s">
        <v>619</v>
      </c>
      <c r="F1495" s="266">
        <v>83190</v>
      </c>
      <c r="G1495" s="262" t="s">
        <v>93</v>
      </c>
      <c r="H1495" s="264" t="s">
        <v>323</v>
      </c>
    </row>
    <row r="1496" spans="2:8">
      <c r="B1496" s="1"/>
      <c r="C1496" s="1"/>
      <c r="D1496" s="1"/>
      <c r="E1496" s="1"/>
      <c r="F1496" s="1"/>
    </row>
    <row r="1497" spans="2:8">
      <c r="B1497" s="1"/>
      <c r="C1497" s="1"/>
      <c r="D1497" s="1"/>
      <c r="E1497" s="1"/>
      <c r="F1497" s="87"/>
    </row>
    <row r="1498" spans="2:8">
      <c r="B1498" s="1"/>
      <c r="C1498" s="1"/>
      <c r="D1498" s="1"/>
      <c r="E1498" s="1"/>
      <c r="F1498" s="1"/>
    </row>
    <row r="1499" spans="2:8">
      <c r="B1499" s="1"/>
      <c r="C1499" s="1"/>
      <c r="D1499" s="1"/>
      <c r="E1499" s="1"/>
      <c r="F1499" s="87"/>
    </row>
    <row r="1500" spans="2:8">
      <c r="B1500" s="1"/>
      <c r="C1500" s="1"/>
      <c r="D1500" s="1"/>
      <c r="E1500" s="1"/>
      <c r="F1500" s="88"/>
    </row>
    <row r="1501" spans="2:8">
      <c r="B1501" s="1"/>
      <c r="C1501" s="1"/>
      <c r="D1501" s="1"/>
      <c r="E1501" s="1"/>
      <c r="F1501" s="88"/>
    </row>
    <row r="1502" spans="2:8">
      <c r="B1502" s="1"/>
      <c r="C1502" s="1"/>
      <c r="D1502" s="1"/>
      <c r="E1502" s="1"/>
      <c r="F1502" s="87"/>
    </row>
    <row r="1503" spans="2:8">
      <c r="B1503" s="1"/>
      <c r="C1503" s="1"/>
      <c r="D1503" s="1"/>
      <c r="E1503" s="1"/>
      <c r="F1503" s="88"/>
    </row>
    <row r="1504" spans="2:8">
      <c r="B1504" s="1"/>
      <c r="C1504" s="1"/>
      <c r="D1504" s="1"/>
      <c r="E1504" s="1"/>
      <c r="F1504" s="87"/>
    </row>
    <row r="1505" spans="2:6">
      <c r="B1505" s="1"/>
      <c r="C1505" s="1"/>
      <c r="D1505" s="1"/>
      <c r="E1505" s="1"/>
      <c r="F1505" s="87"/>
    </row>
    <row r="1506" spans="2:6">
      <c r="B1506" s="1"/>
      <c r="C1506" s="1"/>
      <c r="D1506" s="1"/>
      <c r="E1506" s="1"/>
      <c r="F1506" s="87"/>
    </row>
    <row r="1507" spans="2:6">
      <c r="B1507" s="1"/>
      <c r="C1507" s="1"/>
      <c r="D1507" s="1"/>
      <c r="E1507" s="1"/>
      <c r="F1507" s="87"/>
    </row>
    <row r="1508" spans="2:6">
      <c r="B1508" s="1"/>
      <c r="C1508" s="1"/>
      <c r="D1508" s="1"/>
      <c r="E1508" s="1"/>
      <c r="F1508" s="87"/>
    </row>
    <row r="1509" spans="2:6">
      <c r="B1509" s="1"/>
      <c r="C1509" s="1"/>
      <c r="D1509" s="1"/>
      <c r="E1509" s="1"/>
      <c r="F1509" s="87"/>
    </row>
    <row r="1510" spans="2:6">
      <c r="B1510" s="1"/>
      <c r="C1510" s="1"/>
      <c r="D1510" s="1"/>
      <c r="E1510" s="1"/>
      <c r="F1510" s="87"/>
    </row>
    <row r="1511" spans="2:6">
      <c r="B1511" s="1"/>
      <c r="C1511" s="1"/>
      <c r="D1511" s="1"/>
      <c r="E1511" s="1"/>
      <c r="F1511" s="87"/>
    </row>
    <row r="1512" spans="2:6">
      <c r="B1512" s="1"/>
      <c r="C1512" s="1"/>
      <c r="D1512" s="1"/>
      <c r="E1512" s="1"/>
      <c r="F1512" s="88"/>
    </row>
    <row r="1513" spans="2:6">
      <c r="B1513" s="1"/>
      <c r="C1513" s="1"/>
      <c r="D1513" s="1"/>
      <c r="E1513" s="1"/>
      <c r="F1513" s="87"/>
    </row>
    <row r="1514" spans="2:6">
      <c r="B1514" s="1"/>
      <c r="C1514" s="1"/>
      <c r="D1514" s="1"/>
      <c r="E1514" s="1"/>
      <c r="F1514" s="87"/>
    </row>
    <row r="1515" spans="2:6">
      <c r="B1515" s="1"/>
      <c r="C1515" s="1"/>
      <c r="D1515" s="1"/>
      <c r="E1515" s="1"/>
      <c r="F1515" s="87"/>
    </row>
    <row r="1516" spans="2:6">
      <c r="B1516" s="1"/>
      <c r="C1516" s="1"/>
      <c r="D1516" s="1"/>
      <c r="E1516" s="1"/>
      <c r="F1516" s="87"/>
    </row>
    <row r="1517" spans="2:6">
      <c r="B1517" s="1"/>
      <c r="C1517" s="1"/>
      <c r="D1517" s="1"/>
      <c r="E1517" s="1"/>
      <c r="F1517" s="88"/>
    </row>
    <row r="1518" spans="2:6">
      <c r="B1518" s="1"/>
      <c r="C1518" s="1"/>
      <c r="D1518" s="1"/>
      <c r="E1518" s="1"/>
      <c r="F1518" s="88"/>
    </row>
    <row r="1519" spans="2:6">
      <c r="B1519" s="1"/>
      <c r="C1519" s="1"/>
      <c r="D1519" s="1"/>
      <c r="E1519" s="1"/>
      <c r="F1519" s="87"/>
    </row>
    <row r="1520" spans="2:6">
      <c r="B1520" s="1"/>
      <c r="C1520" s="1"/>
      <c r="D1520" s="1"/>
      <c r="E1520" s="1"/>
      <c r="F1520" s="88"/>
    </row>
    <row r="1521" spans="2:6">
      <c r="B1521" s="1"/>
      <c r="C1521" s="1"/>
      <c r="D1521" s="1"/>
      <c r="E1521" s="1"/>
      <c r="F1521" s="87"/>
    </row>
    <row r="1522" spans="2:6">
      <c r="B1522" s="1"/>
      <c r="C1522" s="1"/>
      <c r="D1522" s="1"/>
      <c r="E1522" s="1"/>
      <c r="F1522" s="87"/>
    </row>
    <row r="1523" spans="2:6">
      <c r="B1523" s="1"/>
      <c r="C1523" s="1"/>
      <c r="D1523" s="1"/>
      <c r="E1523" s="1"/>
      <c r="F1523" s="87"/>
    </row>
    <row r="1524" spans="2:6">
      <c r="B1524" s="1"/>
      <c r="C1524" s="1"/>
      <c r="D1524" s="1"/>
      <c r="E1524" s="1"/>
      <c r="F1524" s="87"/>
    </row>
    <row r="1525" spans="2:6">
      <c r="B1525" s="1"/>
      <c r="C1525" s="1"/>
      <c r="D1525" s="1"/>
      <c r="E1525" s="1"/>
      <c r="F1525" s="87"/>
    </row>
    <row r="1526" spans="2:6">
      <c r="B1526" s="1"/>
      <c r="C1526" s="1"/>
      <c r="D1526" s="1"/>
      <c r="E1526" s="1"/>
      <c r="F1526" s="87"/>
    </row>
    <row r="1527" spans="2:6">
      <c r="B1527" s="1"/>
      <c r="C1527" s="1"/>
      <c r="D1527" s="1"/>
      <c r="E1527" s="1"/>
      <c r="F1527" s="87"/>
    </row>
    <row r="1528" spans="2:6">
      <c r="B1528" s="1"/>
      <c r="C1528" s="1"/>
      <c r="D1528" s="1"/>
      <c r="E1528" s="1"/>
      <c r="F1528" s="87"/>
    </row>
    <row r="1529" spans="2:6">
      <c r="B1529" s="1"/>
      <c r="C1529" s="1"/>
      <c r="D1529" s="1"/>
      <c r="E1529" s="1"/>
      <c r="F1529" s="87"/>
    </row>
    <row r="1530" spans="2:6">
      <c r="B1530" s="1"/>
      <c r="C1530" s="1"/>
      <c r="D1530" s="1"/>
      <c r="E1530" s="1"/>
      <c r="F1530" s="88"/>
    </row>
    <row r="1531" spans="2:6">
      <c r="B1531" s="1"/>
      <c r="C1531" s="1"/>
      <c r="D1531" s="1"/>
      <c r="E1531" s="1"/>
      <c r="F1531" s="88"/>
    </row>
    <row r="1532" spans="2:6">
      <c r="B1532" s="1"/>
      <c r="C1532" s="1"/>
      <c r="D1532" s="1"/>
      <c r="E1532" s="1"/>
      <c r="F1532" s="1"/>
    </row>
    <row r="1533" spans="2:6">
      <c r="B1533" s="1"/>
      <c r="C1533" s="1"/>
      <c r="D1533" s="1"/>
      <c r="E1533" s="1"/>
      <c r="F1533" s="1"/>
    </row>
    <row r="1534" spans="2:6">
      <c r="B1534" s="1"/>
      <c r="C1534" s="1"/>
      <c r="D1534" s="1"/>
      <c r="E1534" s="1"/>
      <c r="F1534" s="87"/>
    </row>
    <row r="1535" spans="2:6">
      <c r="B1535" s="1"/>
      <c r="C1535" s="1"/>
      <c r="D1535" s="1"/>
      <c r="E1535" s="1"/>
      <c r="F1535" s="87"/>
    </row>
    <row r="1536" spans="2:6">
      <c r="B1536" s="1"/>
      <c r="C1536" s="1"/>
      <c r="D1536" s="1"/>
      <c r="E1536" s="1"/>
      <c r="F1536" s="87"/>
    </row>
    <row r="1537" spans="2:6">
      <c r="B1537" s="1"/>
      <c r="C1537" s="1"/>
      <c r="D1537" s="1"/>
      <c r="E1537" s="1"/>
      <c r="F1537" s="87"/>
    </row>
    <row r="1538" spans="2:6">
      <c r="B1538" s="1"/>
      <c r="C1538" s="1"/>
      <c r="D1538" s="1"/>
      <c r="E1538" s="1"/>
      <c r="F1538" s="87"/>
    </row>
    <row r="1539" spans="2:6">
      <c r="B1539" s="1"/>
      <c r="C1539" s="1"/>
      <c r="D1539" s="1"/>
      <c r="E1539" s="1"/>
      <c r="F1539" s="87"/>
    </row>
    <row r="1540" spans="2:6">
      <c r="B1540" s="1"/>
      <c r="C1540" s="1"/>
      <c r="D1540" s="1"/>
      <c r="E1540" s="1"/>
      <c r="F1540" s="87"/>
    </row>
    <row r="1541" spans="2:6">
      <c r="B1541" s="1"/>
      <c r="C1541" s="1"/>
      <c r="D1541" s="1"/>
      <c r="E1541" s="1"/>
      <c r="F1541" s="87"/>
    </row>
    <row r="1542" spans="2:6">
      <c r="B1542" s="1"/>
      <c r="C1542" s="1"/>
      <c r="D1542" s="1"/>
      <c r="E1542" s="1"/>
      <c r="F1542" s="87"/>
    </row>
    <row r="1543" spans="2:6">
      <c r="B1543" s="1"/>
      <c r="C1543" s="1"/>
      <c r="D1543" s="1"/>
      <c r="E1543" s="1"/>
      <c r="F1543" s="87"/>
    </row>
    <row r="1544" spans="2:6">
      <c r="B1544" s="1"/>
      <c r="C1544" s="1"/>
      <c r="D1544" s="1"/>
      <c r="E1544" s="1"/>
      <c r="F1544" s="87"/>
    </row>
    <row r="1545" spans="2:6">
      <c r="B1545" s="1"/>
      <c r="C1545" s="1"/>
      <c r="D1545" s="1"/>
      <c r="E1545" s="1"/>
      <c r="F1545" s="87"/>
    </row>
    <row r="1546" spans="2:6">
      <c r="B1546" s="1"/>
      <c r="C1546" s="1"/>
      <c r="D1546" s="1"/>
      <c r="E1546" s="1"/>
      <c r="F1546" s="87"/>
    </row>
    <row r="1547" spans="2:6">
      <c r="B1547" s="1"/>
      <c r="C1547" s="1"/>
      <c r="D1547" s="1"/>
      <c r="E1547" s="1"/>
      <c r="F1547" s="87"/>
    </row>
    <row r="1548" spans="2:6">
      <c r="B1548" s="1"/>
      <c r="C1548" s="1"/>
      <c r="D1548" s="1"/>
      <c r="E1548" s="1"/>
      <c r="F1548" s="87"/>
    </row>
    <row r="1549" spans="2:6">
      <c r="B1549" s="1"/>
      <c r="C1549" s="1"/>
      <c r="D1549" s="1"/>
      <c r="E1549" s="1"/>
      <c r="F1549" s="87"/>
    </row>
    <row r="1550" spans="2:6">
      <c r="B1550" s="1"/>
      <c r="C1550" s="1"/>
      <c r="D1550" s="1"/>
      <c r="E1550" s="1"/>
      <c r="F1550" s="87"/>
    </row>
    <row r="1551" spans="2:6">
      <c r="B1551" s="1"/>
      <c r="C1551" s="1"/>
      <c r="D1551" s="1"/>
      <c r="E1551" s="1"/>
      <c r="F1551" s="87"/>
    </row>
    <row r="1552" spans="2:6">
      <c r="B1552" s="1"/>
      <c r="C1552" s="1"/>
      <c r="D1552" s="1"/>
      <c r="E1552" s="1"/>
      <c r="F1552" s="87"/>
    </row>
    <row r="1553" spans="2:6">
      <c r="B1553" s="1"/>
      <c r="C1553" s="1"/>
      <c r="D1553" s="1"/>
      <c r="E1553" s="1"/>
      <c r="F1553" s="87"/>
    </row>
    <row r="1554" spans="2:6">
      <c r="B1554" s="1"/>
      <c r="C1554" s="1"/>
      <c r="D1554" s="1"/>
      <c r="E1554" s="1"/>
      <c r="F1554" s="87"/>
    </row>
    <row r="1555" spans="2:6">
      <c r="B1555" s="1"/>
      <c r="C1555" s="1"/>
      <c r="D1555" s="1"/>
      <c r="E1555" s="1"/>
      <c r="F1555" s="87"/>
    </row>
    <row r="1556" spans="2:6">
      <c r="B1556" s="1"/>
      <c r="C1556" s="1"/>
      <c r="D1556" s="1"/>
      <c r="E1556" s="1"/>
      <c r="F1556" s="87"/>
    </row>
    <row r="1557" spans="2:6">
      <c r="B1557" s="1"/>
      <c r="C1557" s="1"/>
      <c r="D1557" s="1"/>
      <c r="E1557" s="1"/>
      <c r="F1557" s="87"/>
    </row>
    <row r="1558" spans="2:6">
      <c r="B1558" s="1"/>
      <c r="C1558" s="1"/>
      <c r="D1558" s="1"/>
      <c r="E1558" s="1"/>
      <c r="F1558" s="87"/>
    </row>
    <row r="1559" spans="2:6">
      <c r="B1559" s="1"/>
      <c r="C1559" s="1"/>
      <c r="D1559" s="1"/>
      <c r="E1559" s="1"/>
      <c r="F1559" s="87"/>
    </row>
    <row r="1560" spans="2:6">
      <c r="B1560" s="1"/>
      <c r="C1560" s="1"/>
      <c r="D1560" s="1"/>
      <c r="E1560" s="1"/>
      <c r="F1560" s="87"/>
    </row>
    <row r="1561" spans="2:6">
      <c r="B1561" s="1"/>
      <c r="C1561" s="1"/>
      <c r="D1561" s="1"/>
      <c r="E1561" s="1"/>
      <c r="F1561" s="87"/>
    </row>
    <row r="1562" spans="2:6">
      <c r="B1562" s="92"/>
      <c r="C1562" s="92"/>
      <c r="D1562" s="93"/>
      <c r="E1562" s="94"/>
      <c r="F1562" s="95"/>
    </row>
    <row r="1563" spans="2:6">
      <c r="B1563" s="92"/>
      <c r="C1563" s="92"/>
      <c r="D1563" s="93"/>
      <c r="E1563" s="94"/>
      <c r="F1563" s="95"/>
    </row>
    <row r="1564" spans="2:6">
      <c r="B1564" s="92"/>
      <c r="C1564" s="92"/>
      <c r="D1564" s="93"/>
      <c r="E1564" s="94"/>
      <c r="F1564" s="96"/>
    </row>
    <row r="1565" spans="2:6">
      <c r="B1565" s="92"/>
      <c r="C1565" s="92"/>
      <c r="D1565" s="93"/>
      <c r="E1565" s="94"/>
      <c r="F1565" s="96"/>
    </row>
    <row r="1566" spans="2:6">
      <c r="B1566" s="92"/>
      <c r="C1566" s="92"/>
      <c r="D1566" s="93"/>
      <c r="E1566" s="94"/>
      <c r="F1566" s="95"/>
    </row>
    <row r="1567" spans="2:6">
      <c r="B1567" s="92"/>
      <c r="C1567" s="92"/>
      <c r="D1567" s="93"/>
      <c r="E1567" s="94"/>
      <c r="F1567" s="95"/>
    </row>
    <row r="1568" spans="2:6">
      <c r="B1568" s="92"/>
      <c r="C1568" s="92"/>
      <c r="D1568" s="93"/>
      <c r="E1568" s="94"/>
      <c r="F1568" s="96"/>
    </row>
    <row r="1569" spans="2:6">
      <c r="B1569" s="92"/>
      <c r="C1569" s="92"/>
      <c r="D1569" s="93"/>
      <c r="E1569" s="94"/>
      <c r="F1569" s="95"/>
    </row>
    <row r="1570" spans="2:6">
      <c r="B1570" s="92"/>
      <c r="C1570" s="92"/>
      <c r="D1570" s="93"/>
      <c r="E1570" s="94"/>
      <c r="F1570" s="95"/>
    </row>
    <row r="1571" spans="2:6">
      <c r="B1571" s="92"/>
      <c r="C1571" s="92"/>
      <c r="D1571" s="93"/>
      <c r="E1571" s="94"/>
      <c r="F1571" s="95"/>
    </row>
    <row r="1572" spans="2:6">
      <c r="B1572" s="92"/>
      <c r="C1572" s="92"/>
      <c r="D1572" s="93"/>
      <c r="E1572" s="94"/>
      <c r="F1572" s="95"/>
    </row>
    <row r="1573" spans="2:6">
      <c r="B1573" s="92"/>
      <c r="C1573" s="92"/>
      <c r="D1573" s="93"/>
      <c r="E1573" s="94"/>
      <c r="F1573" s="95"/>
    </row>
    <row r="1574" spans="2:6">
      <c r="B1574" s="92"/>
      <c r="C1574" s="92"/>
      <c r="D1574" s="93"/>
      <c r="E1574" s="94"/>
      <c r="F1574" s="95"/>
    </row>
    <row r="1575" spans="2:6">
      <c r="B1575" s="92"/>
      <c r="C1575" s="92"/>
      <c r="D1575" s="93"/>
      <c r="E1575" s="94"/>
      <c r="F1575" s="95"/>
    </row>
    <row r="1576" spans="2:6">
      <c r="B1576" s="92"/>
      <c r="C1576" s="92"/>
      <c r="D1576" s="93"/>
      <c r="E1576" s="94"/>
      <c r="F1576" s="95"/>
    </row>
    <row r="1577" spans="2:6">
      <c r="B1577" s="92"/>
      <c r="C1577" s="92"/>
      <c r="D1577" s="93"/>
      <c r="E1577" s="94"/>
      <c r="F1577" s="95"/>
    </row>
    <row r="1578" spans="2:6">
      <c r="B1578" s="92"/>
      <c r="C1578" s="92"/>
      <c r="D1578" s="93"/>
      <c r="E1578" s="94"/>
      <c r="F1578" s="96"/>
    </row>
    <row r="1579" spans="2:6">
      <c r="B1579" s="92"/>
      <c r="C1579" s="92"/>
      <c r="D1579" s="93"/>
      <c r="E1579" s="94"/>
      <c r="F1579" s="95"/>
    </row>
    <row r="1580" spans="2:6">
      <c r="B1580" s="92"/>
      <c r="C1580" s="92"/>
      <c r="D1580" s="93"/>
      <c r="E1580" s="94"/>
      <c r="F1580" s="95"/>
    </row>
    <row r="1581" spans="2:6">
      <c r="B1581" s="92"/>
      <c r="C1581" s="92"/>
      <c r="D1581" s="93"/>
      <c r="E1581" s="94"/>
      <c r="F1581" s="95"/>
    </row>
    <row r="1582" spans="2:6">
      <c r="B1582" s="92"/>
      <c r="C1582" s="92"/>
      <c r="D1582" s="93"/>
      <c r="E1582" s="94"/>
      <c r="F1582" s="95"/>
    </row>
    <row r="1583" spans="2:6">
      <c r="B1583" s="92"/>
      <c r="C1583" s="92"/>
      <c r="D1583" s="93"/>
      <c r="E1583" s="94"/>
      <c r="F1583" s="95"/>
    </row>
    <row r="1584" spans="2:6">
      <c r="B1584" s="92"/>
      <c r="C1584" s="92"/>
      <c r="D1584" s="93"/>
      <c r="E1584" s="94"/>
      <c r="F1584" s="96"/>
    </row>
    <row r="1585" spans="2:6">
      <c r="B1585" s="92"/>
      <c r="C1585" s="92"/>
      <c r="D1585" s="93"/>
      <c r="E1585" s="94"/>
      <c r="F1585" s="96"/>
    </row>
    <row r="1586" spans="2:6">
      <c r="B1586" s="92"/>
      <c r="C1586" s="92"/>
      <c r="D1586" s="93"/>
      <c r="E1586" s="94"/>
      <c r="F1586" s="95"/>
    </row>
    <row r="1587" spans="2:6">
      <c r="B1587" s="92"/>
      <c r="C1587" s="92"/>
      <c r="D1587" s="93"/>
      <c r="E1587" s="94"/>
      <c r="F1587" s="96"/>
    </row>
    <row r="1588" spans="2:6">
      <c r="B1588" s="92"/>
      <c r="C1588" s="92"/>
      <c r="D1588" s="93"/>
      <c r="E1588" s="94"/>
      <c r="F1588" s="95"/>
    </row>
    <row r="1589" spans="2:6">
      <c r="B1589" s="92"/>
      <c r="C1589" s="92"/>
      <c r="D1589" s="93"/>
      <c r="E1589" s="94"/>
      <c r="F1589" s="96"/>
    </row>
    <row r="1590" spans="2:6">
      <c r="B1590" s="92"/>
      <c r="C1590" s="92"/>
      <c r="D1590" s="93"/>
      <c r="E1590" s="94"/>
      <c r="F1590" s="95"/>
    </row>
    <row r="1591" spans="2:6">
      <c r="B1591" s="92"/>
      <c r="C1591" s="92"/>
      <c r="D1591" s="93"/>
      <c r="E1591" s="94"/>
      <c r="F1591" s="95"/>
    </row>
    <row r="1592" spans="2:6">
      <c r="B1592" s="92"/>
      <c r="C1592" s="92"/>
      <c r="D1592" s="93"/>
      <c r="E1592" s="94"/>
      <c r="F1592" s="95"/>
    </row>
    <row r="1593" spans="2:6">
      <c r="B1593" s="92"/>
      <c r="C1593" s="92"/>
      <c r="D1593" s="93"/>
      <c r="E1593" s="94"/>
      <c r="F1593" s="95"/>
    </row>
    <row r="1594" spans="2:6">
      <c r="B1594" s="92"/>
      <c r="C1594" s="92"/>
      <c r="D1594" s="93"/>
      <c r="E1594" s="94"/>
      <c r="F1594" s="95"/>
    </row>
    <row r="1595" spans="2:6">
      <c r="B1595" s="92"/>
      <c r="C1595" s="92"/>
      <c r="D1595" s="93"/>
      <c r="E1595" s="94"/>
      <c r="F1595" s="95"/>
    </row>
    <row r="1596" spans="2:6">
      <c r="B1596" s="92"/>
      <c r="C1596" s="92"/>
      <c r="D1596" s="93"/>
      <c r="E1596" s="94"/>
      <c r="F1596" s="95"/>
    </row>
    <row r="1597" spans="2:6">
      <c r="B1597" s="92"/>
      <c r="C1597" s="92"/>
      <c r="D1597" s="93"/>
      <c r="E1597" s="94"/>
      <c r="F1597" s="95"/>
    </row>
    <row r="1598" spans="2:6">
      <c r="B1598" s="92"/>
      <c r="C1598" s="92"/>
      <c r="D1598" s="93"/>
      <c r="E1598" s="94"/>
      <c r="F1598" s="95"/>
    </row>
    <row r="1599" spans="2:6">
      <c r="B1599" s="92"/>
      <c r="C1599" s="92"/>
      <c r="D1599" s="93"/>
      <c r="E1599" s="94"/>
      <c r="F1599" s="95"/>
    </row>
    <row r="1600" spans="2:6">
      <c r="B1600" s="92"/>
      <c r="C1600" s="92"/>
      <c r="D1600" s="93"/>
      <c r="E1600" s="94"/>
      <c r="F1600" s="96"/>
    </row>
    <row r="1601" spans="2:6">
      <c r="B1601" s="92"/>
      <c r="C1601" s="92"/>
      <c r="D1601" s="93"/>
      <c r="E1601" s="94"/>
      <c r="F1601" s="95"/>
    </row>
    <row r="1602" spans="2:6">
      <c r="B1602" s="92"/>
      <c r="C1602" s="92"/>
      <c r="D1602" s="93"/>
      <c r="E1602" s="94"/>
      <c r="F1602" s="95"/>
    </row>
    <row r="1603" spans="2:6">
      <c r="B1603" s="92"/>
      <c r="C1603" s="92"/>
      <c r="D1603" s="93"/>
      <c r="E1603" s="94"/>
      <c r="F1603" s="95"/>
    </row>
    <row r="1604" spans="2:6">
      <c r="B1604" s="92"/>
      <c r="C1604" s="92"/>
      <c r="D1604" s="93"/>
      <c r="E1604" s="94"/>
      <c r="F1604" s="95"/>
    </row>
    <row r="1605" spans="2:6">
      <c r="B1605" s="92"/>
      <c r="C1605" s="92"/>
      <c r="D1605" s="93"/>
      <c r="E1605" s="94"/>
      <c r="F1605" s="95"/>
    </row>
    <row r="1606" spans="2:6">
      <c r="B1606" s="92"/>
      <c r="C1606" s="92"/>
      <c r="D1606" s="93"/>
      <c r="E1606" s="94"/>
      <c r="F1606" s="95"/>
    </row>
    <row r="1607" spans="2:6">
      <c r="B1607" s="92"/>
      <c r="C1607" s="92"/>
      <c r="D1607" s="93"/>
      <c r="E1607" s="94"/>
      <c r="F1607" s="95"/>
    </row>
    <row r="1608" spans="2:6">
      <c r="B1608" s="92"/>
      <c r="C1608" s="92"/>
      <c r="D1608" s="93"/>
      <c r="E1608" s="94"/>
      <c r="F1608" s="95"/>
    </row>
    <row r="1609" spans="2:6">
      <c r="B1609" s="92"/>
      <c r="C1609" s="92"/>
      <c r="D1609" s="93"/>
      <c r="E1609" s="94"/>
      <c r="F1609" s="95"/>
    </row>
    <row r="1610" spans="2:6">
      <c r="B1610" s="92"/>
      <c r="C1610" s="92"/>
      <c r="D1610" s="93"/>
      <c r="E1610" s="94"/>
      <c r="F1610" s="96"/>
    </row>
    <row r="1611" spans="2:6">
      <c r="B1611" s="92"/>
      <c r="C1611" s="92"/>
      <c r="D1611" s="93"/>
      <c r="E1611" s="94"/>
      <c r="F1611" s="95"/>
    </row>
    <row r="1612" spans="2:6">
      <c r="B1612" s="92"/>
      <c r="C1612" s="92"/>
      <c r="D1612" s="93"/>
      <c r="E1612" s="94"/>
      <c r="F1612" s="95"/>
    </row>
    <row r="1613" spans="2:6">
      <c r="B1613" s="92"/>
      <c r="C1613" s="92"/>
      <c r="D1613" s="93"/>
      <c r="E1613" s="94"/>
      <c r="F1613" s="95"/>
    </row>
    <row r="1614" spans="2:6">
      <c r="B1614" s="92"/>
      <c r="C1614" s="92"/>
      <c r="D1614" s="93"/>
      <c r="E1614" s="94"/>
      <c r="F1614" s="95"/>
    </row>
    <row r="1615" spans="2:6">
      <c r="B1615" s="92"/>
      <c r="C1615" s="92"/>
      <c r="D1615" s="93"/>
      <c r="E1615" s="94"/>
      <c r="F1615" s="95"/>
    </row>
    <row r="1616" spans="2:6">
      <c r="B1616" s="92"/>
      <c r="C1616" s="92"/>
      <c r="D1616" s="93"/>
      <c r="E1616" s="94"/>
      <c r="F1616" s="95"/>
    </row>
    <row r="1617" spans="2:6">
      <c r="B1617" s="92"/>
      <c r="C1617" s="92"/>
      <c r="D1617" s="93"/>
      <c r="E1617" s="94"/>
      <c r="F1617" s="95"/>
    </row>
    <row r="1618" spans="2:6">
      <c r="B1618" s="92"/>
      <c r="C1618" s="92"/>
      <c r="D1618" s="93"/>
      <c r="E1618" s="94"/>
      <c r="F1618" s="95"/>
    </row>
    <row r="1619" spans="2:6">
      <c r="B1619" s="92"/>
      <c r="C1619" s="92"/>
      <c r="D1619" s="93"/>
      <c r="E1619" s="94"/>
      <c r="F1619" s="95"/>
    </row>
    <row r="1620" spans="2:6">
      <c r="B1620" s="92"/>
      <c r="C1620" s="92"/>
      <c r="D1620" s="93"/>
      <c r="E1620" s="94"/>
      <c r="F1620" s="95"/>
    </row>
    <row r="1621" spans="2:6">
      <c r="B1621" s="92"/>
      <c r="C1621" s="92"/>
      <c r="D1621" s="93"/>
      <c r="E1621" s="94"/>
      <c r="F1621" s="95"/>
    </row>
    <row r="1622" spans="2:6">
      <c r="B1622" s="92"/>
      <c r="C1622" s="92"/>
      <c r="D1622" s="93"/>
      <c r="E1622" s="94"/>
      <c r="F1622" s="95"/>
    </row>
    <row r="1623" spans="2:6">
      <c r="B1623" s="92"/>
      <c r="C1623" s="92"/>
      <c r="D1623" s="93"/>
      <c r="E1623" s="94"/>
      <c r="F1623" s="95"/>
    </row>
    <row r="1624" spans="2:6">
      <c r="B1624" s="92"/>
      <c r="C1624" s="92"/>
      <c r="D1624" s="93"/>
      <c r="E1624" s="94"/>
      <c r="F1624" s="96"/>
    </row>
    <row r="1625" spans="2:6">
      <c r="B1625" s="92"/>
      <c r="C1625" s="92"/>
      <c r="D1625" s="93"/>
      <c r="E1625" s="94"/>
      <c r="F1625" s="95"/>
    </row>
    <row r="1626" spans="2:6">
      <c r="B1626" s="92"/>
      <c r="C1626" s="92"/>
      <c r="D1626" s="93"/>
      <c r="E1626" s="94"/>
      <c r="F1626" s="96"/>
    </row>
    <row r="1627" spans="2:6">
      <c r="B1627" s="92"/>
      <c r="C1627" s="92"/>
      <c r="D1627" s="93"/>
      <c r="E1627" s="94"/>
      <c r="F1627" s="96"/>
    </row>
    <row r="1628" spans="2:6">
      <c r="B1628" s="92"/>
      <c r="C1628" s="92"/>
      <c r="D1628" s="93"/>
      <c r="E1628" s="94"/>
      <c r="F1628" s="95"/>
    </row>
    <row r="1629" spans="2:6">
      <c r="B1629" s="92"/>
      <c r="C1629" s="92"/>
      <c r="D1629" s="93"/>
      <c r="E1629" s="94"/>
      <c r="F1629" s="95"/>
    </row>
    <row r="1630" spans="2:6">
      <c r="B1630" s="92"/>
      <c r="C1630" s="92"/>
      <c r="D1630" s="93"/>
      <c r="E1630" s="94"/>
      <c r="F1630" s="95"/>
    </row>
    <row r="1631" spans="2:6">
      <c r="B1631" s="92"/>
      <c r="C1631" s="92"/>
      <c r="D1631" s="93"/>
      <c r="E1631" s="94"/>
      <c r="F1631" s="95"/>
    </row>
    <row r="1632" spans="2:6">
      <c r="B1632" s="92"/>
      <c r="C1632" s="92"/>
      <c r="D1632" s="93"/>
      <c r="E1632" s="94"/>
      <c r="F1632" s="95"/>
    </row>
    <row r="1633" spans="2:6">
      <c r="B1633" s="92"/>
      <c r="C1633" s="92"/>
      <c r="D1633" s="93"/>
      <c r="E1633" s="94"/>
      <c r="F1633" s="96"/>
    </row>
    <row r="1634" spans="2:6">
      <c r="B1634" s="92"/>
      <c r="C1634" s="92"/>
      <c r="D1634" s="93"/>
      <c r="E1634" s="94"/>
      <c r="F1634" s="96"/>
    </row>
    <row r="1635" spans="2:6">
      <c r="B1635" s="92"/>
      <c r="C1635" s="92"/>
      <c r="D1635" s="93"/>
      <c r="E1635" s="94"/>
      <c r="F1635" s="95"/>
    </row>
    <row r="1636" spans="2:6">
      <c r="B1636" s="92"/>
      <c r="C1636" s="92"/>
      <c r="D1636" s="93"/>
      <c r="E1636" s="94"/>
      <c r="F1636" s="95"/>
    </row>
    <row r="1637" spans="2:6">
      <c r="B1637" s="92"/>
      <c r="C1637" s="92"/>
      <c r="D1637" s="93"/>
      <c r="E1637" s="94"/>
      <c r="F1637" s="95"/>
    </row>
    <row r="1638" spans="2:6">
      <c r="B1638" s="92"/>
      <c r="C1638" s="92"/>
      <c r="D1638" s="93"/>
      <c r="E1638" s="94"/>
      <c r="F1638" s="95"/>
    </row>
    <row r="1639" spans="2:6">
      <c r="B1639" s="92"/>
      <c r="C1639" s="92"/>
      <c r="D1639" s="93"/>
      <c r="E1639" s="94"/>
      <c r="F1639" s="95"/>
    </row>
    <row r="1640" spans="2:6">
      <c r="B1640" s="92"/>
      <c r="C1640" s="92"/>
      <c r="D1640" s="93"/>
      <c r="E1640" s="94"/>
      <c r="F1640" s="95"/>
    </row>
    <row r="1641" spans="2:6">
      <c r="B1641" s="92"/>
      <c r="C1641" s="92"/>
      <c r="D1641" s="93"/>
      <c r="E1641" s="94"/>
      <c r="F1641" s="96"/>
    </row>
    <row r="1642" spans="2:6">
      <c r="B1642" s="92"/>
      <c r="C1642" s="92"/>
      <c r="D1642" s="93"/>
      <c r="E1642" s="94"/>
      <c r="F1642" s="95"/>
    </row>
    <row r="1643" spans="2:6">
      <c r="B1643" s="92"/>
      <c r="C1643" s="92"/>
      <c r="D1643" s="93"/>
      <c r="E1643" s="94"/>
      <c r="F1643" s="95"/>
    </row>
    <row r="1644" spans="2:6">
      <c r="B1644" s="92"/>
      <c r="C1644" s="92"/>
      <c r="D1644" s="93"/>
      <c r="E1644" s="94"/>
      <c r="F1644" s="95"/>
    </row>
    <row r="1645" spans="2:6">
      <c r="B1645" s="92"/>
      <c r="C1645" s="92"/>
      <c r="D1645" s="93"/>
      <c r="E1645" s="94"/>
      <c r="F1645" s="95"/>
    </row>
    <row r="1646" spans="2:6">
      <c r="B1646" s="92"/>
      <c r="C1646" s="92"/>
      <c r="D1646" s="93"/>
      <c r="E1646" s="94"/>
      <c r="F1646" s="95"/>
    </row>
    <row r="1647" spans="2:6">
      <c r="B1647" s="92"/>
      <c r="C1647" s="92"/>
      <c r="D1647" s="93"/>
      <c r="E1647" s="94"/>
      <c r="F1647" s="96"/>
    </row>
    <row r="1648" spans="2:6">
      <c r="B1648" s="92"/>
      <c r="C1648" s="92"/>
      <c r="D1648" s="93"/>
      <c r="E1648" s="94"/>
      <c r="F1648" s="96"/>
    </row>
    <row r="1649" spans="2:6">
      <c r="B1649" s="92"/>
      <c r="C1649" s="92"/>
      <c r="D1649" s="93"/>
      <c r="E1649" s="94"/>
      <c r="F1649" s="95"/>
    </row>
    <row r="1650" spans="2:6">
      <c r="B1650" s="92"/>
      <c r="C1650" s="92"/>
      <c r="D1650" s="93"/>
      <c r="E1650" s="94"/>
      <c r="F1650" s="95"/>
    </row>
    <row r="1651" spans="2:6">
      <c r="B1651" s="92"/>
      <c r="C1651" s="92"/>
      <c r="D1651" s="93"/>
      <c r="E1651" s="94"/>
      <c r="F1651" s="95"/>
    </row>
    <row r="1652" spans="2:6">
      <c r="B1652" s="92"/>
      <c r="C1652" s="92"/>
      <c r="D1652" s="93"/>
      <c r="E1652" s="94"/>
      <c r="F1652" s="95"/>
    </row>
    <row r="1653" spans="2:6">
      <c r="B1653" s="92"/>
      <c r="C1653" s="92"/>
      <c r="D1653" s="93"/>
      <c r="E1653" s="94"/>
      <c r="F1653" s="96"/>
    </row>
    <row r="1654" spans="2:6">
      <c r="B1654" s="92"/>
      <c r="C1654" s="92"/>
      <c r="D1654" s="93"/>
      <c r="E1654" s="94"/>
      <c r="F1654" s="96"/>
    </row>
    <row r="1655" spans="2:6">
      <c r="B1655" s="92"/>
      <c r="C1655" s="92"/>
      <c r="D1655" s="93"/>
      <c r="E1655" s="94"/>
      <c r="F1655" s="95"/>
    </row>
    <row r="1656" spans="2:6">
      <c r="B1656" s="92"/>
      <c r="C1656" s="92"/>
      <c r="D1656" s="93"/>
      <c r="E1656" s="94"/>
      <c r="F1656" s="95"/>
    </row>
    <row r="1657" spans="2:6">
      <c r="B1657" s="92"/>
      <c r="C1657" s="92"/>
      <c r="D1657" s="93"/>
      <c r="E1657" s="94"/>
      <c r="F1657" s="95"/>
    </row>
    <row r="1658" spans="2:6">
      <c r="B1658" s="92"/>
      <c r="C1658" s="92"/>
      <c r="D1658" s="93"/>
      <c r="E1658" s="94"/>
      <c r="F1658" s="95"/>
    </row>
    <row r="1659" spans="2:6">
      <c r="B1659" s="92"/>
      <c r="C1659" s="92"/>
      <c r="D1659" s="93"/>
      <c r="E1659" s="94"/>
      <c r="F1659" s="96"/>
    </row>
    <row r="1660" spans="2:6">
      <c r="B1660" s="92"/>
      <c r="C1660" s="92"/>
      <c r="D1660" s="93"/>
      <c r="E1660" s="94"/>
      <c r="F1660" s="95"/>
    </row>
    <row r="1661" spans="2:6">
      <c r="B1661" s="92"/>
      <c r="C1661" s="92"/>
      <c r="D1661" s="93"/>
      <c r="E1661" s="94"/>
      <c r="F1661" s="95"/>
    </row>
    <row r="1662" spans="2:6">
      <c r="B1662" s="92"/>
      <c r="C1662" s="92"/>
      <c r="D1662" s="93"/>
      <c r="E1662" s="94"/>
      <c r="F1662" s="96"/>
    </row>
    <row r="1663" spans="2:6">
      <c r="B1663" s="92"/>
      <c r="C1663" s="92"/>
      <c r="D1663" s="93"/>
      <c r="E1663" s="94"/>
      <c r="F1663" s="95"/>
    </row>
    <row r="1664" spans="2:6">
      <c r="B1664" s="92"/>
      <c r="C1664" s="92"/>
      <c r="D1664" s="93"/>
      <c r="E1664" s="94"/>
      <c r="F1664" s="96"/>
    </row>
    <row r="1665" spans="2:6">
      <c r="B1665" s="92"/>
      <c r="C1665" s="92"/>
      <c r="D1665" s="93"/>
      <c r="E1665" s="94"/>
      <c r="F1665" s="96"/>
    </row>
    <row r="1666" spans="2:6">
      <c r="B1666" s="92"/>
      <c r="C1666" s="92"/>
      <c r="D1666" s="93"/>
      <c r="E1666" s="94"/>
      <c r="F1666" s="96"/>
    </row>
    <row r="1667" spans="2:6">
      <c r="B1667" s="92"/>
      <c r="C1667" s="92"/>
      <c r="D1667" s="93"/>
      <c r="E1667" s="94"/>
      <c r="F1667" s="95"/>
    </row>
    <row r="1668" spans="2:6">
      <c r="B1668" s="92"/>
      <c r="C1668" s="92"/>
      <c r="D1668" s="93"/>
      <c r="E1668" s="94"/>
      <c r="F1668" s="95"/>
    </row>
    <row r="1669" spans="2:6">
      <c r="B1669" s="92"/>
      <c r="C1669" s="92"/>
      <c r="D1669" s="93"/>
      <c r="E1669" s="94"/>
      <c r="F1669" s="96"/>
    </row>
    <row r="1670" spans="2:6">
      <c r="B1670" s="92"/>
      <c r="C1670" s="92"/>
      <c r="D1670" s="93"/>
      <c r="E1670" s="94"/>
      <c r="F1670" s="95"/>
    </row>
    <row r="1671" spans="2:6">
      <c r="B1671" s="92"/>
      <c r="C1671" s="92"/>
      <c r="D1671" s="93"/>
      <c r="E1671" s="94"/>
      <c r="F1671" s="95"/>
    </row>
    <row r="1672" spans="2:6">
      <c r="B1672" s="92"/>
      <c r="C1672" s="92"/>
      <c r="D1672" s="93"/>
      <c r="E1672" s="94"/>
      <c r="F1672" s="95"/>
    </row>
    <row r="1673" spans="2:6">
      <c r="B1673" s="92"/>
      <c r="C1673" s="92"/>
      <c r="D1673" s="93"/>
      <c r="E1673" s="94"/>
      <c r="F1673" s="95"/>
    </row>
    <row r="1674" spans="2:6">
      <c r="B1674" s="92"/>
      <c r="C1674" s="92"/>
      <c r="D1674" s="93"/>
      <c r="E1674" s="94"/>
      <c r="F1674" s="95"/>
    </row>
    <row r="1675" spans="2:6">
      <c r="B1675" s="92"/>
      <c r="C1675" s="92"/>
      <c r="D1675" s="93"/>
      <c r="E1675" s="94"/>
      <c r="F1675" s="95"/>
    </row>
    <row r="1676" spans="2:6">
      <c r="B1676" s="92"/>
      <c r="C1676" s="92"/>
      <c r="D1676" s="93"/>
      <c r="E1676" s="94"/>
      <c r="F1676" s="96"/>
    </row>
    <row r="1677" spans="2:6">
      <c r="B1677" s="92"/>
      <c r="C1677" s="92"/>
      <c r="D1677" s="93"/>
      <c r="E1677" s="94"/>
      <c r="F1677" s="96"/>
    </row>
    <row r="1678" spans="2:6">
      <c r="B1678" s="92"/>
      <c r="C1678" s="92"/>
      <c r="D1678" s="93"/>
      <c r="E1678" s="94"/>
      <c r="F1678" s="95"/>
    </row>
    <row r="1679" spans="2:6">
      <c r="B1679" s="92"/>
      <c r="C1679" s="92"/>
      <c r="D1679" s="93"/>
      <c r="E1679" s="94"/>
      <c r="F1679" s="95"/>
    </row>
    <row r="1680" spans="2:6">
      <c r="B1680" s="92"/>
      <c r="C1680" s="92"/>
      <c r="D1680" s="93"/>
      <c r="E1680" s="94"/>
      <c r="F1680" s="95"/>
    </row>
    <row r="1681" spans="2:6">
      <c r="B1681" s="92"/>
      <c r="C1681" s="92"/>
      <c r="D1681" s="93"/>
      <c r="E1681" s="94"/>
      <c r="F1681" s="95"/>
    </row>
    <row r="1682" spans="2:6">
      <c r="B1682" s="92"/>
      <c r="C1682" s="92"/>
      <c r="D1682" s="93"/>
      <c r="E1682" s="94"/>
      <c r="F1682" s="96"/>
    </row>
    <row r="1683" spans="2:6">
      <c r="B1683" s="92"/>
      <c r="C1683" s="92"/>
      <c r="D1683" s="93"/>
      <c r="E1683" s="94"/>
      <c r="F1683" s="95"/>
    </row>
    <row r="1684" spans="2:6">
      <c r="B1684" s="92"/>
      <c r="C1684" s="92"/>
      <c r="D1684" s="93"/>
      <c r="E1684" s="94"/>
      <c r="F1684" s="95"/>
    </row>
    <row r="1685" spans="2:6">
      <c r="B1685" s="92"/>
      <c r="C1685" s="92"/>
      <c r="D1685" s="93"/>
      <c r="E1685" s="94"/>
      <c r="F1685" s="95"/>
    </row>
    <row r="1686" spans="2:6">
      <c r="B1686" s="92"/>
      <c r="C1686" s="92"/>
      <c r="D1686" s="93"/>
      <c r="E1686" s="94"/>
      <c r="F1686" s="95"/>
    </row>
    <row r="1687" spans="2:6">
      <c r="B1687" s="92"/>
      <c r="C1687" s="92"/>
      <c r="D1687" s="93"/>
      <c r="E1687" s="94"/>
      <c r="F1687" s="95"/>
    </row>
    <row r="1688" spans="2:6">
      <c r="B1688" s="92"/>
      <c r="C1688" s="92"/>
      <c r="D1688" s="93"/>
      <c r="E1688" s="94"/>
      <c r="F1688" s="95"/>
    </row>
    <row r="1689" spans="2:6">
      <c r="B1689" s="92"/>
      <c r="C1689" s="92"/>
      <c r="D1689" s="93"/>
      <c r="E1689" s="94"/>
      <c r="F1689" s="95"/>
    </row>
    <row r="1690" spans="2:6">
      <c r="B1690" s="92"/>
      <c r="C1690" s="92"/>
      <c r="D1690" s="93"/>
      <c r="E1690" s="94"/>
      <c r="F1690" s="95"/>
    </row>
    <row r="1691" spans="2:6">
      <c r="B1691" s="92"/>
      <c r="C1691" s="92"/>
      <c r="D1691" s="93"/>
      <c r="E1691" s="94"/>
      <c r="F1691" s="95"/>
    </row>
    <row r="1692" spans="2:6">
      <c r="B1692" s="92"/>
      <c r="C1692" s="92"/>
      <c r="D1692" s="93"/>
      <c r="E1692" s="94"/>
      <c r="F1692" s="95"/>
    </row>
    <row r="1693" spans="2:6">
      <c r="B1693" s="92"/>
      <c r="C1693" s="92"/>
      <c r="D1693" s="93"/>
      <c r="E1693" s="94"/>
      <c r="F1693" s="95"/>
    </row>
    <row r="1694" spans="2:6">
      <c r="B1694" s="92"/>
      <c r="C1694" s="92"/>
      <c r="D1694" s="93"/>
      <c r="E1694" s="94"/>
      <c r="F1694" s="96"/>
    </row>
    <row r="1695" spans="2:6">
      <c r="B1695" s="92"/>
      <c r="C1695" s="92"/>
      <c r="D1695" s="93"/>
      <c r="E1695" s="94"/>
      <c r="F1695" s="96"/>
    </row>
    <row r="1696" spans="2:6">
      <c r="B1696" s="92"/>
      <c r="C1696" s="92"/>
      <c r="D1696" s="93"/>
      <c r="E1696" s="94"/>
      <c r="F1696" s="95"/>
    </row>
    <row r="1697" spans="2:6">
      <c r="B1697" s="92"/>
      <c r="C1697" s="92"/>
      <c r="D1697" s="93"/>
      <c r="E1697" s="94"/>
      <c r="F1697" s="95"/>
    </row>
    <row r="1698" spans="2:6">
      <c r="B1698" s="92"/>
      <c r="C1698" s="92"/>
      <c r="D1698" s="93"/>
      <c r="E1698" s="94"/>
      <c r="F1698" s="96"/>
    </row>
    <row r="1699" spans="2:6">
      <c r="B1699" s="92"/>
      <c r="C1699" s="92"/>
      <c r="D1699" s="93"/>
      <c r="E1699" s="94"/>
      <c r="F1699" s="96"/>
    </row>
    <row r="1700" spans="2:6">
      <c r="B1700" s="92"/>
      <c r="C1700" s="92"/>
      <c r="D1700" s="93"/>
      <c r="E1700" s="94"/>
      <c r="F1700" s="95"/>
    </row>
    <row r="1701" spans="2:6">
      <c r="B1701" s="92"/>
      <c r="C1701" s="92"/>
      <c r="D1701" s="93"/>
      <c r="E1701" s="94"/>
      <c r="F1701" s="95"/>
    </row>
    <row r="1702" spans="2:6">
      <c r="B1702" s="92"/>
      <c r="C1702" s="92"/>
      <c r="D1702" s="93"/>
      <c r="E1702" s="94"/>
      <c r="F1702" s="95"/>
    </row>
    <row r="1703" spans="2:6">
      <c r="B1703" s="92"/>
      <c r="C1703" s="92"/>
      <c r="D1703" s="93"/>
      <c r="E1703" s="94"/>
      <c r="F1703" s="95"/>
    </row>
    <row r="1704" spans="2:6">
      <c r="B1704" s="92"/>
      <c r="C1704" s="92"/>
      <c r="D1704" s="93"/>
      <c r="E1704" s="94"/>
      <c r="F1704" s="96"/>
    </row>
    <row r="1705" spans="2:6">
      <c r="B1705" s="92"/>
      <c r="C1705" s="92"/>
      <c r="D1705" s="93"/>
      <c r="E1705" s="94"/>
      <c r="F1705" s="95"/>
    </row>
    <row r="1706" spans="2:6">
      <c r="B1706" s="92"/>
      <c r="C1706" s="92"/>
      <c r="D1706" s="93"/>
      <c r="E1706" s="94"/>
      <c r="F1706" s="95"/>
    </row>
    <row r="1707" spans="2:6">
      <c r="B1707" s="92"/>
      <c r="C1707" s="92"/>
      <c r="D1707" s="93"/>
      <c r="E1707" s="94"/>
      <c r="F1707" s="95"/>
    </row>
    <row r="1708" spans="2:6">
      <c r="B1708" s="92"/>
      <c r="C1708" s="92"/>
      <c r="D1708" s="93"/>
      <c r="E1708" s="94"/>
      <c r="F1708" s="95"/>
    </row>
    <row r="1709" spans="2:6">
      <c r="B1709" s="92"/>
      <c r="C1709" s="92"/>
      <c r="D1709" s="93"/>
      <c r="E1709" s="94"/>
      <c r="F1709" s="95"/>
    </row>
    <row r="1710" spans="2:6">
      <c r="B1710" s="92"/>
      <c r="C1710" s="92"/>
      <c r="D1710" s="93"/>
      <c r="E1710" s="94"/>
      <c r="F1710" s="96"/>
    </row>
    <row r="1711" spans="2:6">
      <c r="B1711" s="92"/>
      <c r="C1711" s="92"/>
      <c r="D1711" s="93"/>
      <c r="E1711" s="94"/>
      <c r="F1711" s="95"/>
    </row>
    <row r="1712" spans="2:6">
      <c r="B1712" s="92"/>
      <c r="C1712" s="92"/>
      <c r="D1712" s="93"/>
      <c r="E1712" s="94"/>
      <c r="F1712" s="95"/>
    </row>
    <row r="1713" spans="2:6">
      <c r="B1713" s="92"/>
      <c r="C1713" s="92"/>
      <c r="D1713" s="93"/>
      <c r="E1713" s="94"/>
      <c r="F1713" s="95"/>
    </row>
    <row r="1714" spans="2:6">
      <c r="B1714" s="92"/>
      <c r="C1714" s="92"/>
      <c r="D1714" s="93"/>
      <c r="E1714" s="94"/>
      <c r="F1714" s="95"/>
    </row>
    <row r="1715" spans="2:6">
      <c r="B1715" s="92"/>
      <c r="C1715" s="92"/>
      <c r="D1715" s="93"/>
      <c r="E1715" s="94"/>
      <c r="F1715" s="96"/>
    </row>
    <row r="1716" spans="2:6">
      <c r="B1716" s="92"/>
      <c r="C1716" s="92"/>
      <c r="D1716" s="93"/>
      <c r="E1716" s="94"/>
      <c r="F1716" s="95"/>
    </row>
    <row r="1717" spans="2:6">
      <c r="B1717" s="92"/>
      <c r="C1717" s="92"/>
      <c r="D1717" s="93"/>
      <c r="E1717" s="94"/>
      <c r="F1717" s="95"/>
    </row>
    <row r="1718" spans="2:6">
      <c r="B1718" s="92"/>
      <c r="C1718" s="92"/>
      <c r="D1718" s="93"/>
      <c r="E1718" s="94"/>
      <c r="F1718" s="95"/>
    </row>
    <row r="1719" spans="2:6">
      <c r="B1719" s="92"/>
      <c r="C1719" s="92"/>
      <c r="D1719" s="93"/>
      <c r="E1719" s="94"/>
      <c r="F1719" s="95"/>
    </row>
    <row r="1720" spans="2:6">
      <c r="B1720" s="92"/>
      <c r="C1720" s="92"/>
      <c r="D1720" s="93"/>
      <c r="E1720" s="94"/>
      <c r="F1720" s="95"/>
    </row>
    <row r="1721" spans="2:6">
      <c r="B1721" s="92"/>
      <c r="C1721" s="92"/>
      <c r="D1721" s="93"/>
      <c r="E1721" s="94"/>
      <c r="F1721" s="95"/>
    </row>
    <row r="1722" spans="2:6">
      <c r="B1722" s="92"/>
      <c r="C1722" s="92"/>
      <c r="D1722" s="93"/>
      <c r="E1722" s="94"/>
      <c r="F1722" s="96"/>
    </row>
    <row r="1723" spans="2:6">
      <c r="B1723" s="92"/>
      <c r="C1723" s="92"/>
      <c r="D1723" s="93"/>
      <c r="E1723" s="94"/>
      <c r="F1723" s="95"/>
    </row>
    <row r="1724" spans="2:6">
      <c r="B1724" s="92"/>
      <c r="C1724" s="92"/>
      <c r="D1724" s="93"/>
      <c r="E1724" s="94"/>
      <c r="F1724" s="96"/>
    </row>
    <row r="1725" spans="2:6">
      <c r="B1725" s="92"/>
      <c r="C1725" s="92"/>
      <c r="D1725" s="93"/>
      <c r="E1725" s="94"/>
      <c r="F1725" s="95"/>
    </row>
    <row r="1726" spans="2:6">
      <c r="B1726" s="92"/>
      <c r="C1726" s="92"/>
      <c r="D1726" s="93"/>
      <c r="E1726" s="94"/>
      <c r="F1726" s="95"/>
    </row>
    <row r="1727" spans="2:6">
      <c r="B1727" s="92"/>
      <c r="C1727" s="92"/>
      <c r="D1727" s="93"/>
      <c r="E1727" s="94"/>
      <c r="F1727" s="95"/>
    </row>
    <row r="1728" spans="2:6">
      <c r="B1728" s="92"/>
      <c r="C1728" s="92"/>
      <c r="D1728" s="93"/>
      <c r="E1728" s="94"/>
      <c r="F1728" s="95"/>
    </row>
    <row r="1729" spans="2:6">
      <c r="B1729" s="92"/>
      <c r="C1729" s="92"/>
      <c r="D1729" s="93"/>
      <c r="E1729" s="94"/>
      <c r="F1729" s="96"/>
    </row>
    <row r="1730" spans="2:6">
      <c r="B1730" s="92"/>
      <c r="C1730" s="92"/>
      <c r="D1730" s="93"/>
      <c r="E1730" s="94"/>
      <c r="F1730" s="95"/>
    </row>
    <row r="1731" spans="2:6">
      <c r="B1731" s="92"/>
      <c r="C1731" s="92"/>
      <c r="D1731" s="93"/>
      <c r="E1731" s="94"/>
      <c r="F1731" s="96"/>
    </row>
    <row r="1732" spans="2:6">
      <c r="B1732" s="92"/>
      <c r="C1732" s="92"/>
      <c r="D1732" s="93"/>
      <c r="E1732" s="94"/>
      <c r="F1732" s="96"/>
    </row>
    <row r="1733" spans="2:6">
      <c r="B1733" s="92"/>
      <c r="C1733" s="92"/>
      <c r="D1733" s="93"/>
      <c r="E1733" s="94"/>
      <c r="F1733" s="96"/>
    </row>
    <row r="1734" spans="2:6">
      <c r="B1734" s="92"/>
      <c r="C1734" s="92"/>
      <c r="D1734" s="93"/>
      <c r="E1734" s="94"/>
      <c r="F1734" s="96"/>
    </row>
    <row r="1735" spans="2:6">
      <c r="B1735" s="92"/>
      <c r="C1735" s="92"/>
      <c r="D1735" s="93"/>
      <c r="E1735" s="94"/>
      <c r="F1735" s="95"/>
    </row>
    <row r="1736" spans="2:6">
      <c r="B1736" s="92"/>
      <c r="C1736" s="92"/>
      <c r="D1736" s="93"/>
      <c r="E1736" s="94"/>
      <c r="F1736" s="95"/>
    </row>
    <row r="1737" spans="2:6">
      <c r="B1737" s="92"/>
      <c r="C1737" s="92"/>
      <c r="D1737" s="93"/>
      <c r="E1737" s="94"/>
      <c r="F1737" s="95"/>
    </row>
    <row r="1738" spans="2:6">
      <c r="B1738" s="92"/>
      <c r="C1738" s="92"/>
      <c r="D1738" s="93"/>
      <c r="E1738" s="94"/>
      <c r="F1738" s="96"/>
    </row>
    <row r="1739" spans="2:6">
      <c r="B1739" s="92"/>
      <c r="C1739" s="92"/>
      <c r="D1739" s="93"/>
      <c r="E1739" s="94"/>
      <c r="F1739" s="95"/>
    </row>
    <row r="1740" spans="2:6">
      <c r="B1740" s="92"/>
      <c r="C1740" s="92"/>
      <c r="D1740" s="93"/>
      <c r="E1740" s="94"/>
      <c r="F1740" s="95"/>
    </row>
    <row r="1741" spans="2:6">
      <c r="B1741" s="92"/>
      <c r="C1741" s="92"/>
      <c r="D1741" s="93"/>
      <c r="E1741" s="94"/>
      <c r="F1741" s="95"/>
    </row>
    <row r="1742" spans="2:6">
      <c r="B1742" s="92"/>
      <c r="C1742" s="92"/>
      <c r="D1742" s="93"/>
      <c r="E1742" s="94"/>
      <c r="F1742" s="95"/>
    </row>
    <row r="1743" spans="2:6">
      <c r="B1743" s="92"/>
      <c r="C1743" s="92"/>
      <c r="D1743" s="93"/>
      <c r="E1743" s="94"/>
      <c r="F1743" s="95"/>
    </row>
    <row r="1744" spans="2:6">
      <c r="B1744" s="92"/>
      <c r="C1744" s="92"/>
      <c r="D1744" s="93"/>
      <c r="E1744" s="94"/>
      <c r="F1744" s="95"/>
    </row>
    <row r="1745" spans="2:6">
      <c r="B1745" s="92"/>
      <c r="C1745" s="92"/>
      <c r="D1745" s="93"/>
      <c r="E1745" s="94"/>
      <c r="F1745" s="96"/>
    </row>
    <row r="1746" spans="2:6">
      <c r="B1746" s="92"/>
      <c r="C1746" s="92"/>
      <c r="D1746" s="93"/>
      <c r="E1746" s="94"/>
      <c r="F1746" s="95"/>
    </row>
    <row r="1747" spans="2:6">
      <c r="B1747" s="92"/>
      <c r="C1747" s="92"/>
      <c r="D1747" s="93"/>
      <c r="E1747" s="94"/>
      <c r="F1747" s="95"/>
    </row>
    <row r="1748" spans="2:6">
      <c r="B1748" s="92"/>
      <c r="C1748" s="92"/>
      <c r="D1748" s="93"/>
      <c r="E1748" s="94"/>
      <c r="F1748" s="95"/>
    </row>
    <row r="1749" spans="2:6">
      <c r="B1749" s="92"/>
      <c r="C1749" s="92"/>
      <c r="D1749" s="93"/>
      <c r="E1749" s="94"/>
      <c r="F1749" s="95"/>
    </row>
    <row r="1750" spans="2:6">
      <c r="B1750" s="92"/>
      <c r="C1750" s="92"/>
      <c r="D1750" s="93"/>
      <c r="E1750" s="94"/>
      <c r="F1750" s="95"/>
    </row>
    <row r="1751" spans="2:6">
      <c r="B1751" s="92"/>
      <c r="C1751" s="92"/>
      <c r="D1751" s="93"/>
      <c r="E1751" s="94"/>
      <c r="F1751" s="95"/>
    </row>
    <row r="1752" spans="2:6">
      <c r="B1752" s="92"/>
      <c r="C1752" s="92"/>
      <c r="D1752" s="93"/>
      <c r="E1752" s="94"/>
      <c r="F1752" s="95"/>
    </row>
    <row r="1753" spans="2:6">
      <c r="B1753" s="92"/>
      <c r="C1753" s="92"/>
      <c r="D1753" s="93"/>
      <c r="E1753" s="94"/>
      <c r="F1753" s="95"/>
    </row>
    <row r="1754" spans="2:6">
      <c r="B1754" s="92"/>
      <c r="C1754" s="92"/>
      <c r="D1754" s="93"/>
      <c r="E1754" s="94"/>
      <c r="F1754" s="95"/>
    </row>
    <row r="1755" spans="2:6">
      <c r="B1755" s="92"/>
      <c r="C1755" s="92"/>
      <c r="D1755" s="93"/>
      <c r="E1755" s="94"/>
      <c r="F1755" s="95"/>
    </row>
    <row r="1756" spans="2:6">
      <c r="B1756" s="92"/>
      <c r="C1756" s="92"/>
      <c r="D1756" s="93"/>
      <c r="E1756" s="94"/>
      <c r="F1756" s="96"/>
    </row>
    <row r="1757" spans="2:6">
      <c r="B1757" s="92"/>
      <c r="C1757" s="92"/>
      <c r="D1757" s="93"/>
      <c r="E1757" s="94"/>
      <c r="F1757" s="96"/>
    </row>
    <row r="1758" spans="2:6">
      <c r="B1758" s="92"/>
      <c r="C1758" s="92"/>
      <c r="D1758" s="93"/>
      <c r="E1758" s="94"/>
      <c r="F1758" s="96"/>
    </row>
    <row r="1759" spans="2:6">
      <c r="B1759" s="92"/>
      <c r="C1759" s="92"/>
      <c r="D1759" s="93"/>
      <c r="E1759" s="94"/>
      <c r="F1759" s="95"/>
    </row>
    <row r="1760" spans="2:6">
      <c r="B1760" s="92"/>
      <c r="C1760" s="92"/>
      <c r="D1760" s="93"/>
      <c r="E1760" s="94"/>
      <c r="F1760" s="95"/>
    </row>
    <row r="1761" spans="2:6">
      <c r="B1761" s="92"/>
      <c r="C1761" s="92"/>
      <c r="D1761" s="93"/>
      <c r="E1761" s="94"/>
      <c r="F1761" s="96"/>
    </row>
    <row r="1762" spans="2:6">
      <c r="B1762" s="92"/>
      <c r="C1762" s="92"/>
      <c r="D1762" s="93"/>
      <c r="E1762" s="94"/>
      <c r="F1762" s="95"/>
    </row>
    <row r="1763" spans="2:6">
      <c r="B1763" s="92"/>
      <c r="C1763" s="92"/>
      <c r="D1763" s="93"/>
      <c r="E1763" s="94"/>
      <c r="F1763" s="95"/>
    </row>
    <row r="1764" spans="2:6">
      <c r="B1764" s="92"/>
      <c r="C1764" s="92"/>
      <c r="D1764" s="93"/>
      <c r="E1764" s="94"/>
      <c r="F1764" s="95"/>
    </row>
    <row r="1765" spans="2:6">
      <c r="B1765" s="92"/>
      <c r="C1765" s="92"/>
      <c r="D1765" s="93"/>
      <c r="E1765" s="94"/>
      <c r="F1765" s="96"/>
    </row>
    <row r="1766" spans="2:6">
      <c r="B1766" s="92"/>
      <c r="C1766" s="92"/>
      <c r="D1766" s="93"/>
      <c r="E1766" s="94"/>
      <c r="F1766" s="95"/>
    </row>
    <row r="1767" spans="2:6">
      <c r="B1767" s="92"/>
      <c r="C1767" s="92"/>
      <c r="D1767" s="93"/>
      <c r="E1767" s="94"/>
      <c r="F1767" s="95"/>
    </row>
    <row r="1768" spans="2:6">
      <c r="B1768" s="92"/>
      <c r="C1768" s="92"/>
      <c r="D1768" s="93"/>
      <c r="E1768" s="94"/>
      <c r="F1768" s="95"/>
    </row>
    <row r="1769" spans="2:6">
      <c r="B1769" s="92"/>
      <c r="C1769" s="92"/>
      <c r="D1769" s="93"/>
      <c r="E1769" s="94"/>
      <c r="F1769" s="95"/>
    </row>
    <row r="1770" spans="2:6">
      <c r="B1770" s="92"/>
      <c r="C1770" s="92"/>
      <c r="D1770" s="93"/>
      <c r="E1770" s="94"/>
      <c r="F1770" s="95"/>
    </row>
    <row r="1771" spans="2:6">
      <c r="B1771" s="92"/>
      <c r="C1771" s="92"/>
      <c r="D1771" s="93"/>
      <c r="E1771" s="94"/>
      <c r="F1771" s="95"/>
    </row>
    <row r="1772" spans="2:6">
      <c r="B1772" s="92"/>
      <c r="C1772" s="92"/>
      <c r="D1772" s="93"/>
      <c r="E1772" s="94"/>
      <c r="F1772" s="95"/>
    </row>
    <row r="1773" spans="2:6">
      <c r="B1773" s="92"/>
      <c r="C1773" s="92"/>
      <c r="D1773" s="93"/>
      <c r="E1773" s="94"/>
      <c r="F1773" s="95"/>
    </row>
    <row r="1774" spans="2:6">
      <c r="B1774" s="92"/>
      <c r="C1774" s="92"/>
      <c r="D1774" s="93"/>
      <c r="E1774" s="94"/>
      <c r="F1774" s="95"/>
    </row>
    <row r="1775" spans="2:6">
      <c r="B1775" s="92"/>
      <c r="C1775" s="92"/>
      <c r="D1775" s="93"/>
      <c r="E1775" s="94"/>
      <c r="F1775" s="95"/>
    </row>
    <row r="1776" spans="2:6">
      <c r="B1776" s="92"/>
      <c r="C1776" s="92"/>
      <c r="D1776" s="93"/>
      <c r="E1776" s="94"/>
      <c r="F1776" s="95"/>
    </row>
    <row r="1777" spans="2:6">
      <c r="B1777" s="92"/>
      <c r="C1777" s="92"/>
      <c r="D1777" s="93"/>
      <c r="E1777" s="94"/>
      <c r="F1777" s="95"/>
    </row>
    <row r="1778" spans="2:6">
      <c r="B1778" s="92"/>
      <c r="C1778" s="92"/>
      <c r="D1778" s="93"/>
      <c r="E1778" s="94"/>
      <c r="F1778" s="95"/>
    </row>
    <row r="1779" spans="2:6">
      <c r="B1779" s="92"/>
      <c r="C1779" s="92"/>
      <c r="D1779" s="93"/>
      <c r="E1779" s="94"/>
      <c r="F1779" s="96"/>
    </row>
    <row r="1780" spans="2:6">
      <c r="B1780" s="92"/>
      <c r="C1780" s="92"/>
      <c r="D1780" s="93"/>
      <c r="E1780" s="94"/>
      <c r="F1780" s="96"/>
    </row>
    <row r="1781" spans="2:6">
      <c r="B1781" s="92"/>
      <c r="C1781" s="92"/>
      <c r="D1781" s="93"/>
      <c r="E1781" s="94"/>
      <c r="F1781" s="96"/>
    </row>
    <row r="1782" spans="2:6">
      <c r="B1782" s="92"/>
      <c r="C1782" s="92"/>
      <c r="D1782" s="93"/>
      <c r="E1782" s="94"/>
      <c r="F1782" s="96"/>
    </row>
    <row r="1783" spans="2:6">
      <c r="B1783" s="92"/>
      <c r="C1783" s="92"/>
      <c r="D1783" s="93"/>
      <c r="E1783" s="94"/>
      <c r="F1783" s="96"/>
    </row>
    <row r="1784" spans="2:6">
      <c r="B1784" s="92"/>
      <c r="C1784" s="92"/>
      <c r="D1784" s="93"/>
      <c r="E1784" s="94"/>
      <c r="F1784" s="96"/>
    </row>
    <row r="1785" spans="2:6">
      <c r="B1785" s="92"/>
      <c r="C1785" s="92"/>
      <c r="D1785" s="93"/>
      <c r="E1785" s="94"/>
      <c r="F1785" s="96"/>
    </row>
    <row r="1786" spans="2:6">
      <c r="B1786" s="92"/>
      <c r="C1786" s="92"/>
      <c r="D1786" s="93"/>
      <c r="E1786" s="94"/>
      <c r="F1786" s="96"/>
    </row>
    <row r="1787" spans="2:6">
      <c r="B1787" s="92"/>
      <c r="C1787" s="92"/>
      <c r="D1787" s="93"/>
      <c r="E1787" s="94"/>
      <c r="F1787" s="96"/>
    </row>
    <row r="1788" spans="2:6">
      <c r="B1788" s="92"/>
      <c r="C1788" s="92"/>
      <c r="D1788" s="93"/>
      <c r="E1788" s="94"/>
      <c r="F1788" s="96"/>
    </row>
    <row r="1789" spans="2:6">
      <c r="B1789" s="92"/>
      <c r="C1789" s="92"/>
      <c r="D1789" s="93"/>
      <c r="E1789" s="94"/>
      <c r="F1789" s="96"/>
    </row>
    <row r="1790" spans="2:6">
      <c r="B1790" s="92"/>
      <c r="C1790" s="92"/>
      <c r="D1790" s="93"/>
      <c r="E1790" s="94"/>
      <c r="F1790" s="96"/>
    </row>
    <row r="1791" spans="2:6">
      <c r="B1791" s="92"/>
      <c r="C1791" s="92"/>
      <c r="D1791" s="93"/>
      <c r="E1791" s="94"/>
      <c r="F1791" s="95"/>
    </row>
    <row r="1792" spans="2:6">
      <c r="B1792" s="92"/>
      <c r="C1792" s="92"/>
      <c r="D1792" s="93"/>
      <c r="E1792" s="94"/>
      <c r="F1792" s="96"/>
    </row>
    <row r="1793" spans="2:6">
      <c r="B1793" s="92"/>
      <c r="C1793" s="92"/>
      <c r="D1793" s="93"/>
      <c r="E1793" s="94"/>
      <c r="F1793" s="95"/>
    </row>
    <row r="1794" spans="2:6">
      <c r="B1794" s="92"/>
      <c r="C1794" s="92"/>
      <c r="D1794" s="93"/>
      <c r="E1794" s="94"/>
      <c r="F1794" s="95"/>
    </row>
    <row r="1795" spans="2:6">
      <c r="B1795" s="92"/>
      <c r="C1795" s="92"/>
      <c r="D1795" s="93"/>
      <c r="E1795" s="94"/>
      <c r="F1795" s="95"/>
    </row>
    <row r="1796" spans="2:6">
      <c r="B1796" s="92"/>
      <c r="C1796" s="92"/>
      <c r="D1796" s="93"/>
      <c r="E1796" s="94"/>
      <c r="F1796" s="96"/>
    </row>
    <row r="1797" spans="2:6">
      <c r="B1797" s="92"/>
      <c r="C1797" s="92"/>
      <c r="D1797" s="93"/>
      <c r="E1797" s="94"/>
      <c r="F1797" s="95"/>
    </row>
    <row r="1798" spans="2:6">
      <c r="B1798" s="92"/>
      <c r="C1798" s="92"/>
      <c r="D1798" s="93"/>
      <c r="E1798" s="94"/>
      <c r="F1798" s="96"/>
    </row>
    <row r="1799" spans="2:6">
      <c r="B1799" s="92"/>
      <c r="C1799" s="92"/>
      <c r="D1799" s="93"/>
      <c r="E1799" s="94"/>
      <c r="F1799" s="95"/>
    </row>
    <row r="1800" spans="2:6">
      <c r="B1800" s="92"/>
      <c r="C1800" s="92"/>
      <c r="D1800" s="93"/>
      <c r="E1800" s="94"/>
      <c r="F1800" s="95"/>
    </row>
    <row r="1801" spans="2:6">
      <c r="B1801" s="92"/>
      <c r="C1801" s="92"/>
      <c r="D1801" s="93"/>
      <c r="E1801" s="94"/>
      <c r="F1801" s="95"/>
    </row>
    <row r="1802" spans="2:6">
      <c r="B1802" s="92"/>
      <c r="C1802" s="92"/>
      <c r="D1802" s="93"/>
      <c r="E1802" s="94"/>
      <c r="F1802" s="95"/>
    </row>
    <row r="1803" spans="2:6">
      <c r="B1803" s="92"/>
      <c r="C1803" s="92"/>
      <c r="D1803" s="93"/>
      <c r="E1803" s="94"/>
      <c r="F1803" s="95"/>
    </row>
    <row r="1804" spans="2:6">
      <c r="B1804" s="92"/>
      <c r="C1804" s="92"/>
      <c r="D1804" s="93"/>
      <c r="E1804" s="94"/>
      <c r="F1804" s="95"/>
    </row>
    <row r="1805" spans="2:6">
      <c r="B1805" s="92"/>
      <c r="C1805" s="92"/>
      <c r="D1805" s="93"/>
      <c r="E1805" s="94"/>
      <c r="F1805" s="95"/>
    </row>
    <row r="1806" spans="2:6">
      <c r="B1806" s="92"/>
      <c r="C1806" s="92"/>
      <c r="D1806" s="93"/>
      <c r="E1806" s="94"/>
      <c r="F1806" s="95"/>
    </row>
    <row r="1807" spans="2:6">
      <c r="B1807" s="92"/>
      <c r="C1807" s="92"/>
      <c r="D1807" s="93"/>
      <c r="E1807" s="94"/>
      <c r="F1807" s="95"/>
    </row>
    <row r="1808" spans="2:6">
      <c r="B1808" s="92"/>
      <c r="C1808" s="92"/>
      <c r="D1808" s="93"/>
      <c r="E1808" s="94"/>
      <c r="F1808" s="95"/>
    </row>
    <row r="1809" spans="2:6">
      <c r="B1809" s="92"/>
      <c r="C1809" s="92"/>
      <c r="D1809" s="93"/>
      <c r="E1809" s="94"/>
      <c r="F1809" s="95"/>
    </row>
    <row r="1810" spans="2:6">
      <c r="B1810" s="92"/>
      <c r="C1810" s="92"/>
      <c r="D1810" s="93"/>
      <c r="E1810" s="94"/>
      <c r="F1810" s="95"/>
    </row>
    <row r="1811" spans="2:6">
      <c r="B1811" s="92"/>
      <c r="C1811" s="92"/>
      <c r="D1811" s="93"/>
      <c r="E1811" s="94"/>
      <c r="F1811" s="95"/>
    </row>
    <row r="1812" spans="2:6">
      <c r="B1812" s="92"/>
      <c r="C1812" s="92"/>
      <c r="D1812" s="93"/>
      <c r="E1812" s="94"/>
      <c r="F1812" s="95"/>
    </row>
    <row r="1813" spans="2:6">
      <c r="B1813" s="92"/>
      <c r="C1813" s="92"/>
      <c r="D1813" s="93"/>
      <c r="E1813" s="94"/>
      <c r="F1813" s="95"/>
    </row>
    <row r="1814" spans="2:6">
      <c r="B1814" s="92"/>
      <c r="C1814" s="92"/>
      <c r="D1814" s="93"/>
      <c r="E1814" s="94"/>
      <c r="F1814" s="96"/>
    </row>
    <row r="1815" spans="2:6">
      <c r="B1815" s="92"/>
      <c r="C1815" s="92"/>
      <c r="D1815" s="93"/>
      <c r="E1815" s="94"/>
      <c r="F1815" s="95"/>
    </row>
    <row r="1816" spans="2:6">
      <c r="B1816" s="92"/>
      <c r="C1816" s="92"/>
      <c r="D1816" s="93"/>
      <c r="E1816" s="94"/>
      <c r="F1816" s="95"/>
    </row>
    <row r="1817" spans="2:6">
      <c r="B1817" s="92"/>
      <c r="C1817" s="92"/>
      <c r="D1817" s="93"/>
      <c r="E1817" s="94"/>
      <c r="F1817" s="95"/>
    </row>
    <row r="1818" spans="2:6">
      <c r="B1818" s="92"/>
      <c r="C1818" s="92"/>
      <c r="D1818" s="93"/>
      <c r="E1818" s="94"/>
      <c r="F1818" s="95"/>
    </row>
    <row r="1819" spans="2:6">
      <c r="B1819" s="92"/>
      <c r="C1819" s="92"/>
      <c r="D1819" s="93"/>
      <c r="E1819" s="94"/>
      <c r="F1819" s="95"/>
    </row>
    <row r="1820" spans="2:6">
      <c r="B1820" s="92"/>
      <c r="C1820" s="92"/>
      <c r="D1820" s="93"/>
      <c r="E1820" s="94"/>
      <c r="F1820" s="96"/>
    </row>
    <row r="1821" spans="2:6">
      <c r="B1821" s="92"/>
      <c r="C1821" s="92"/>
      <c r="D1821" s="93"/>
      <c r="E1821" s="94"/>
      <c r="F1821" s="95"/>
    </row>
    <row r="1822" spans="2:6">
      <c r="B1822" s="92"/>
      <c r="C1822" s="92"/>
      <c r="D1822" s="93"/>
      <c r="E1822" s="94"/>
      <c r="F1822" s="95"/>
    </row>
    <row r="1823" spans="2:6">
      <c r="B1823" s="92"/>
      <c r="C1823" s="92"/>
      <c r="D1823" s="93"/>
      <c r="E1823" s="94"/>
      <c r="F1823" s="96"/>
    </row>
    <row r="1824" spans="2:6">
      <c r="B1824" s="92"/>
      <c r="C1824" s="92"/>
      <c r="D1824" s="93"/>
      <c r="E1824" s="94"/>
      <c r="F1824" s="96"/>
    </row>
    <row r="1825" spans="2:6">
      <c r="B1825" s="92"/>
      <c r="C1825" s="92"/>
      <c r="D1825" s="93"/>
      <c r="E1825" s="94"/>
      <c r="F1825" s="95"/>
    </row>
    <row r="1826" spans="2:6">
      <c r="B1826" s="92"/>
      <c r="C1826" s="92"/>
      <c r="D1826" s="93"/>
      <c r="E1826" s="94"/>
      <c r="F1826" s="96"/>
    </row>
    <row r="1827" spans="2:6">
      <c r="B1827" s="92"/>
      <c r="C1827" s="92"/>
      <c r="D1827" s="93"/>
      <c r="E1827" s="94"/>
      <c r="F1827" s="95"/>
    </row>
    <row r="1828" spans="2:6">
      <c r="B1828" s="92"/>
      <c r="C1828" s="92"/>
      <c r="D1828" s="93"/>
      <c r="E1828" s="94"/>
      <c r="F1828" s="96"/>
    </row>
    <row r="1829" spans="2:6">
      <c r="B1829" s="92"/>
      <c r="C1829" s="92"/>
      <c r="D1829" s="93"/>
      <c r="E1829" s="94"/>
      <c r="F1829" s="96"/>
    </row>
    <row r="1830" spans="2:6">
      <c r="B1830" s="92"/>
      <c r="C1830" s="92"/>
      <c r="D1830" s="93"/>
      <c r="E1830" s="94"/>
      <c r="F1830" s="96"/>
    </row>
    <row r="1831" spans="2:6">
      <c r="B1831" s="92"/>
      <c r="C1831" s="92"/>
      <c r="D1831" s="93"/>
      <c r="E1831" s="94"/>
      <c r="F1831" s="95"/>
    </row>
    <row r="1832" spans="2:6">
      <c r="B1832" s="92"/>
      <c r="C1832" s="92"/>
      <c r="D1832" s="93"/>
      <c r="E1832" s="94"/>
      <c r="F1832" s="95"/>
    </row>
    <row r="1833" spans="2:6">
      <c r="B1833" s="92"/>
      <c r="C1833" s="92"/>
      <c r="D1833" s="93"/>
      <c r="E1833" s="94"/>
      <c r="F1833" s="95"/>
    </row>
    <row r="1834" spans="2:6">
      <c r="B1834" s="92"/>
      <c r="C1834" s="92"/>
      <c r="D1834" s="93"/>
      <c r="E1834" s="94"/>
      <c r="F1834" s="95"/>
    </row>
    <row r="1835" spans="2:6">
      <c r="B1835" s="92"/>
      <c r="C1835" s="92"/>
      <c r="D1835" s="93"/>
      <c r="E1835" s="94"/>
      <c r="F1835" s="96"/>
    </row>
    <row r="1836" spans="2:6">
      <c r="B1836" s="92"/>
      <c r="C1836" s="92"/>
      <c r="D1836" s="93"/>
      <c r="E1836" s="94"/>
      <c r="F1836" s="95"/>
    </row>
    <row r="1837" spans="2:6">
      <c r="B1837" s="92"/>
      <c r="C1837" s="92"/>
      <c r="D1837" s="93"/>
      <c r="E1837" s="94"/>
      <c r="F1837" s="95"/>
    </row>
    <row r="1838" spans="2:6">
      <c r="B1838" s="92"/>
      <c r="C1838" s="92"/>
      <c r="D1838" s="93"/>
      <c r="E1838" s="94"/>
      <c r="F1838" s="96"/>
    </row>
    <row r="1839" spans="2:6">
      <c r="B1839" s="92"/>
      <c r="C1839" s="92"/>
      <c r="D1839" s="93"/>
      <c r="E1839" s="94"/>
      <c r="F1839" s="95"/>
    </row>
    <row r="1840" spans="2:6">
      <c r="B1840" s="92"/>
      <c r="C1840" s="92"/>
      <c r="D1840" s="93"/>
      <c r="E1840" s="94"/>
      <c r="F1840" s="95"/>
    </row>
    <row r="1841" spans="2:6">
      <c r="B1841" s="92"/>
      <c r="C1841" s="92"/>
      <c r="D1841" s="93"/>
      <c r="E1841" s="94"/>
      <c r="F1841" s="95"/>
    </row>
    <row r="1842" spans="2:6">
      <c r="B1842" s="92"/>
      <c r="C1842" s="92"/>
      <c r="D1842" s="93"/>
      <c r="E1842" s="94"/>
      <c r="F1842" s="95"/>
    </row>
    <row r="1843" spans="2:6">
      <c r="B1843" s="92"/>
      <c r="C1843" s="92"/>
      <c r="D1843" s="93"/>
      <c r="E1843" s="94"/>
      <c r="F1843" s="95"/>
    </row>
    <row r="1844" spans="2:6">
      <c r="B1844" s="92"/>
      <c r="C1844" s="92"/>
      <c r="D1844" s="93"/>
      <c r="E1844" s="94"/>
      <c r="F1844" s="96"/>
    </row>
    <row r="1845" spans="2:6">
      <c r="B1845" s="92"/>
      <c r="C1845" s="92"/>
      <c r="D1845" s="93"/>
      <c r="E1845" s="94"/>
      <c r="F1845" s="96"/>
    </row>
    <row r="1846" spans="2:6">
      <c r="B1846" s="92"/>
      <c r="C1846" s="92"/>
      <c r="D1846" s="93"/>
      <c r="E1846" s="94"/>
      <c r="F1846" s="95"/>
    </row>
    <row r="1847" spans="2:6">
      <c r="B1847" s="92"/>
      <c r="C1847" s="92"/>
      <c r="D1847" s="93"/>
      <c r="E1847" s="94"/>
      <c r="F1847" s="95"/>
    </row>
    <row r="1848" spans="2:6">
      <c r="B1848" s="92"/>
      <c r="C1848" s="92"/>
      <c r="D1848" s="93"/>
      <c r="E1848" s="94"/>
      <c r="F1848" s="96"/>
    </row>
    <row r="1849" spans="2:6">
      <c r="B1849" s="92"/>
      <c r="C1849" s="92"/>
      <c r="D1849" s="93"/>
      <c r="E1849" s="94"/>
      <c r="F1849" s="96"/>
    </row>
    <row r="1850" spans="2:6">
      <c r="B1850" s="92"/>
      <c r="C1850" s="92"/>
      <c r="D1850" s="93"/>
      <c r="E1850" s="94"/>
      <c r="F1850" s="95"/>
    </row>
    <row r="1851" spans="2:6">
      <c r="B1851" s="92"/>
      <c r="C1851" s="92"/>
      <c r="D1851" s="93"/>
      <c r="E1851" s="94"/>
      <c r="F1851" s="96"/>
    </row>
    <row r="1852" spans="2:6">
      <c r="B1852" s="92"/>
      <c r="C1852" s="92"/>
      <c r="D1852" s="93"/>
      <c r="E1852" s="94"/>
      <c r="F1852" s="96"/>
    </row>
    <row r="1853" spans="2:6">
      <c r="B1853" s="92"/>
      <c r="C1853" s="92"/>
      <c r="D1853" s="93"/>
      <c r="E1853" s="94"/>
      <c r="F1853" s="95"/>
    </row>
    <row r="1854" spans="2:6">
      <c r="B1854" s="92"/>
      <c r="C1854" s="92"/>
      <c r="D1854" s="93"/>
      <c r="E1854" s="94"/>
      <c r="F1854" s="95"/>
    </row>
    <row r="1855" spans="2:6">
      <c r="B1855" s="92"/>
      <c r="C1855" s="92"/>
      <c r="D1855" s="93"/>
      <c r="E1855" s="94"/>
      <c r="F1855" s="96"/>
    </row>
    <row r="1856" spans="2:6">
      <c r="B1856" s="92"/>
      <c r="C1856" s="92"/>
      <c r="D1856" s="93"/>
      <c r="E1856" s="94"/>
      <c r="F1856" s="95"/>
    </row>
    <row r="1857" spans="2:6">
      <c r="B1857" s="92"/>
      <c r="C1857" s="92"/>
      <c r="D1857" s="93"/>
      <c r="E1857" s="94"/>
      <c r="F1857" s="96"/>
    </row>
    <row r="1858" spans="2:6">
      <c r="B1858" s="92"/>
      <c r="C1858" s="92"/>
      <c r="D1858" s="93"/>
      <c r="E1858" s="94"/>
      <c r="F1858" s="95"/>
    </row>
    <row r="1859" spans="2:6">
      <c r="B1859" s="92"/>
      <c r="C1859" s="92"/>
      <c r="D1859" s="93"/>
      <c r="E1859" s="94"/>
      <c r="F1859" s="96"/>
    </row>
    <row r="1860" spans="2:6">
      <c r="B1860" s="92"/>
      <c r="C1860" s="92"/>
      <c r="D1860" s="93"/>
      <c r="E1860" s="94"/>
      <c r="F1860" s="95"/>
    </row>
    <row r="1861" spans="2:6">
      <c r="B1861" s="92"/>
      <c r="C1861" s="92"/>
      <c r="D1861" s="93"/>
      <c r="E1861" s="94"/>
      <c r="F1861" s="95"/>
    </row>
    <row r="1862" spans="2:6">
      <c r="B1862" s="92"/>
      <c r="C1862" s="92"/>
      <c r="D1862" s="93"/>
      <c r="E1862" s="94"/>
      <c r="F1862" s="96"/>
    </row>
    <row r="1863" spans="2:6">
      <c r="B1863" s="92"/>
      <c r="C1863" s="92"/>
      <c r="D1863" s="93"/>
      <c r="E1863" s="94"/>
      <c r="F1863" s="95"/>
    </row>
    <row r="1864" spans="2:6">
      <c r="B1864" s="92"/>
      <c r="C1864" s="92"/>
      <c r="D1864" s="93"/>
      <c r="E1864" s="94"/>
      <c r="F1864" s="96"/>
    </row>
    <row r="1865" spans="2:6">
      <c r="B1865" s="92"/>
      <c r="C1865" s="92"/>
      <c r="D1865" s="93"/>
      <c r="E1865" s="94"/>
      <c r="F1865" s="95"/>
    </row>
    <row r="1866" spans="2:6">
      <c r="B1866" s="92"/>
      <c r="C1866" s="92"/>
      <c r="D1866" s="93"/>
      <c r="E1866" s="94"/>
      <c r="F1866" s="95"/>
    </row>
    <row r="1867" spans="2:6">
      <c r="B1867" s="92"/>
      <c r="C1867" s="92"/>
      <c r="D1867" s="93"/>
      <c r="E1867" s="94"/>
      <c r="F1867" s="96"/>
    </row>
    <row r="1868" spans="2:6">
      <c r="B1868" s="92"/>
      <c r="C1868" s="92"/>
      <c r="D1868" s="93"/>
      <c r="E1868" s="94"/>
      <c r="F1868" s="96"/>
    </row>
    <row r="1869" spans="2:6">
      <c r="B1869" s="92"/>
      <c r="C1869" s="92"/>
      <c r="D1869" s="93"/>
      <c r="E1869" s="94"/>
      <c r="F1869" s="95"/>
    </row>
    <row r="1870" spans="2:6">
      <c r="B1870" s="92"/>
      <c r="C1870" s="92"/>
      <c r="D1870" s="93"/>
      <c r="E1870" s="94"/>
      <c r="F1870" s="96"/>
    </row>
    <row r="1871" spans="2:6">
      <c r="B1871" s="92"/>
      <c r="C1871" s="92"/>
      <c r="D1871" s="93"/>
      <c r="E1871" s="94"/>
      <c r="F1871" s="95"/>
    </row>
    <row r="1872" spans="2:6">
      <c r="B1872" s="92"/>
      <c r="C1872" s="92"/>
      <c r="D1872" s="93"/>
      <c r="E1872" s="94"/>
      <c r="F1872" s="95"/>
    </row>
    <row r="1873" spans="2:6">
      <c r="B1873" s="92"/>
      <c r="C1873" s="92"/>
      <c r="D1873" s="93"/>
      <c r="E1873" s="94"/>
      <c r="F1873" s="96"/>
    </row>
    <row r="1874" spans="2:6">
      <c r="B1874" s="92"/>
      <c r="C1874" s="92"/>
      <c r="D1874" s="93"/>
      <c r="E1874" s="94"/>
      <c r="F1874" s="95"/>
    </row>
    <row r="1875" spans="2:6">
      <c r="B1875" s="92"/>
      <c r="C1875" s="92"/>
      <c r="D1875" s="93"/>
      <c r="E1875" s="94"/>
      <c r="F1875" s="95"/>
    </row>
    <row r="1876" spans="2:6">
      <c r="B1876" s="92"/>
      <c r="C1876" s="92"/>
      <c r="D1876" s="93"/>
      <c r="E1876" s="94"/>
      <c r="F1876" s="95"/>
    </row>
    <row r="1877" spans="2:6">
      <c r="B1877" s="92"/>
      <c r="C1877" s="92"/>
      <c r="D1877" s="93"/>
      <c r="E1877" s="94"/>
      <c r="F1877" s="96"/>
    </row>
    <row r="1878" spans="2:6">
      <c r="B1878" s="92"/>
      <c r="C1878" s="92"/>
      <c r="D1878" s="93"/>
      <c r="E1878" s="94"/>
      <c r="F1878" s="95"/>
    </row>
    <row r="1879" spans="2:6">
      <c r="B1879" s="92"/>
      <c r="C1879" s="92"/>
      <c r="D1879" s="93"/>
      <c r="E1879" s="94"/>
      <c r="F1879" s="96"/>
    </row>
    <row r="1880" spans="2:6">
      <c r="B1880" s="92"/>
      <c r="C1880" s="92"/>
      <c r="D1880" s="93"/>
      <c r="E1880" s="94"/>
      <c r="F1880" s="95"/>
    </row>
    <row r="1881" spans="2:6">
      <c r="B1881" s="92"/>
      <c r="C1881" s="92"/>
      <c r="D1881" s="93"/>
      <c r="E1881" s="94"/>
      <c r="F1881" s="96"/>
    </row>
    <row r="1882" spans="2:6">
      <c r="B1882" s="92"/>
      <c r="C1882" s="92"/>
      <c r="D1882" s="93"/>
      <c r="E1882" s="94"/>
      <c r="F1882" s="95"/>
    </row>
    <row r="1883" spans="2:6">
      <c r="B1883" s="92"/>
      <c r="C1883" s="92"/>
      <c r="D1883" s="93"/>
      <c r="E1883" s="94"/>
      <c r="F1883" s="96"/>
    </row>
    <row r="1884" spans="2:6">
      <c r="B1884" s="92"/>
      <c r="C1884" s="92"/>
      <c r="D1884" s="93"/>
      <c r="E1884" s="94"/>
      <c r="F1884" s="96"/>
    </row>
    <row r="1885" spans="2:6">
      <c r="B1885" s="92"/>
      <c r="C1885" s="92"/>
      <c r="D1885" s="93"/>
      <c r="E1885" s="94"/>
      <c r="F1885" s="95"/>
    </row>
    <row r="1886" spans="2:6">
      <c r="B1886" s="92"/>
      <c r="C1886" s="92"/>
      <c r="D1886" s="93"/>
      <c r="E1886" s="94"/>
      <c r="F1886" s="96"/>
    </row>
    <row r="1887" spans="2:6">
      <c r="B1887" s="92"/>
      <c r="C1887" s="92"/>
      <c r="D1887" s="93"/>
      <c r="E1887" s="94"/>
      <c r="F1887" s="95"/>
    </row>
    <row r="1888" spans="2:6">
      <c r="B1888" s="92"/>
      <c r="C1888" s="92"/>
      <c r="D1888" s="93"/>
      <c r="E1888" s="94"/>
      <c r="F1888" s="95"/>
    </row>
    <row r="1889" spans="2:6">
      <c r="B1889" s="92"/>
      <c r="C1889" s="92"/>
      <c r="D1889" s="93"/>
      <c r="E1889" s="94"/>
      <c r="F1889" s="95"/>
    </row>
    <row r="1890" spans="2:6">
      <c r="B1890" s="92"/>
      <c r="C1890" s="92"/>
      <c r="D1890" s="93"/>
      <c r="E1890" s="94"/>
      <c r="F1890" s="95"/>
    </row>
    <row r="1891" spans="2:6">
      <c r="B1891" s="92"/>
      <c r="C1891" s="92"/>
      <c r="D1891" s="93"/>
      <c r="E1891" s="94"/>
      <c r="F1891" s="95"/>
    </row>
    <row r="1892" spans="2:6">
      <c r="B1892" s="92"/>
      <c r="C1892" s="92"/>
      <c r="D1892" s="93"/>
      <c r="E1892" s="94"/>
      <c r="F1892" s="95"/>
    </row>
    <row r="1893" spans="2:6">
      <c r="B1893" s="92"/>
      <c r="C1893" s="92"/>
      <c r="D1893" s="93"/>
      <c r="E1893" s="94"/>
      <c r="F1893" s="95"/>
    </row>
    <row r="1894" spans="2:6">
      <c r="B1894" s="92"/>
      <c r="C1894" s="92"/>
      <c r="D1894" s="93"/>
      <c r="E1894" s="94"/>
      <c r="F1894" s="95"/>
    </row>
    <row r="1895" spans="2:6">
      <c r="B1895" s="92"/>
      <c r="C1895" s="92"/>
      <c r="D1895" s="93"/>
      <c r="E1895" s="94"/>
      <c r="F1895" s="96"/>
    </row>
    <row r="1896" spans="2:6">
      <c r="B1896" s="92"/>
      <c r="C1896" s="92"/>
      <c r="D1896" s="93"/>
      <c r="E1896" s="94"/>
      <c r="F1896" s="95"/>
    </row>
    <row r="1897" spans="2:6">
      <c r="B1897" s="92"/>
      <c r="C1897" s="92"/>
      <c r="D1897" s="93"/>
      <c r="E1897" s="94"/>
      <c r="F1897" s="95"/>
    </row>
    <row r="1898" spans="2:6">
      <c r="B1898" s="92"/>
      <c r="C1898" s="92"/>
      <c r="D1898" s="93"/>
      <c r="E1898" s="94"/>
      <c r="F1898" s="95"/>
    </row>
    <row r="1899" spans="2:6">
      <c r="B1899" s="92"/>
      <c r="C1899" s="92"/>
      <c r="D1899" s="93"/>
      <c r="E1899" s="94"/>
      <c r="F1899" s="96"/>
    </row>
    <row r="1900" spans="2:6">
      <c r="B1900" s="92"/>
      <c r="C1900" s="92"/>
      <c r="D1900" s="93"/>
      <c r="E1900" s="94"/>
      <c r="F1900" s="96"/>
    </row>
    <row r="1901" spans="2:6">
      <c r="B1901" s="92"/>
      <c r="C1901" s="92"/>
      <c r="D1901" s="93"/>
      <c r="E1901" s="94"/>
      <c r="F1901" s="95"/>
    </row>
    <row r="1902" spans="2:6">
      <c r="B1902" s="92"/>
      <c r="C1902" s="92"/>
      <c r="D1902" s="93"/>
      <c r="E1902" s="94"/>
      <c r="F1902" s="95"/>
    </row>
    <row r="1903" spans="2:6">
      <c r="B1903" s="92"/>
      <c r="C1903" s="92"/>
      <c r="D1903" s="93"/>
      <c r="E1903" s="94"/>
      <c r="F1903" s="96"/>
    </row>
    <row r="1904" spans="2:6">
      <c r="B1904" s="92"/>
      <c r="C1904" s="92"/>
      <c r="D1904" s="93"/>
      <c r="E1904" s="94"/>
      <c r="F1904" s="95"/>
    </row>
    <row r="1905" spans="2:6">
      <c r="B1905" s="92"/>
      <c r="C1905" s="92"/>
      <c r="D1905" s="93"/>
      <c r="E1905" s="94"/>
      <c r="F1905" s="95"/>
    </row>
    <row r="1906" spans="2:6">
      <c r="B1906" s="92"/>
      <c r="C1906" s="92"/>
      <c r="D1906" s="93"/>
      <c r="E1906" s="94"/>
      <c r="F1906" s="95"/>
    </row>
    <row r="1907" spans="2:6">
      <c r="B1907" s="92"/>
      <c r="C1907" s="92"/>
      <c r="D1907" s="93"/>
      <c r="E1907" s="94"/>
      <c r="F1907" s="95"/>
    </row>
    <row r="1908" spans="2:6">
      <c r="B1908" s="92"/>
      <c r="C1908" s="92"/>
      <c r="D1908" s="93"/>
      <c r="E1908" s="94"/>
      <c r="F1908" s="95"/>
    </row>
    <row r="1909" spans="2:6">
      <c r="B1909" s="92"/>
      <c r="C1909" s="92"/>
      <c r="D1909" s="93"/>
      <c r="E1909" s="94"/>
      <c r="F1909" s="96"/>
    </row>
    <row r="1910" spans="2:6">
      <c r="B1910" s="92"/>
      <c r="C1910" s="92"/>
      <c r="D1910" s="93"/>
      <c r="E1910" s="94"/>
      <c r="F1910" s="95"/>
    </row>
    <row r="1911" spans="2:6">
      <c r="B1911" s="92"/>
      <c r="C1911" s="92"/>
      <c r="D1911" s="93"/>
      <c r="E1911" s="94"/>
      <c r="F1911" s="96"/>
    </row>
    <row r="1912" spans="2:6">
      <c r="B1912" s="92"/>
      <c r="C1912" s="92"/>
      <c r="D1912" s="93"/>
      <c r="E1912" s="94"/>
      <c r="F1912" s="96"/>
    </row>
    <row r="1913" spans="2:6">
      <c r="B1913" s="92"/>
      <c r="C1913" s="92"/>
      <c r="D1913" s="93"/>
      <c r="E1913" s="94"/>
      <c r="F1913" s="95"/>
    </row>
    <row r="1914" spans="2:6">
      <c r="B1914" s="92"/>
      <c r="C1914" s="92"/>
      <c r="D1914" s="93"/>
      <c r="E1914" s="94"/>
      <c r="F1914" s="95"/>
    </row>
    <row r="1915" spans="2:6">
      <c r="B1915" s="92"/>
      <c r="C1915" s="92"/>
      <c r="D1915" s="93"/>
      <c r="E1915" s="94"/>
      <c r="F1915" s="95"/>
    </row>
    <row r="1916" spans="2:6">
      <c r="B1916" s="92"/>
      <c r="C1916" s="92"/>
      <c r="D1916" s="93"/>
      <c r="E1916" s="94"/>
      <c r="F1916" s="95"/>
    </row>
    <row r="1917" spans="2:6">
      <c r="B1917" s="92"/>
      <c r="C1917" s="92"/>
      <c r="D1917" s="93"/>
      <c r="E1917" s="94"/>
      <c r="F1917" s="95"/>
    </row>
    <row r="1918" spans="2:6">
      <c r="B1918" s="92"/>
      <c r="C1918" s="92"/>
      <c r="D1918" s="93"/>
      <c r="E1918" s="94"/>
      <c r="F1918" s="95"/>
    </row>
    <row r="1919" spans="2:6">
      <c r="B1919" s="92"/>
      <c r="C1919" s="92"/>
      <c r="D1919" s="93"/>
      <c r="E1919" s="94"/>
      <c r="F1919" s="95"/>
    </row>
    <row r="1920" spans="2:6">
      <c r="B1920" s="92"/>
      <c r="C1920" s="92"/>
      <c r="D1920" s="93"/>
      <c r="E1920" s="94"/>
      <c r="F1920" s="95"/>
    </row>
    <row r="1921" spans="2:6">
      <c r="B1921" s="92"/>
      <c r="C1921" s="92"/>
      <c r="D1921" s="93"/>
      <c r="E1921" s="94"/>
      <c r="F1921" s="95"/>
    </row>
    <row r="1922" spans="2:6">
      <c r="B1922" s="92"/>
      <c r="C1922" s="92"/>
      <c r="D1922" s="93"/>
      <c r="E1922" s="94"/>
      <c r="F1922" s="96"/>
    </row>
    <row r="1923" spans="2:6">
      <c r="B1923" s="92"/>
      <c r="C1923" s="92"/>
      <c r="D1923" s="93"/>
      <c r="E1923" s="94"/>
      <c r="F1923" s="96"/>
    </row>
    <row r="1924" spans="2:6">
      <c r="B1924" s="92"/>
      <c r="C1924" s="92"/>
      <c r="D1924" s="93"/>
      <c r="E1924" s="94"/>
      <c r="F1924" s="95"/>
    </row>
    <row r="1925" spans="2:6">
      <c r="B1925" s="92"/>
      <c r="C1925" s="92"/>
      <c r="D1925" s="93"/>
      <c r="E1925" s="94"/>
      <c r="F1925" s="95"/>
    </row>
    <row r="1926" spans="2:6">
      <c r="B1926" s="92"/>
      <c r="C1926" s="92"/>
      <c r="D1926" s="93"/>
      <c r="E1926" s="94"/>
      <c r="F1926" s="95"/>
    </row>
    <row r="1927" spans="2:6">
      <c r="B1927" s="92"/>
      <c r="C1927" s="92"/>
      <c r="D1927" s="93"/>
      <c r="E1927" s="94"/>
      <c r="F1927" s="95"/>
    </row>
    <row r="1928" spans="2:6">
      <c r="B1928" s="92"/>
      <c r="C1928" s="92"/>
      <c r="D1928" s="93"/>
      <c r="E1928" s="94"/>
      <c r="F1928" s="96"/>
    </row>
    <row r="1929" spans="2:6">
      <c r="B1929" s="92"/>
      <c r="C1929" s="92"/>
      <c r="D1929" s="93"/>
      <c r="E1929" s="94"/>
      <c r="F1929" s="95"/>
    </row>
    <row r="1930" spans="2:6">
      <c r="B1930" s="92"/>
      <c r="C1930" s="92"/>
      <c r="D1930" s="93"/>
      <c r="E1930" s="94"/>
      <c r="F1930" s="96"/>
    </row>
    <row r="1931" spans="2:6">
      <c r="B1931" s="92"/>
      <c r="C1931" s="92"/>
      <c r="D1931" s="93"/>
      <c r="E1931" s="94"/>
      <c r="F1931" s="95"/>
    </row>
    <row r="1932" spans="2:6">
      <c r="B1932" s="92"/>
      <c r="C1932" s="92"/>
      <c r="D1932" s="93"/>
      <c r="E1932" s="94"/>
      <c r="F1932" s="95"/>
    </row>
    <row r="1933" spans="2:6">
      <c r="B1933" s="92"/>
      <c r="C1933" s="92"/>
      <c r="D1933" s="93"/>
      <c r="E1933" s="94"/>
      <c r="F1933" s="95"/>
    </row>
    <row r="1934" spans="2:6">
      <c r="B1934" s="92"/>
      <c r="C1934" s="92"/>
      <c r="D1934" s="93"/>
      <c r="E1934" s="94"/>
      <c r="F1934" s="95"/>
    </row>
    <row r="1935" spans="2:6">
      <c r="B1935" s="92"/>
      <c r="C1935" s="92"/>
      <c r="D1935" s="93"/>
      <c r="E1935" s="94"/>
      <c r="F1935" s="95"/>
    </row>
    <row r="1936" spans="2:6">
      <c r="B1936" s="92"/>
      <c r="C1936" s="92"/>
      <c r="D1936" s="93"/>
      <c r="E1936" s="94"/>
      <c r="F1936" s="95"/>
    </row>
    <row r="1937" spans="2:6">
      <c r="B1937" s="92"/>
      <c r="C1937" s="92"/>
      <c r="D1937" s="93"/>
      <c r="E1937" s="94"/>
      <c r="F1937" s="95"/>
    </row>
    <row r="1938" spans="2:6">
      <c r="B1938" s="92"/>
      <c r="C1938" s="92"/>
      <c r="D1938" s="93"/>
      <c r="E1938" s="94"/>
      <c r="F1938" s="95"/>
    </row>
    <row r="1939" spans="2:6">
      <c r="B1939" s="92"/>
      <c r="C1939" s="92"/>
      <c r="D1939" s="93"/>
      <c r="E1939" s="94"/>
      <c r="F1939" s="95"/>
    </row>
    <row r="1940" spans="2:6">
      <c r="B1940" s="92"/>
      <c r="C1940" s="92"/>
      <c r="D1940" s="93"/>
      <c r="E1940" s="94"/>
      <c r="F1940" s="95"/>
    </row>
    <row r="1941" spans="2:6">
      <c r="B1941" s="92"/>
      <c r="C1941" s="92"/>
      <c r="D1941" s="93"/>
      <c r="E1941" s="94"/>
      <c r="F1941" s="95"/>
    </row>
    <row r="1942" spans="2:6">
      <c r="B1942" s="92"/>
      <c r="C1942" s="92"/>
      <c r="D1942" s="93"/>
      <c r="E1942" s="94"/>
      <c r="F1942" s="96"/>
    </row>
    <row r="1943" spans="2:6">
      <c r="B1943" s="92"/>
      <c r="C1943" s="92"/>
      <c r="D1943" s="93"/>
      <c r="E1943" s="94"/>
      <c r="F1943" s="96"/>
    </row>
    <row r="1944" spans="2:6">
      <c r="B1944" s="92"/>
      <c r="C1944" s="92"/>
      <c r="D1944" s="93"/>
      <c r="E1944" s="94"/>
      <c r="F1944" s="95"/>
    </row>
    <row r="1945" spans="2:6">
      <c r="B1945" s="92"/>
      <c r="C1945" s="92"/>
      <c r="D1945" s="93"/>
      <c r="E1945" s="94"/>
      <c r="F1945" s="96"/>
    </row>
    <row r="1946" spans="2:6">
      <c r="B1946" s="92"/>
      <c r="C1946" s="92"/>
      <c r="D1946" s="93"/>
      <c r="E1946" s="94"/>
      <c r="F1946" s="96"/>
    </row>
    <row r="1947" spans="2:6">
      <c r="B1947" s="92"/>
      <c r="C1947" s="92"/>
      <c r="D1947" s="93"/>
      <c r="E1947" s="94"/>
      <c r="F1947" s="95"/>
    </row>
    <row r="1948" spans="2:6">
      <c r="B1948" s="92"/>
      <c r="C1948" s="92"/>
      <c r="D1948" s="93"/>
      <c r="E1948" s="94"/>
      <c r="F1948" s="96"/>
    </row>
    <row r="1949" spans="2:6">
      <c r="B1949" s="92"/>
      <c r="C1949" s="92"/>
      <c r="D1949" s="93"/>
      <c r="E1949" s="94"/>
      <c r="F1949" s="95"/>
    </row>
    <row r="1950" spans="2:6">
      <c r="B1950" s="92"/>
      <c r="C1950" s="92"/>
      <c r="D1950" s="93"/>
      <c r="E1950" s="94"/>
      <c r="F1950" s="96"/>
    </row>
    <row r="1951" spans="2:6">
      <c r="B1951" s="92"/>
      <c r="C1951" s="92"/>
      <c r="D1951" s="93"/>
      <c r="E1951" s="94"/>
      <c r="F1951" s="96"/>
    </row>
    <row r="1952" spans="2:6">
      <c r="B1952" s="92"/>
      <c r="C1952" s="92"/>
      <c r="D1952" s="93"/>
      <c r="E1952" s="94"/>
      <c r="F1952" s="95"/>
    </row>
    <row r="1953" spans="2:6">
      <c r="B1953" s="92"/>
      <c r="C1953" s="92"/>
      <c r="D1953" s="93"/>
      <c r="E1953" s="94"/>
      <c r="F1953" s="95"/>
    </row>
    <row r="1954" spans="2:6">
      <c r="B1954" s="92"/>
      <c r="C1954" s="92"/>
      <c r="D1954" s="93"/>
      <c r="E1954" s="94"/>
      <c r="F1954" s="95"/>
    </row>
    <row r="1955" spans="2:6">
      <c r="B1955" s="92"/>
      <c r="C1955" s="92"/>
      <c r="D1955" s="93"/>
      <c r="E1955" s="94"/>
      <c r="F1955" s="95"/>
    </row>
    <row r="1956" spans="2:6">
      <c r="B1956" s="92"/>
      <c r="C1956" s="92"/>
      <c r="D1956" s="93"/>
      <c r="E1956" s="94"/>
      <c r="F1956" s="95"/>
    </row>
    <row r="1957" spans="2:6">
      <c r="B1957" s="92"/>
      <c r="C1957" s="92"/>
      <c r="D1957" s="93"/>
      <c r="E1957" s="94"/>
      <c r="F1957" s="96"/>
    </row>
    <row r="1958" spans="2:6">
      <c r="B1958" s="92"/>
      <c r="C1958" s="92"/>
      <c r="D1958" s="93"/>
      <c r="E1958" s="94"/>
      <c r="F1958" s="95"/>
    </row>
    <row r="1959" spans="2:6">
      <c r="B1959" s="92"/>
      <c r="C1959" s="92"/>
      <c r="D1959" s="93"/>
      <c r="E1959" s="94"/>
      <c r="F1959" s="95"/>
    </row>
    <row r="1960" spans="2:6">
      <c r="B1960" s="92"/>
      <c r="C1960" s="92"/>
      <c r="D1960" s="93"/>
      <c r="E1960" s="94"/>
      <c r="F1960" s="95"/>
    </row>
    <row r="1961" spans="2:6">
      <c r="B1961" s="92"/>
      <c r="C1961" s="92"/>
      <c r="D1961" s="93"/>
      <c r="E1961" s="94"/>
      <c r="F1961" s="96"/>
    </row>
    <row r="1962" spans="2:6">
      <c r="B1962" s="92"/>
      <c r="C1962" s="92"/>
      <c r="D1962" s="93"/>
      <c r="E1962" s="94"/>
      <c r="F1962" s="96"/>
    </row>
    <row r="1963" spans="2:6">
      <c r="B1963" s="92"/>
      <c r="C1963" s="92"/>
      <c r="D1963" s="93"/>
      <c r="E1963" s="94"/>
      <c r="F1963" s="96"/>
    </row>
    <row r="1964" spans="2:6">
      <c r="B1964" s="92"/>
      <c r="C1964" s="92"/>
      <c r="D1964" s="93"/>
      <c r="E1964" s="94"/>
      <c r="F1964" s="96"/>
    </row>
    <row r="1965" spans="2:6">
      <c r="B1965" s="92"/>
      <c r="C1965" s="92"/>
      <c r="D1965" s="93"/>
      <c r="E1965" s="94"/>
      <c r="F1965" s="96"/>
    </row>
    <row r="1966" spans="2:6">
      <c r="B1966" s="92"/>
      <c r="C1966" s="92"/>
      <c r="D1966" s="93"/>
      <c r="E1966" s="94"/>
      <c r="F1966" s="96"/>
    </row>
    <row r="1967" spans="2:6">
      <c r="B1967" s="92"/>
      <c r="C1967" s="92"/>
      <c r="D1967" s="93"/>
      <c r="E1967" s="94"/>
      <c r="F1967" s="95"/>
    </row>
    <row r="1968" spans="2:6">
      <c r="B1968" s="92"/>
      <c r="C1968" s="92"/>
      <c r="D1968" s="93"/>
      <c r="E1968" s="94"/>
      <c r="F1968" s="95"/>
    </row>
    <row r="1969" spans="2:6">
      <c r="B1969" s="92"/>
      <c r="C1969" s="92"/>
      <c r="D1969" s="93"/>
      <c r="E1969" s="94"/>
      <c r="F1969" s="95"/>
    </row>
    <row r="1970" spans="2:6">
      <c r="B1970" s="92"/>
      <c r="C1970" s="92"/>
      <c r="D1970" s="93"/>
      <c r="E1970" s="94"/>
      <c r="F1970" s="96"/>
    </row>
    <row r="1971" spans="2:6">
      <c r="B1971" s="92"/>
      <c r="C1971" s="92"/>
      <c r="D1971" s="93"/>
      <c r="E1971" s="94"/>
      <c r="F1971" s="95"/>
    </row>
    <row r="1972" spans="2:6">
      <c r="B1972" s="92"/>
      <c r="C1972" s="92"/>
      <c r="D1972" s="93"/>
      <c r="E1972" s="94"/>
      <c r="F1972" s="95"/>
    </row>
    <row r="1973" spans="2:6">
      <c r="B1973" s="92"/>
      <c r="C1973" s="92"/>
      <c r="D1973" s="93"/>
      <c r="E1973" s="94"/>
      <c r="F1973" s="95"/>
    </row>
    <row r="1974" spans="2:6">
      <c r="B1974" s="92"/>
      <c r="C1974" s="92"/>
      <c r="D1974" s="93"/>
      <c r="E1974" s="94"/>
      <c r="F1974" s="95"/>
    </row>
    <row r="1975" spans="2:6">
      <c r="B1975" s="92"/>
      <c r="C1975" s="92"/>
      <c r="D1975" s="93"/>
      <c r="E1975" s="94"/>
      <c r="F1975" s="95"/>
    </row>
    <row r="1976" spans="2:6">
      <c r="B1976" s="92"/>
      <c r="C1976" s="92"/>
      <c r="D1976" s="93"/>
      <c r="E1976" s="94"/>
      <c r="F1976" s="95"/>
    </row>
    <row r="1977" spans="2:6">
      <c r="B1977" s="92"/>
      <c r="C1977" s="92"/>
      <c r="D1977" s="93"/>
      <c r="E1977" s="94"/>
      <c r="F1977" s="95"/>
    </row>
    <row r="1978" spans="2:6">
      <c r="B1978" s="92"/>
      <c r="C1978" s="92"/>
      <c r="D1978" s="93"/>
      <c r="E1978" s="94"/>
      <c r="F1978" s="96"/>
    </row>
    <row r="1979" spans="2:6">
      <c r="B1979" s="92"/>
      <c r="C1979" s="92"/>
      <c r="D1979" s="93"/>
      <c r="E1979" s="94"/>
      <c r="F1979" s="95"/>
    </row>
    <row r="1980" spans="2:6">
      <c r="B1980" s="92"/>
      <c r="C1980" s="92"/>
      <c r="D1980" s="93"/>
      <c r="E1980" s="94"/>
      <c r="F1980" s="96"/>
    </row>
    <row r="1981" spans="2:6">
      <c r="B1981" s="92"/>
      <c r="C1981" s="92"/>
      <c r="D1981" s="93"/>
      <c r="E1981" s="94"/>
      <c r="F1981" s="95"/>
    </row>
    <row r="1982" spans="2:6">
      <c r="B1982" s="92"/>
      <c r="C1982" s="92"/>
      <c r="D1982" s="93"/>
      <c r="E1982" s="94"/>
      <c r="F1982" s="95"/>
    </row>
    <row r="1983" spans="2:6">
      <c r="B1983" s="92"/>
      <c r="C1983" s="92"/>
      <c r="D1983" s="93"/>
      <c r="E1983" s="94"/>
      <c r="F1983" s="95"/>
    </row>
    <row r="1984" spans="2:6">
      <c r="B1984" s="92"/>
      <c r="C1984" s="92"/>
      <c r="D1984" s="93"/>
      <c r="E1984" s="94"/>
      <c r="F1984" s="95"/>
    </row>
    <row r="1985" spans="2:6">
      <c r="B1985" s="92"/>
      <c r="C1985" s="92"/>
      <c r="D1985" s="93"/>
      <c r="E1985" s="94"/>
      <c r="F1985" s="95"/>
    </row>
    <row r="1986" spans="2:6">
      <c r="B1986" s="92"/>
      <c r="C1986" s="92"/>
      <c r="D1986" s="93"/>
      <c r="E1986" s="94"/>
      <c r="F1986" s="95"/>
    </row>
    <row r="1987" spans="2:6">
      <c r="B1987" s="92"/>
      <c r="C1987" s="92"/>
      <c r="D1987" s="93"/>
      <c r="E1987" s="94"/>
      <c r="F1987" s="96"/>
    </row>
    <row r="1988" spans="2:6">
      <c r="B1988" s="92"/>
      <c r="C1988" s="92"/>
      <c r="D1988" s="93"/>
      <c r="E1988" s="94"/>
      <c r="F1988" s="95"/>
    </row>
    <row r="1989" spans="2:6">
      <c r="B1989" s="92"/>
      <c r="C1989" s="92"/>
      <c r="D1989" s="93"/>
      <c r="E1989" s="94"/>
      <c r="F1989" s="96"/>
    </row>
    <row r="1990" spans="2:6">
      <c r="B1990" s="92"/>
      <c r="C1990" s="92"/>
      <c r="D1990" s="93"/>
      <c r="E1990" s="94"/>
      <c r="F1990" s="95"/>
    </row>
    <row r="1991" spans="2:6">
      <c r="B1991" s="92"/>
      <c r="C1991" s="92"/>
      <c r="D1991" s="93"/>
      <c r="E1991" s="94"/>
      <c r="F1991" s="95"/>
    </row>
    <row r="1992" spans="2:6">
      <c r="B1992" s="92"/>
      <c r="C1992" s="92"/>
      <c r="D1992" s="93"/>
      <c r="E1992" s="94"/>
      <c r="F1992" s="95"/>
    </row>
    <row r="1993" spans="2:6">
      <c r="B1993" s="92"/>
      <c r="C1993" s="92"/>
      <c r="D1993" s="93"/>
      <c r="E1993" s="94"/>
      <c r="F1993" s="95"/>
    </row>
    <row r="1994" spans="2:6">
      <c r="B1994" s="92"/>
      <c r="C1994" s="92"/>
      <c r="D1994" s="93"/>
      <c r="E1994" s="94"/>
      <c r="F1994" s="96"/>
    </row>
    <row r="1995" spans="2:6">
      <c r="B1995" s="92"/>
      <c r="C1995" s="92"/>
      <c r="D1995" s="93"/>
      <c r="E1995" s="94"/>
      <c r="F1995" s="96"/>
    </row>
    <row r="1996" spans="2:6">
      <c r="B1996" s="92"/>
      <c r="C1996" s="92"/>
      <c r="D1996" s="93"/>
      <c r="E1996" s="94"/>
      <c r="F1996" s="96"/>
    </row>
    <row r="1997" spans="2:6">
      <c r="B1997" s="92"/>
      <c r="C1997" s="92"/>
      <c r="D1997" s="93"/>
      <c r="E1997" s="94"/>
      <c r="F1997" s="96"/>
    </row>
    <row r="1998" spans="2:6">
      <c r="B1998" s="92"/>
      <c r="C1998" s="92"/>
      <c r="D1998" s="93"/>
      <c r="E1998" s="94"/>
      <c r="F1998" s="96"/>
    </row>
    <row r="1999" spans="2:6">
      <c r="B1999" s="92"/>
      <c r="C1999" s="92"/>
      <c r="D1999" s="93"/>
      <c r="E1999" s="94"/>
      <c r="F1999" s="96"/>
    </row>
    <row r="2000" spans="2:6">
      <c r="B2000" s="92"/>
      <c r="C2000" s="92"/>
      <c r="D2000" s="93"/>
      <c r="E2000" s="94"/>
      <c r="F2000" s="96"/>
    </row>
    <row r="2001" spans="2:6">
      <c r="B2001" s="92"/>
      <c r="C2001" s="92"/>
      <c r="D2001" s="93"/>
      <c r="E2001" s="94"/>
      <c r="F2001" s="96"/>
    </row>
    <row r="2002" spans="2:6">
      <c r="B2002" s="92"/>
      <c r="C2002" s="92"/>
      <c r="D2002" s="93"/>
      <c r="E2002" s="94"/>
      <c r="F2002" s="96"/>
    </row>
    <row r="2003" spans="2:6">
      <c r="B2003" s="92"/>
      <c r="C2003" s="92"/>
      <c r="D2003" s="93"/>
      <c r="E2003" s="94"/>
      <c r="F2003" s="96"/>
    </row>
    <row r="2004" spans="2:6">
      <c r="B2004" s="92"/>
      <c r="C2004" s="92"/>
      <c r="D2004" s="93"/>
      <c r="E2004" s="94"/>
      <c r="F2004" s="95"/>
    </row>
    <row r="2005" spans="2:6">
      <c r="B2005" s="92"/>
      <c r="C2005" s="92"/>
      <c r="D2005" s="93"/>
      <c r="E2005" s="94"/>
      <c r="F2005" s="96"/>
    </row>
    <row r="2006" spans="2:6">
      <c r="B2006" s="92"/>
      <c r="C2006" s="92"/>
      <c r="D2006" s="93"/>
      <c r="E2006" s="94"/>
      <c r="F2006" s="95"/>
    </row>
    <row r="2007" spans="2:6">
      <c r="B2007" s="92"/>
      <c r="C2007" s="92"/>
      <c r="D2007" s="93"/>
      <c r="E2007" s="94"/>
      <c r="F2007" s="95"/>
    </row>
    <row r="2008" spans="2:6">
      <c r="B2008" s="92"/>
      <c r="C2008" s="92"/>
      <c r="D2008" s="93"/>
      <c r="E2008" s="94"/>
      <c r="F2008" s="96"/>
    </row>
    <row r="2009" spans="2:6">
      <c r="B2009" s="92"/>
      <c r="C2009" s="92"/>
      <c r="D2009" s="93"/>
      <c r="E2009" s="94"/>
      <c r="F2009" s="95"/>
    </row>
    <row r="2010" spans="2:6">
      <c r="B2010" s="92"/>
      <c r="C2010" s="92"/>
      <c r="D2010" s="93"/>
      <c r="E2010" s="94"/>
      <c r="F2010" s="96"/>
    </row>
    <row r="2011" spans="2:6">
      <c r="B2011" s="92"/>
      <c r="C2011" s="92"/>
      <c r="D2011" s="93"/>
      <c r="E2011" s="94"/>
      <c r="F2011" s="95"/>
    </row>
    <row r="2012" spans="2:6">
      <c r="B2012" s="92"/>
      <c r="C2012" s="92"/>
      <c r="D2012" s="93"/>
      <c r="E2012" s="94"/>
      <c r="F2012" s="96"/>
    </row>
    <row r="2013" spans="2:6">
      <c r="B2013" s="92"/>
      <c r="C2013" s="92"/>
      <c r="D2013" s="93"/>
      <c r="E2013" s="94"/>
      <c r="F2013" s="96"/>
    </row>
    <row r="2014" spans="2:6">
      <c r="B2014" s="92"/>
      <c r="C2014" s="92"/>
      <c r="D2014" s="93"/>
      <c r="E2014" s="94"/>
      <c r="F2014" s="95"/>
    </row>
    <row r="2015" spans="2:6">
      <c r="B2015" s="92"/>
      <c r="C2015" s="92"/>
      <c r="D2015" s="93"/>
      <c r="E2015" s="94"/>
      <c r="F2015" s="95"/>
    </row>
    <row r="2016" spans="2:6">
      <c r="B2016" s="92"/>
      <c r="C2016" s="92"/>
      <c r="D2016" s="93"/>
      <c r="E2016" s="94"/>
      <c r="F2016" s="95"/>
    </row>
    <row r="2017" spans="2:6">
      <c r="B2017" s="92"/>
      <c r="C2017" s="92"/>
      <c r="D2017" s="93"/>
      <c r="E2017" s="94"/>
      <c r="F2017" s="95"/>
    </row>
    <row r="2018" spans="2:6">
      <c r="B2018" s="92"/>
      <c r="C2018" s="92"/>
      <c r="D2018" s="93"/>
      <c r="E2018" s="94"/>
      <c r="F2018" s="95"/>
    </row>
    <row r="2019" spans="2:6">
      <c r="B2019" s="92"/>
      <c r="C2019" s="92"/>
      <c r="D2019" s="93"/>
      <c r="E2019" s="94"/>
      <c r="F2019" s="95"/>
    </row>
    <row r="2020" spans="2:6">
      <c r="B2020" s="92"/>
      <c r="C2020" s="92"/>
      <c r="D2020" s="93"/>
      <c r="E2020" s="94"/>
      <c r="F2020" s="95"/>
    </row>
    <row r="2021" spans="2:6">
      <c r="B2021" s="92"/>
      <c r="C2021" s="92"/>
      <c r="D2021" s="93"/>
      <c r="E2021" s="94"/>
      <c r="F2021" s="96"/>
    </row>
    <row r="2022" spans="2:6">
      <c r="B2022" s="92"/>
      <c r="C2022" s="92"/>
      <c r="D2022" s="93"/>
      <c r="E2022" s="94"/>
      <c r="F2022" s="95"/>
    </row>
    <row r="2023" spans="2:6">
      <c r="B2023" s="92"/>
      <c r="C2023" s="92"/>
      <c r="D2023" s="93"/>
      <c r="E2023" s="94"/>
      <c r="F2023" s="96"/>
    </row>
    <row r="2024" spans="2:6">
      <c r="B2024" s="92"/>
      <c r="C2024" s="92"/>
      <c r="D2024" s="93"/>
      <c r="E2024" s="94"/>
      <c r="F2024" s="95"/>
    </row>
    <row r="2025" spans="2:6">
      <c r="B2025" s="92"/>
      <c r="C2025" s="92"/>
      <c r="D2025" s="93"/>
      <c r="E2025" s="94"/>
      <c r="F2025" s="95"/>
    </row>
    <row r="2026" spans="2:6">
      <c r="B2026" s="92"/>
      <c r="C2026" s="92"/>
      <c r="D2026" s="93"/>
      <c r="E2026" s="94"/>
      <c r="F2026" s="95"/>
    </row>
    <row r="2027" spans="2:6">
      <c r="B2027" s="92"/>
      <c r="C2027" s="92"/>
      <c r="D2027" s="93"/>
      <c r="E2027" s="94"/>
      <c r="F2027" s="95"/>
    </row>
    <row r="2028" spans="2:6">
      <c r="B2028" s="92"/>
      <c r="C2028" s="92"/>
      <c r="D2028" s="93"/>
      <c r="E2028" s="94"/>
      <c r="F2028" s="95"/>
    </row>
    <row r="2029" spans="2:6">
      <c r="B2029" s="92"/>
      <c r="C2029" s="92"/>
      <c r="D2029" s="93"/>
      <c r="E2029" s="94"/>
      <c r="F2029" s="95"/>
    </row>
    <row r="2030" spans="2:6">
      <c r="B2030" s="92"/>
      <c r="C2030" s="92"/>
      <c r="D2030" s="93"/>
      <c r="E2030" s="94"/>
      <c r="F2030" s="95"/>
    </row>
    <row r="2031" spans="2:6">
      <c r="B2031" s="92"/>
      <c r="C2031" s="92"/>
      <c r="D2031" s="93"/>
      <c r="E2031" s="94"/>
      <c r="F2031" s="95"/>
    </row>
    <row r="2032" spans="2:6">
      <c r="B2032" s="92"/>
      <c r="C2032" s="92"/>
      <c r="D2032" s="93"/>
      <c r="E2032" s="94"/>
      <c r="F2032" s="95"/>
    </row>
    <row r="2033" spans="2:6">
      <c r="B2033" s="92"/>
      <c r="C2033" s="92"/>
      <c r="D2033" s="93"/>
      <c r="E2033" s="94"/>
      <c r="F2033" s="95"/>
    </row>
    <row r="2034" spans="2:6">
      <c r="B2034" s="92"/>
      <c r="C2034" s="92"/>
      <c r="D2034" s="93"/>
      <c r="E2034" s="94"/>
      <c r="F2034" s="95"/>
    </row>
    <row r="2035" spans="2:6">
      <c r="B2035" s="92"/>
      <c r="C2035" s="92"/>
      <c r="D2035" s="93"/>
      <c r="E2035" s="94"/>
      <c r="F2035" s="96"/>
    </row>
    <row r="2036" spans="2:6">
      <c r="B2036" s="92"/>
      <c r="C2036" s="92"/>
      <c r="D2036" s="93"/>
      <c r="E2036" s="94"/>
      <c r="F2036" s="96"/>
    </row>
    <row r="2037" spans="2:6">
      <c r="B2037" s="92"/>
      <c r="C2037" s="92"/>
      <c r="D2037" s="93"/>
      <c r="E2037" s="94"/>
      <c r="F2037" s="96"/>
    </row>
    <row r="2038" spans="2:6">
      <c r="B2038" s="92"/>
      <c r="C2038" s="92"/>
      <c r="D2038" s="93"/>
      <c r="E2038" s="94"/>
      <c r="F2038" s="95"/>
    </row>
    <row r="2039" spans="2:6">
      <c r="B2039" s="92"/>
      <c r="C2039" s="92"/>
      <c r="D2039" s="93"/>
      <c r="E2039" s="94"/>
      <c r="F2039" s="95"/>
    </row>
    <row r="2040" spans="2:6">
      <c r="B2040" s="92"/>
      <c r="C2040" s="92"/>
      <c r="D2040" s="93"/>
      <c r="E2040" s="94"/>
      <c r="F2040" s="95"/>
    </row>
    <row r="2041" spans="2:6">
      <c r="B2041" s="92"/>
      <c r="C2041" s="92"/>
      <c r="D2041" s="93"/>
      <c r="E2041" s="94"/>
      <c r="F2041" s="95"/>
    </row>
    <row r="2042" spans="2:6">
      <c r="B2042" s="92"/>
      <c r="C2042" s="92"/>
      <c r="D2042" s="93"/>
      <c r="E2042" s="94"/>
      <c r="F2042" s="95"/>
    </row>
    <row r="2043" spans="2:6">
      <c r="B2043" s="92"/>
      <c r="C2043" s="92"/>
      <c r="D2043" s="93"/>
      <c r="E2043" s="94"/>
      <c r="F2043" s="95"/>
    </row>
    <row r="2044" spans="2:6">
      <c r="B2044" s="92"/>
      <c r="C2044" s="92"/>
      <c r="D2044" s="93"/>
      <c r="E2044" s="94"/>
      <c r="F2044" s="95"/>
    </row>
    <row r="2045" spans="2:6">
      <c r="B2045" s="92"/>
      <c r="C2045" s="92"/>
      <c r="D2045" s="93"/>
      <c r="E2045" s="94"/>
      <c r="F2045" s="95"/>
    </row>
    <row r="2046" spans="2:6">
      <c r="B2046" s="92"/>
      <c r="C2046" s="92"/>
      <c r="D2046" s="93"/>
      <c r="E2046" s="94"/>
      <c r="F2046" s="96"/>
    </row>
    <row r="2047" spans="2:6">
      <c r="B2047" s="92"/>
      <c r="C2047" s="92"/>
      <c r="D2047" s="93"/>
      <c r="E2047" s="94"/>
      <c r="F2047" s="95"/>
    </row>
    <row r="2048" spans="2:6">
      <c r="B2048" s="92"/>
      <c r="C2048" s="92"/>
      <c r="D2048" s="93"/>
      <c r="E2048" s="94"/>
      <c r="F2048" s="96"/>
    </row>
    <row r="2049" spans="2:6">
      <c r="B2049" s="92"/>
      <c r="C2049" s="92"/>
      <c r="D2049" s="93"/>
      <c r="E2049" s="94"/>
      <c r="F2049" s="95"/>
    </row>
    <row r="2050" spans="2:6">
      <c r="B2050" s="92"/>
      <c r="C2050" s="92"/>
      <c r="D2050" s="93"/>
      <c r="E2050" s="94"/>
      <c r="F2050" s="96"/>
    </row>
    <row r="2051" spans="2:6">
      <c r="B2051" s="92"/>
      <c r="C2051" s="92"/>
      <c r="D2051" s="93"/>
      <c r="E2051" s="94"/>
      <c r="F2051" s="95"/>
    </row>
    <row r="2052" spans="2:6">
      <c r="B2052" s="92"/>
      <c r="C2052" s="92"/>
      <c r="D2052" s="93"/>
      <c r="E2052" s="94"/>
      <c r="F2052" s="95"/>
    </row>
    <row r="2053" spans="2:6">
      <c r="B2053" s="92"/>
      <c r="C2053" s="92"/>
      <c r="D2053" s="93"/>
      <c r="E2053" s="94"/>
      <c r="F2053" s="95"/>
    </row>
    <row r="2054" spans="2:6">
      <c r="B2054" s="92"/>
      <c r="C2054" s="92"/>
      <c r="D2054" s="93"/>
      <c r="E2054" s="94"/>
      <c r="F2054" s="96"/>
    </row>
    <row r="2055" spans="2:6">
      <c r="B2055" s="92"/>
      <c r="C2055" s="92"/>
      <c r="D2055" s="93"/>
      <c r="E2055" s="94"/>
      <c r="F2055" s="96"/>
    </row>
    <row r="2056" spans="2:6">
      <c r="B2056" s="92"/>
      <c r="C2056" s="92"/>
      <c r="D2056" s="93"/>
      <c r="E2056" s="94"/>
      <c r="F2056" s="96"/>
    </row>
    <row r="2057" spans="2:6">
      <c r="B2057" s="92"/>
      <c r="C2057" s="92"/>
      <c r="D2057" s="93"/>
      <c r="E2057" s="94"/>
      <c r="F2057" s="95"/>
    </row>
    <row r="2058" spans="2:6">
      <c r="B2058" s="92"/>
      <c r="C2058" s="92"/>
      <c r="D2058" s="93"/>
      <c r="E2058" s="94"/>
      <c r="F2058" s="95"/>
    </row>
    <row r="2059" spans="2:6">
      <c r="B2059" s="92"/>
      <c r="C2059" s="92"/>
      <c r="D2059" s="93"/>
      <c r="E2059" s="94"/>
      <c r="F2059" s="95"/>
    </row>
    <row r="2060" spans="2:6">
      <c r="B2060" s="92"/>
      <c r="C2060" s="92"/>
      <c r="D2060" s="93"/>
      <c r="E2060" s="94"/>
      <c r="F2060" s="95"/>
    </row>
    <row r="2061" spans="2:6">
      <c r="B2061" s="92"/>
      <c r="C2061" s="92"/>
      <c r="D2061" s="93"/>
      <c r="E2061" s="94"/>
      <c r="F2061" s="95"/>
    </row>
    <row r="2062" spans="2:6">
      <c r="B2062" s="92"/>
      <c r="C2062" s="92"/>
      <c r="D2062" s="93"/>
      <c r="E2062" s="94"/>
      <c r="F2062" s="95"/>
    </row>
    <row r="2063" spans="2:6">
      <c r="B2063" s="92"/>
      <c r="C2063" s="92"/>
      <c r="D2063" s="93"/>
      <c r="E2063" s="94"/>
      <c r="F2063" s="95"/>
    </row>
    <row r="2064" spans="2:6">
      <c r="B2064" s="92"/>
      <c r="C2064" s="92"/>
      <c r="D2064" s="93"/>
      <c r="E2064" s="94"/>
      <c r="F2064" s="95"/>
    </row>
    <row r="2065" spans="2:6">
      <c r="B2065" s="92"/>
      <c r="C2065" s="92"/>
      <c r="D2065" s="93"/>
      <c r="E2065" s="94"/>
      <c r="F2065" s="95"/>
    </row>
    <row r="2066" spans="2:6">
      <c r="B2066" s="92"/>
      <c r="C2066" s="92"/>
      <c r="D2066" s="93"/>
      <c r="E2066" s="94"/>
      <c r="F2066" s="95"/>
    </row>
    <row r="2067" spans="2:6">
      <c r="B2067" s="92"/>
      <c r="C2067" s="92"/>
      <c r="D2067" s="93"/>
      <c r="E2067" s="94"/>
      <c r="F2067" s="95"/>
    </row>
    <row r="2068" spans="2:6">
      <c r="B2068" s="92"/>
      <c r="C2068" s="92"/>
      <c r="D2068" s="93"/>
      <c r="E2068" s="94"/>
      <c r="F2068" s="96"/>
    </row>
    <row r="2069" spans="2:6">
      <c r="B2069" s="92"/>
      <c r="C2069" s="92"/>
      <c r="D2069" s="93"/>
      <c r="E2069" s="94"/>
      <c r="F2069" s="95"/>
    </row>
    <row r="2070" spans="2:6">
      <c r="B2070" s="92"/>
      <c r="C2070" s="92"/>
      <c r="D2070" s="93"/>
      <c r="E2070" s="94"/>
      <c r="F2070" s="95"/>
    </row>
    <row r="2071" spans="2:6">
      <c r="B2071" s="92"/>
      <c r="C2071" s="92"/>
      <c r="D2071" s="93"/>
      <c r="E2071" s="94"/>
      <c r="F2071" s="95"/>
    </row>
    <row r="2072" spans="2:6">
      <c r="B2072" s="92"/>
      <c r="C2072" s="92"/>
      <c r="D2072" s="93"/>
      <c r="E2072" s="94"/>
      <c r="F2072" s="96"/>
    </row>
    <row r="2073" spans="2:6">
      <c r="B2073" s="92"/>
      <c r="C2073" s="92"/>
      <c r="D2073" s="93"/>
      <c r="E2073" s="94"/>
      <c r="F2073" s="95"/>
    </row>
    <row r="2074" spans="2:6">
      <c r="B2074" s="92"/>
      <c r="C2074" s="92"/>
      <c r="D2074" s="93"/>
      <c r="E2074" s="94"/>
      <c r="F2074" s="95"/>
    </row>
    <row r="2075" spans="2:6">
      <c r="B2075" s="92"/>
      <c r="C2075" s="92"/>
      <c r="D2075" s="93"/>
      <c r="E2075" s="94"/>
      <c r="F2075" s="95"/>
    </row>
    <row r="2076" spans="2:6">
      <c r="B2076" s="92"/>
      <c r="C2076" s="92"/>
      <c r="D2076" s="93"/>
      <c r="E2076" s="94"/>
      <c r="F2076" s="95"/>
    </row>
    <row r="2077" spans="2:6">
      <c r="B2077" s="92"/>
      <c r="C2077" s="92"/>
      <c r="D2077" s="93"/>
      <c r="E2077" s="94"/>
      <c r="F2077" s="96"/>
    </row>
    <row r="2078" spans="2:6">
      <c r="B2078" s="92"/>
      <c r="C2078" s="92"/>
      <c r="D2078" s="93"/>
      <c r="E2078" s="94"/>
      <c r="F2078" s="95"/>
    </row>
    <row r="2079" spans="2:6">
      <c r="B2079" s="92"/>
      <c r="C2079" s="92"/>
      <c r="D2079" s="93"/>
      <c r="E2079" s="94"/>
      <c r="F2079" s="95"/>
    </row>
    <row r="2080" spans="2:6">
      <c r="B2080" s="92"/>
      <c r="C2080" s="92"/>
      <c r="D2080" s="93"/>
      <c r="E2080" s="94"/>
      <c r="F2080" s="95"/>
    </row>
    <row r="2081" spans="2:6">
      <c r="B2081" s="92"/>
      <c r="C2081" s="92"/>
      <c r="D2081" s="93"/>
      <c r="E2081" s="94"/>
      <c r="F2081" s="96"/>
    </row>
    <row r="2082" spans="2:6">
      <c r="B2082" s="92"/>
      <c r="C2082" s="92"/>
      <c r="D2082" s="93"/>
      <c r="E2082" s="94"/>
      <c r="F2082" s="95"/>
    </row>
    <row r="2083" spans="2:6">
      <c r="B2083" s="92"/>
      <c r="C2083" s="92"/>
      <c r="D2083" s="93"/>
      <c r="E2083" s="94"/>
      <c r="F2083" s="95"/>
    </row>
    <row r="2084" spans="2:6">
      <c r="B2084" s="92"/>
      <c r="C2084" s="92"/>
      <c r="D2084" s="93"/>
      <c r="E2084" s="94"/>
      <c r="F2084" s="96"/>
    </row>
    <row r="2085" spans="2:6">
      <c r="B2085" s="92"/>
      <c r="C2085" s="92"/>
      <c r="D2085" s="93"/>
      <c r="E2085" s="94"/>
      <c r="F2085" s="96"/>
    </row>
    <row r="2086" spans="2:6">
      <c r="B2086" s="92"/>
      <c r="C2086" s="92"/>
      <c r="D2086" s="93"/>
      <c r="E2086" s="94"/>
      <c r="F2086" s="95"/>
    </row>
    <row r="2087" spans="2:6">
      <c r="B2087" s="92"/>
      <c r="C2087" s="92"/>
      <c r="D2087" s="93"/>
      <c r="E2087" s="94"/>
      <c r="F2087" s="96"/>
    </row>
    <row r="2088" spans="2:6">
      <c r="B2088" s="92"/>
      <c r="C2088" s="92"/>
      <c r="D2088" s="93"/>
      <c r="E2088" s="94"/>
      <c r="F2088" s="95"/>
    </row>
    <row r="2089" spans="2:6">
      <c r="B2089" s="92"/>
      <c r="C2089" s="92"/>
      <c r="D2089" s="93"/>
      <c r="E2089" s="94"/>
      <c r="F2089" s="95"/>
    </row>
    <row r="2090" spans="2:6">
      <c r="B2090" s="92"/>
      <c r="C2090" s="92"/>
      <c r="D2090" s="93"/>
      <c r="E2090" s="94"/>
      <c r="F2090" s="96"/>
    </row>
    <row r="2091" spans="2:6">
      <c r="B2091" s="92"/>
      <c r="C2091" s="92"/>
      <c r="D2091" s="93"/>
      <c r="E2091" s="94"/>
      <c r="F2091" s="95"/>
    </row>
    <row r="2092" spans="2:6">
      <c r="B2092" s="92"/>
      <c r="C2092" s="92"/>
      <c r="D2092" s="93"/>
      <c r="E2092" s="94"/>
      <c r="F2092" s="96"/>
    </row>
    <row r="2093" spans="2:6">
      <c r="B2093" s="92"/>
      <c r="C2093" s="92"/>
      <c r="D2093" s="93"/>
      <c r="E2093" s="94"/>
      <c r="F2093" s="95"/>
    </row>
    <row r="2094" spans="2:6">
      <c r="B2094" s="92"/>
      <c r="C2094" s="92"/>
      <c r="D2094" s="93"/>
      <c r="E2094" s="94"/>
      <c r="F2094" s="95"/>
    </row>
    <row r="2095" spans="2:6">
      <c r="B2095" s="92"/>
      <c r="C2095" s="92"/>
      <c r="D2095" s="93"/>
      <c r="E2095" s="94"/>
      <c r="F2095" s="95"/>
    </row>
    <row r="2096" spans="2:6">
      <c r="B2096" s="92"/>
      <c r="C2096" s="92"/>
      <c r="D2096" s="93"/>
      <c r="E2096" s="94"/>
      <c r="F2096" s="96"/>
    </row>
    <row r="2097" spans="2:6">
      <c r="B2097" s="92"/>
      <c r="C2097" s="92"/>
      <c r="D2097" s="93"/>
      <c r="E2097" s="94"/>
      <c r="F2097" s="95"/>
    </row>
    <row r="2098" spans="2:6">
      <c r="B2098" s="92"/>
      <c r="C2098" s="92"/>
      <c r="D2098" s="93"/>
      <c r="E2098" s="94"/>
      <c r="F2098" s="95"/>
    </row>
    <row r="2099" spans="2:6">
      <c r="B2099" s="92"/>
      <c r="C2099" s="92"/>
      <c r="D2099" s="93"/>
      <c r="E2099" s="94"/>
      <c r="F2099" s="95"/>
    </row>
    <row r="2100" spans="2:6">
      <c r="B2100" s="92"/>
      <c r="C2100" s="92"/>
      <c r="D2100" s="93"/>
      <c r="E2100" s="94"/>
      <c r="F2100" s="95"/>
    </row>
    <row r="2101" spans="2:6">
      <c r="B2101" s="92"/>
      <c r="C2101" s="92"/>
      <c r="D2101" s="93"/>
      <c r="E2101" s="94"/>
      <c r="F2101" s="95"/>
    </row>
    <row r="2102" spans="2:6">
      <c r="B2102" s="92"/>
      <c r="C2102" s="92"/>
      <c r="D2102" s="93"/>
      <c r="E2102" s="94"/>
      <c r="F2102" s="96"/>
    </row>
    <row r="2103" spans="2:6">
      <c r="B2103" s="92"/>
      <c r="C2103" s="92"/>
      <c r="D2103" s="93"/>
      <c r="E2103" s="94"/>
      <c r="F2103" s="96"/>
    </row>
    <row r="2104" spans="2:6">
      <c r="B2104" s="92"/>
      <c r="C2104" s="92"/>
      <c r="D2104" s="93"/>
      <c r="E2104" s="94"/>
      <c r="F2104" s="95"/>
    </row>
    <row r="2105" spans="2:6">
      <c r="B2105" s="92"/>
      <c r="C2105" s="92"/>
      <c r="D2105" s="93"/>
      <c r="E2105" s="94"/>
      <c r="F2105" s="96"/>
    </row>
    <row r="2106" spans="2:6">
      <c r="B2106" s="92"/>
      <c r="C2106" s="92"/>
      <c r="D2106" s="93"/>
      <c r="E2106" s="94"/>
      <c r="F2106" s="95"/>
    </row>
    <row r="2107" spans="2:6">
      <c r="B2107" s="92"/>
      <c r="C2107" s="92"/>
      <c r="D2107" s="93"/>
      <c r="E2107" s="94"/>
      <c r="F2107" s="96"/>
    </row>
    <row r="2108" spans="2:6">
      <c r="B2108" s="92"/>
      <c r="C2108" s="92"/>
      <c r="D2108" s="93"/>
      <c r="E2108" s="94"/>
      <c r="F2108" s="96"/>
    </row>
    <row r="2109" spans="2:6">
      <c r="B2109" s="92"/>
      <c r="C2109" s="92"/>
      <c r="D2109" s="93"/>
      <c r="E2109" s="94"/>
      <c r="F2109" s="95"/>
    </row>
    <row r="2110" spans="2:6">
      <c r="B2110" s="92"/>
      <c r="C2110" s="92"/>
      <c r="D2110" s="93"/>
      <c r="E2110" s="94"/>
      <c r="F2110" s="95"/>
    </row>
    <row r="2111" spans="2:6">
      <c r="B2111" s="92"/>
      <c r="C2111" s="92"/>
      <c r="D2111" s="93"/>
      <c r="E2111" s="94"/>
      <c r="F2111" s="96"/>
    </row>
    <row r="2112" spans="2:6">
      <c r="B2112" s="92"/>
      <c r="C2112" s="92"/>
      <c r="D2112" s="93"/>
      <c r="E2112" s="94"/>
      <c r="F2112" s="95"/>
    </row>
    <row r="2113" spans="2:6">
      <c r="B2113" s="92"/>
      <c r="C2113" s="92"/>
      <c r="D2113" s="93"/>
      <c r="E2113" s="94"/>
      <c r="F2113" s="96"/>
    </row>
    <row r="2114" spans="2:6">
      <c r="B2114" s="92"/>
      <c r="C2114" s="92"/>
      <c r="D2114" s="93"/>
      <c r="E2114" s="94"/>
      <c r="F2114" s="95"/>
    </row>
    <row r="2115" spans="2:6">
      <c r="B2115" s="92"/>
      <c r="C2115" s="92"/>
      <c r="D2115" s="93"/>
      <c r="E2115" s="94"/>
      <c r="F2115" s="95"/>
    </row>
    <row r="2116" spans="2:6">
      <c r="B2116" s="92"/>
      <c r="C2116" s="92"/>
      <c r="D2116" s="93"/>
      <c r="E2116" s="94"/>
      <c r="F2116" s="95"/>
    </row>
    <row r="2117" spans="2:6">
      <c r="B2117" s="92"/>
      <c r="C2117" s="92"/>
      <c r="D2117" s="93"/>
      <c r="E2117" s="94"/>
      <c r="F2117" s="95"/>
    </row>
    <row r="2118" spans="2:6">
      <c r="B2118" s="92"/>
      <c r="C2118" s="92"/>
      <c r="D2118" s="93"/>
      <c r="E2118" s="94"/>
      <c r="F2118" s="95"/>
    </row>
    <row r="2119" spans="2:6">
      <c r="B2119" s="92"/>
      <c r="C2119" s="92"/>
      <c r="D2119" s="93"/>
      <c r="E2119" s="94"/>
      <c r="F2119" s="95"/>
    </row>
    <row r="2120" spans="2:6">
      <c r="B2120" s="92"/>
      <c r="C2120" s="92"/>
      <c r="D2120" s="93"/>
      <c r="E2120" s="94"/>
      <c r="F2120" s="95"/>
    </row>
    <row r="2121" spans="2:6">
      <c r="B2121" s="92"/>
      <c r="C2121" s="92"/>
      <c r="D2121" s="93"/>
      <c r="E2121" s="94"/>
      <c r="F2121" s="96"/>
    </row>
    <row r="2122" spans="2:6">
      <c r="B2122" s="92"/>
      <c r="C2122" s="92"/>
      <c r="D2122" s="93"/>
      <c r="E2122" s="94"/>
      <c r="F2122" s="95"/>
    </row>
    <row r="2123" spans="2:6">
      <c r="B2123" s="92"/>
      <c r="C2123" s="92"/>
      <c r="D2123" s="93"/>
      <c r="E2123" s="94"/>
      <c r="F2123" s="95"/>
    </row>
    <row r="2124" spans="2:6">
      <c r="B2124" s="92"/>
      <c r="C2124" s="92"/>
      <c r="D2124" s="93"/>
      <c r="E2124" s="94"/>
      <c r="F2124" s="95"/>
    </row>
    <row r="2125" spans="2:6">
      <c r="B2125" s="92"/>
      <c r="C2125" s="92"/>
      <c r="D2125" s="93"/>
      <c r="E2125" s="94"/>
      <c r="F2125" s="95"/>
    </row>
    <row r="2126" spans="2:6">
      <c r="B2126" s="92"/>
      <c r="C2126" s="92"/>
      <c r="D2126" s="93"/>
      <c r="E2126" s="94"/>
      <c r="F2126" s="96"/>
    </row>
    <row r="2127" spans="2:6">
      <c r="B2127" s="92"/>
      <c r="C2127" s="92"/>
      <c r="D2127" s="93"/>
      <c r="E2127" s="94"/>
      <c r="F2127" s="95"/>
    </row>
    <row r="2128" spans="2:6">
      <c r="B2128" s="92"/>
      <c r="C2128" s="92"/>
      <c r="D2128" s="93"/>
      <c r="E2128" s="94"/>
      <c r="F2128" s="96"/>
    </row>
    <row r="2129" spans="2:6">
      <c r="B2129" s="92"/>
      <c r="C2129" s="92"/>
      <c r="D2129" s="93"/>
      <c r="E2129" s="94"/>
      <c r="F2129" s="95"/>
    </row>
    <row r="2130" spans="2:6">
      <c r="B2130" s="92"/>
      <c r="C2130" s="92"/>
      <c r="D2130" s="93"/>
      <c r="E2130" s="94"/>
      <c r="F2130" s="95"/>
    </row>
    <row r="2131" spans="2:6">
      <c r="B2131" s="92"/>
      <c r="C2131" s="92"/>
      <c r="D2131" s="93"/>
      <c r="E2131" s="94"/>
      <c r="F2131" s="95"/>
    </row>
    <row r="2132" spans="2:6">
      <c r="B2132" s="92"/>
      <c r="C2132" s="92"/>
      <c r="D2132" s="93"/>
      <c r="E2132" s="94"/>
      <c r="F2132" s="95"/>
    </row>
    <row r="2133" spans="2:6">
      <c r="B2133" s="92"/>
      <c r="C2133" s="92"/>
      <c r="D2133" s="93"/>
      <c r="E2133" s="94"/>
      <c r="F2133" s="96"/>
    </row>
    <row r="2134" spans="2:6">
      <c r="B2134" s="92"/>
      <c r="C2134" s="92"/>
      <c r="D2134" s="93"/>
      <c r="E2134" s="94"/>
      <c r="F2134" s="95"/>
    </row>
    <row r="2135" spans="2:6">
      <c r="B2135" s="92"/>
      <c r="C2135" s="92"/>
      <c r="D2135" s="93"/>
      <c r="E2135" s="94"/>
      <c r="F2135" s="96"/>
    </row>
    <row r="2136" spans="2:6">
      <c r="B2136" s="92"/>
      <c r="C2136" s="92"/>
      <c r="D2136" s="93"/>
      <c r="E2136" s="94"/>
      <c r="F2136" s="95"/>
    </row>
    <row r="2137" spans="2:6">
      <c r="B2137" s="92"/>
      <c r="C2137" s="92"/>
      <c r="D2137" s="93"/>
      <c r="E2137" s="94"/>
      <c r="F2137" s="96"/>
    </row>
    <row r="2138" spans="2:6">
      <c r="B2138" s="92"/>
      <c r="C2138" s="92"/>
      <c r="D2138" s="93"/>
      <c r="E2138" s="94"/>
      <c r="F2138" s="95"/>
    </row>
    <row r="2139" spans="2:6">
      <c r="B2139" s="92"/>
      <c r="C2139" s="92"/>
      <c r="D2139" s="93"/>
      <c r="E2139" s="94"/>
      <c r="F2139" s="96"/>
    </row>
    <row r="2140" spans="2:6">
      <c r="B2140" s="92"/>
      <c r="C2140" s="92"/>
      <c r="D2140" s="93"/>
      <c r="E2140" s="94"/>
      <c r="F2140" s="96"/>
    </row>
    <row r="2141" spans="2:6">
      <c r="B2141" s="92"/>
      <c r="C2141" s="92"/>
      <c r="D2141" s="93"/>
      <c r="E2141" s="94"/>
      <c r="F2141" s="95"/>
    </row>
    <row r="2142" spans="2:6">
      <c r="B2142" s="92"/>
      <c r="C2142" s="92"/>
      <c r="D2142" s="93"/>
      <c r="E2142" s="94"/>
      <c r="F2142" s="95"/>
    </row>
    <row r="2143" spans="2:6">
      <c r="B2143" s="92"/>
      <c r="C2143" s="92"/>
      <c r="D2143" s="93"/>
      <c r="E2143" s="94"/>
      <c r="F2143" s="95"/>
    </row>
    <row r="2144" spans="2:6">
      <c r="B2144" s="92"/>
      <c r="C2144" s="92"/>
      <c r="D2144" s="93"/>
      <c r="E2144" s="94"/>
      <c r="F2144" s="95"/>
    </row>
    <row r="2145" spans="2:6">
      <c r="B2145" s="92"/>
      <c r="C2145" s="92"/>
      <c r="D2145" s="93"/>
      <c r="E2145" s="94"/>
      <c r="F2145" s="95"/>
    </row>
    <row r="2146" spans="2:6">
      <c r="B2146" s="92"/>
      <c r="C2146" s="92"/>
      <c r="D2146" s="93"/>
      <c r="E2146" s="94"/>
      <c r="F2146" s="96"/>
    </row>
    <row r="2147" spans="2:6">
      <c r="B2147" s="92"/>
      <c r="C2147" s="92"/>
      <c r="D2147" s="93"/>
      <c r="E2147" s="94"/>
      <c r="F2147" s="95"/>
    </row>
    <row r="2148" spans="2:6">
      <c r="B2148" s="92"/>
      <c r="C2148" s="92"/>
      <c r="D2148" s="93"/>
      <c r="E2148" s="94"/>
      <c r="F2148" s="95"/>
    </row>
    <row r="2149" spans="2:6">
      <c r="B2149" s="92"/>
      <c r="C2149" s="92"/>
      <c r="D2149" s="93"/>
      <c r="E2149" s="94"/>
      <c r="F2149" s="95"/>
    </row>
    <row r="2150" spans="2:6">
      <c r="B2150" s="92"/>
      <c r="C2150" s="92"/>
      <c r="D2150" s="93"/>
      <c r="E2150" s="94"/>
      <c r="F2150" s="95"/>
    </row>
    <row r="2151" spans="2:6">
      <c r="B2151" s="92"/>
      <c r="C2151" s="92"/>
      <c r="D2151" s="93"/>
      <c r="E2151" s="94"/>
      <c r="F2151" s="95"/>
    </row>
    <row r="2152" spans="2:6">
      <c r="B2152" s="92"/>
      <c r="C2152" s="92"/>
      <c r="D2152" s="93"/>
      <c r="E2152" s="94"/>
      <c r="F2152" s="95"/>
    </row>
    <row r="2153" spans="2:6">
      <c r="B2153" s="92"/>
      <c r="C2153" s="92"/>
      <c r="D2153" s="93"/>
      <c r="E2153" s="94"/>
      <c r="F2153" s="95"/>
    </row>
    <row r="2154" spans="2:6">
      <c r="B2154" s="92"/>
      <c r="C2154" s="92"/>
      <c r="D2154" s="93"/>
      <c r="E2154" s="94"/>
      <c r="F2154" s="95"/>
    </row>
    <row r="2155" spans="2:6">
      <c r="B2155" s="92"/>
      <c r="C2155" s="92"/>
      <c r="D2155" s="93"/>
      <c r="E2155" s="94"/>
      <c r="F2155" s="95"/>
    </row>
    <row r="2156" spans="2:6">
      <c r="B2156" s="92"/>
      <c r="C2156" s="92"/>
      <c r="D2156" s="93"/>
      <c r="E2156" s="94"/>
      <c r="F2156" s="95"/>
    </row>
    <row r="2157" spans="2:6">
      <c r="B2157" s="92"/>
      <c r="C2157" s="92"/>
      <c r="D2157" s="93"/>
      <c r="E2157" s="94"/>
      <c r="F2157" s="95"/>
    </row>
    <row r="2158" spans="2:6">
      <c r="B2158" s="92"/>
      <c r="C2158" s="92"/>
      <c r="D2158" s="93"/>
      <c r="E2158" s="94"/>
      <c r="F2158" s="95"/>
    </row>
    <row r="2159" spans="2:6">
      <c r="B2159" s="92"/>
      <c r="C2159" s="92"/>
      <c r="D2159" s="93"/>
      <c r="E2159" s="94"/>
      <c r="F2159" s="95"/>
    </row>
    <row r="2160" spans="2:6">
      <c r="B2160" s="92"/>
      <c r="C2160" s="92"/>
      <c r="D2160" s="93"/>
      <c r="E2160" s="94"/>
      <c r="F2160" s="95"/>
    </row>
    <row r="2161" spans="2:6">
      <c r="B2161" s="92"/>
      <c r="C2161" s="92"/>
      <c r="D2161" s="93"/>
      <c r="E2161" s="94"/>
      <c r="F2161" s="95"/>
    </row>
    <row r="2162" spans="2:6">
      <c r="B2162" s="92"/>
      <c r="C2162" s="92"/>
      <c r="D2162" s="93"/>
      <c r="E2162" s="94"/>
      <c r="F2162" s="95"/>
    </row>
    <row r="2163" spans="2:6">
      <c r="B2163" s="92"/>
      <c r="C2163" s="92"/>
      <c r="D2163" s="93"/>
      <c r="E2163" s="94"/>
      <c r="F2163" s="95"/>
    </row>
    <row r="2164" spans="2:6">
      <c r="B2164" s="92"/>
      <c r="C2164" s="92"/>
      <c r="D2164" s="93"/>
      <c r="E2164" s="94"/>
      <c r="F2164" s="95"/>
    </row>
    <row r="2165" spans="2:6">
      <c r="B2165" s="92"/>
      <c r="C2165" s="92"/>
      <c r="D2165" s="93"/>
      <c r="E2165" s="94"/>
      <c r="F2165" s="95"/>
    </row>
    <row r="2166" spans="2:6">
      <c r="B2166" s="92"/>
      <c r="C2166" s="92"/>
      <c r="D2166" s="93"/>
      <c r="E2166" s="94"/>
      <c r="F2166" s="95"/>
    </row>
    <row r="2167" spans="2:6">
      <c r="B2167" s="92"/>
      <c r="C2167" s="92"/>
      <c r="D2167" s="93"/>
      <c r="E2167" s="94"/>
      <c r="F2167" s="95"/>
    </row>
    <row r="2168" spans="2:6">
      <c r="B2168" s="92"/>
      <c r="C2168" s="92"/>
      <c r="D2168" s="93"/>
      <c r="E2168" s="94"/>
      <c r="F2168" s="96"/>
    </row>
    <row r="2169" spans="2:6">
      <c r="B2169" s="92"/>
      <c r="C2169" s="92"/>
      <c r="D2169" s="93"/>
      <c r="E2169" s="94"/>
      <c r="F2169" s="95"/>
    </row>
    <row r="2170" spans="2:6">
      <c r="B2170" s="92"/>
      <c r="C2170" s="92"/>
      <c r="D2170" s="93"/>
      <c r="E2170" s="94"/>
      <c r="F2170" s="96"/>
    </row>
    <row r="2171" spans="2:6">
      <c r="B2171" s="92"/>
      <c r="C2171" s="92"/>
      <c r="D2171" s="93"/>
      <c r="E2171" s="94"/>
      <c r="F2171" s="95"/>
    </row>
    <row r="2172" spans="2:6">
      <c r="B2172" s="92"/>
      <c r="C2172" s="92"/>
      <c r="D2172" s="93"/>
      <c r="E2172" s="94"/>
      <c r="F2172" s="95"/>
    </row>
    <row r="2173" spans="2:6">
      <c r="B2173" s="92"/>
      <c r="C2173" s="92"/>
      <c r="D2173" s="93"/>
      <c r="E2173" s="94"/>
      <c r="F2173" s="95"/>
    </row>
    <row r="2174" spans="2:6">
      <c r="B2174" s="92"/>
      <c r="C2174" s="92"/>
      <c r="D2174" s="93"/>
      <c r="E2174" s="94"/>
      <c r="F2174" s="95"/>
    </row>
    <row r="2175" spans="2:6">
      <c r="B2175" s="92"/>
      <c r="C2175" s="92"/>
      <c r="D2175" s="93"/>
      <c r="E2175" s="94"/>
      <c r="F2175" s="95"/>
    </row>
    <row r="2176" spans="2:6">
      <c r="B2176" s="92"/>
      <c r="C2176" s="92"/>
      <c r="D2176" s="93"/>
      <c r="E2176" s="94"/>
      <c r="F2176" s="96"/>
    </row>
    <row r="2177" spans="2:6">
      <c r="B2177" s="92"/>
      <c r="C2177" s="92"/>
      <c r="D2177" s="93"/>
      <c r="E2177" s="94"/>
      <c r="F2177" s="96"/>
    </row>
    <row r="2178" spans="2:6">
      <c r="B2178" s="92"/>
      <c r="C2178" s="92"/>
      <c r="D2178" s="93"/>
      <c r="E2178" s="94"/>
      <c r="F2178" s="96"/>
    </row>
    <row r="2179" spans="2:6">
      <c r="B2179" s="92"/>
      <c r="C2179" s="92"/>
      <c r="D2179" s="93"/>
      <c r="E2179" s="94"/>
      <c r="F2179" s="96"/>
    </row>
    <row r="2180" spans="2:6">
      <c r="B2180" s="92"/>
      <c r="C2180" s="92"/>
      <c r="D2180" s="93"/>
      <c r="E2180" s="94"/>
      <c r="F2180" s="95"/>
    </row>
    <row r="2181" spans="2:6">
      <c r="B2181" s="92"/>
      <c r="C2181" s="92"/>
      <c r="D2181" s="93"/>
      <c r="E2181" s="94"/>
      <c r="F2181" s="95"/>
    </row>
    <row r="2182" spans="2:6">
      <c r="B2182" s="92"/>
      <c r="C2182" s="92"/>
      <c r="D2182" s="93"/>
      <c r="E2182" s="94"/>
      <c r="F2182" s="96"/>
    </row>
    <row r="2183" spans="2:6">
      <c r="B2183" s="92"/>
      <c r="C2183" s="92"/>
      <c r="D2183" s="93"/>
      <c r="E2183" s="94"/>
      <c r="F2183" s="95"/>
    </row>
    <row r="2184" spans="2:6">
      <c r="B2184" s="92"/>
      <c r="C2184" s="92"/>
      <c r="D2184" s="93"/>
      <c r="E2184" s="94"/>
      <c r="F2184" s="95"/>
    </row>
    <row r="2185" spans="2:6">
      <c r="B2185" s="92"/>
      <c r="C2185" s="92"/>
      <c r="D2185" s="93"/>
      <c r="E2185" s="94"/>
      <c r="F2185" s="96"/>
    </row>
    <row r="2186" spans="2:6">
      <c r="B2186" s="92"/>
      <c r="C2186" s="92"/>
      <c r="D2186" s="93"/>
      <c r="E2186" s="94"/>
      <c r="F2186" s="95"/>
    </row>
    <row r="2187" spans="2:6">
      <c r="B2187" s="92"/>
      <c r="C2187" s="92"/>
      <c r="D2187" s="93"/>
      <c r="E2187" s="94"/>
      <c r="F2187" s="95"/>
    </row>
    <row r="2188" spans="2:6">
      <c r="B2188" s="92"/>
      <c r="C2188" s="92"/>
      <c r="D2188" s="93"/>
      <c r="E2188" s="94"/>
      <c r="F2188" s="96"/>
    </row>
    <row r="2189" spans="2:6">
      <c r="B2189" s="92"/>
      <c r="C2189" s="92"/>
      <c r="D2189" s="93"/>
      <c r="E2189" s="94"/>
      <c r="F2189" s="95"/>
    </row>
    <row r="2190" spans="2:6">
      <c r="B2190" s="92"/>
      <c r="C2190" s="92"/>
      <c r="D2190" s="93"/>
      <c r="E2190" s="94"/>
      <c r="F2190" s="95"/>
    </row>
    <row r="2191" spans="2:6">
      <c r="B2191" s="92"/>
      <c r="C2191" s="92"/>
      <c r="D2191" s="93"/>
      <c r="E2191" s="94"/>
      <c r="F2191" s="96"/>
    </row>
    <row r="2192" spans="2:6">
      <c r="B2192" s="92"/>
      <c r="C2192" s="92"/>
      <c r="D2192" s="93"/>
      <c r="E2192" s="94"/>
      <c r="F2192" s="96"/>
    </row>
    <row r="2193" spans="2:6">
      <c r="B2193" s="92"/>
      <c r="C2193" s="92"/>
      <c r="D2193" s="93"/>
      <c r="E2193" s="94"/>
      <c r="F2193" s="96"/>
    </row>
    <row r="2194" spans="2:6">
      <c r="B2194" s="92"/>
      <c r="C2194" s="92"/>
      <c r="D2194" s="93"/>
      <c r="E2194" s="94"/>
      <c r="F2194" s="95"/>
    </row>
    <row r="2195" spans="2:6">
      <c r="B2195" s="92"/>
      <c r="C2195" s="92"/>
      <c r="D2195" s="93"/>
      <c r="E2195" s="94"/>
      <c r="F2195" s="95"/>
    </row>
    <row r="2196" spans="2:6">
      <c r="B2196" s="92"/>
      <c r="C2196" s="92"/>
      <c r="D2196" s="93"/>
      <c r="E2196" s="94"/>
      <c r="F2196" s="96"/>
    </row>
    <row r="2197" spans="2:6">
      <c r="B2197" s="92"/>
      <c r="C2197" s="92"/>
      <c r="D2197" s="93"/>
      <c r="E2197" s="94"/>
      <c r="F2197" s="95"/>
    </row>
    <row r="2198" spans="2:6">
      <c r="B2198" s="92"/>
      <c r="C2198" s="92"/>
      <c r="D2198" s="93"/>
      <c r="E2198" s="94"/>
      <c r="F2198" s="95"/>
    </row>
    <row r="2199" spans="2:6">
      <c r="B2199" s="92"/>
      <c r="C2199" s="92"/>
      <c r="D2199" s="93"/>
      <c r="E2199" s="94"/>
      <c r="F2199" s="96"/>
    </row>
    <row r="2200" spans="2:6">
      <c r="B2200" s="92"/>
      <c r="C2200" s="92"/>
      <c r="D2200" s="93"/>
      <c r="E2200" s="94"/>
      <c r="F2200" s="96"/>
    </row>
    <row r="2201" spans="2:6">
      <c r="B2201" s="92"/>
      <c r="C2201" s="92"/>
      <c r="D2201" s="93"/>
      <c r="E2201" s="94"/>
      <c r="F2201" s="96"/>
    </row>
    <row r="2202" spans="2:6">
      <c r="B2202" s="92"/>
      <c r="C2202" s="92"/>
      <c r="D2202" s="93"/>
      <c r="E2202" s="94"/>
      <c r="F2202" s="96"/>
    </row>
    <row r="2203" spans="2:6">
      <c r="B2203" s="92"/>
      <c r="C2203" s="92"/>
      <c r="D2203" s="93"/>
      <c r="E2203" s="94"/>
      <c r="F2203" s="96"/>
    </row>
    <row r="2204" spans="2:6">
      <c r="B2204" s="92"/>
      <c r="C2204" s="92"/>
      <c r="D2204" s="93"/>
      <c r="E2204" s="94"/>
      <c r="F2204" s="96"/>
    </row>
    <row r="2205" spans="2:6">
      <c r="B2205" s="92"/>
      <c r="C2205" s="92"/>
      <c r="D2205" s="93"/>
      <c r="E2205" s="94"/>
      <c r="F2205" s="96"/>
    </row>
    <row r="2206" spans="2:6">
      <c r="B2206" s="92"/>
      <c r="C2206" s="92"/>
      <c r="D2206" s="93"/>
      <c r="E2206" s="94"/>
      <c r="F2206" s="95"/>
    </row>
    <row r="2207" spans="2:6">
      <c r="B2207" s="92"/>
      <c r="C2207" s="92"/>
      <c r="D2207" s="93"/>
      <c r="E2207" s="94"/>
      <c r="F2207" s="96"/>
    </row>
    <row r="2208" spans="2:6">
      <c r="B2208" s="92"/>
      <c r="C2208" s="92"/>
      <c r="D2208" s="93"/>
      <c r="E2208" s="94"/>
      <c r="F2208" s="96"/>
    </row>
    <row r="2209" spans="2:6">
      <c r="B2209" s="92"/>
      <c r="C2209" s="92"/>
      <c r="D2209" s="93"/>
      <c r="E2209" s="94"/>
      <c r="F2209" s="96"/>
    </row>
    <row r="2210" spans="2:6">
      <c r="B2210" s="92"/>
      <c r="C2210" s="92"/>
      <c r="D2210" s="93"/>
      <c r="E2210" s="94"/>
      <c r="F2210" s="95"/>
    </row>
    <row r="2211" spans="2:6">
      <c r="B2211" s="92"/>
      <c r="C2211" s="92"/>
      <c r="D2211" s="93"/>
      <c r="E2211" s="94"/>
      <c r="F2211" s="96"/>
    </row>
    <row r="2212" spans="2:6">
      <c r="B2212" s="92"/>
      <c r="C2212" s="92"/>
      <c r="D2212" s="93"/>
      <c r="E2212" s="94"/>
      <c r="F2212" s="96"/>
    </row>
    <row r="2213" spans="2:6">
      <c r="B2213" s="92"/>
      <c r="C2213" s="92"/>
      <c r="D2213" s="93"/>
      <c r="E2213" s="94"/>
      <c r="F2213" s="96"/>
    </row>
    <row r="2214" spans="2:6">
      <c r="B2214" s="92"/>
      <c r="C2214" s="92"/>
      <c r="D2214" s="93"/>
      <c r="E2214" s="94"/>
      <c r="F2214" s="96"/>
    </row>
    <row r="2215" spans="2:6">
      <c r="B2215" s="92"/>
      <c r="C2215" s="92"/>
      <c r="D2215" s="93"/>
      <c r="E2215" s="94"/>
      <c r="F2215" s="95"/>
    </row>
    <row r="2216" spans="2:6">
      <c r="B2216" s="92"/>
      <c r="C2216" s="92"/>
      <c r="D2216" s="93"/>
      <c r="E2216" s="94"/>
      <c r="F2216" s="95"/>
    </row>
    <row r="2217" spans="2:6">
      <c r="B2217" s="92"/>
      <c r="C2217" s="92"/>
      <c r="D2217" s="93"/>
      <c r="E2217" s="94"/>
      <c r="F2217" s="95"/>
    </row>
    <row r="2218" spans="2:6">
      <c r="B2218" s="92"/>
      <c r="C2218" s="92"/>
      <c r="D2218" s="93"/>
      <c r="E2218" s="94"/>
      <c r="F2218" s="96"/>
    </row>
    <row r="2219" spans="2:6">
      <c r="B2219" s="92"/>
      <c r="C2219" s="92"/>
      <c r="D2219" s="93"/>
      <c r="E2219" s="94"/>
      <c r="F2219" s="95"/>
    </row>
    <row r="2220" spans="2:6">
      <c r="B2220" s="92"/>
      <c r="C2220" s="92"/>
      <c r="D2220" s="93"/>
      <c r="E2220" s="94"/>
      <c r="F2220" s="95"/>
    </row>
    <row r="2221" spans="2:6">
      <c r="B2221" s="92"/>
      <c r="C2221" s="92"/>
      <c r="D2221" s="93"/>
      <c r="E2221" s="94"/>
      <c r="F2221" s="95"/>
    </row>
    <row r="2222" spans="2:6">
      <c r="B2222" s="92"/>
      <c r="C2222" s="92"/>
      <c r="D2222" s="93"/>
      <c r="E2222" s="94"/>
      <c r="F2222" s="95"/>
    </row>
    <row r="2223" spans="2:6">
      <c r="B2223" s="92"/>
      <c r="C2223" s="92"/>
      <c r="D2223" s="93"/>
      <c r="E2223" s="94"/>
      <c r="F2223" s="95"/>
    </row>
    <row r="2224" spans="2:6">
      <c r="B2224" s="92"/>
      <c r="C2224" s="92"/>
      <c r="D2224" s="93"/>
      <c r="E2224" s="94"/>
      <c r="F2224" s="96"/>
    </row>
    <row r="2225" spans="2:6">
      <c r="B2225" s="92"/>
      <c r="C2225" s="92"/>
      <c r="D2225" s="93"/>
      <c r="E2225" s="94"/>
      <c r="F2225" s="96"/>
    </row>
    <row r="2226" spans="2:6">
      <c r="B2226" s="92"/>
      <c r="C2226" s="92"/>
      <c r="D2226" s="93"/>
      <c r="E2226" s="94"/>
      <c r="F2226" s="96"/>
    </row>
    <row r="2227" spans="2:6">
      <c r="B2227" s="92"/>
      <c r="C2227" s="92"/>
      <c r="D2227" s="93"/>
      <c r="E2227" s="94"/>
      <c r="F2227" s="95"/>
    </row>
    <row r="2228" spans="2:6">
      <c r="B2228" s="92"/>
      <c r="C2228" s="92"/>
      <c r="D2228" s="93"/>
      <c r="E2228" s="94"/>
      <c r="F2228" s="96"/>
    </row>
    <row r="2229" spans="2:6">
      <c r="B2229" s="92"/>
      <c r="C2229" s="92"/>
      <c r="D2229" s="93"/>
      <c r="E2229" s="94"/>
      <c r="F2229" s="95"/>
    </row>
    <row r="2230" spans="2:6">
      <c r="B2230" s="92"/>
      <c r="C2230" s="92"/>
      <c r="D2230" s="93"/>
      <c r="E2230" s="94"/>
      <c r="F2230" s="95"/>
    </row>
    <row r="2231" spans="2:6">
      <c r="B2231" s="92"/>
      <c r="C2231" s="92"/>
      <c r="D2231" s="93"/>
      <c r="E2231" s="94"/>
      <c r="F2231" s="95"/>
    </row>
    <row r="2232" spans="2:6">
      <c r="B2232" s="92"/>
      <c r="C2232" s="92"/>
      <c r="D2232" s="93"/>
      <c r="E2232" s="94"/>
      <c r="F2232" s="95"/>
    </row>
    <row r="2233" spans="2:6">
      <c r="B2233" s="92"/>
      <c r="C2233" s="92"/>
      <c r="D2233" s="93"/>
      <c r="E2233" s="94"/>
      <c r="F2233" s="95"/>
    </row>
    <row r="2234" spans="2:6">
      <c r="B2234" s="92"/>
      <c r="C2234" s="92"/>
      <c r="D2234" s="93"/>
      <c r="E2234" s="94"/>
      <c r="F2234" s="96"/>
    </row>
    <row r="2235" spans="2:6">
      <c r="B2235" s="92"/>
      <c r="C2235" s="92"/>
      <c r="D2235" s="93"/>
      <c r="E2235" s="94"/>
      <c r="F2235" s="95"/>
    </row>
    <row r="2236" spans="2:6">
      <c r="B2236" s="92"/>
      <c r="C2236" s="92"/>
      <c r="D2236" s="93"/>
      <c r="E2236" s="94"/>
      <c r="F2236" s="96"/>
    </row>
    <row r="2237" spans="2:6">
      <c r="B2237" s="92"/>
      <c r="C2237" s="92"/>
      <c r="D2237" s="93"/>
      <c r="E2237" s="94"/>
      <c r="F2237" s="95"/>
    </row>
    <row r="2238" spans="2:6">
      <c r="B2238" s="92"/>
      <c r="C2238" s="92"/>
      <c r="D2238" s="93"/>
      <c r="E2238" s="94"/>
      <c r="F2238" s="95"/>
    </row>
    <row r="2239" spans="2:6">
      <c r="B2239" s="92"/>
      <c r="C2239" s="92"/>
      <c r="D2239" s="93"/>
      <c r="E2239" s="94"/>
      <c r="F2239" s="95"/>
    </row>
    <row r="2240" spans="2:6">
      <c r="B2240" s="92"/>
      <c r="C2240" s="92"/>
      <c r="D2240" s="93"/>
      <c r="E2240" s="94"/>
      <c r="F2240" s="96"/>
    </row>
    <row r="2241" spans="2:6">
      <c r="B2241" s="92"/>
      <c r="C2241" s="92"/>
      <c r="D2241" s="93"/>
      <c r="E2241" s="94"/>
      <c r="F2241" s="95"/>
    </row>
    <row r="2242" spans="2:6">
      <c r="B2242" s="92"/>
      <c r="C2242" s="92"/>
      <c r="D2242" s="93"/>
      <c r="E2242" s="94"/>
      <c r="F2242" s="95"/>
    </row>
    <row r="2243" spans="2:6">
      <c r="B2243" s="92"/>
      <c r="C2243" s="92"/>
      <c r="D2243" s="93"/>
      <c r="E2243" s="94"/>
      <c r="F2243" s="95"/>
    </row>
    <row r="2244" spans="2:6">
      <c r="B2244" s="92"/>
      <c r="C2244" s="92"/>
      <c r="D2244" s="93"/>
      <c r="E2244" s="94"/>
      <c r="F2244" s="95"/>
    </row>
    <row r="2245" spans="2:6">
      <c r="B2245" s="92"/>
      <c r="C2245" s="92"/>
      <c r="D2245" s="93"/>
      <c r="E2245" s="94"/>
      <c r="F2245" s="95"/>
    </row>
    <row r="2246" spans="2:6">
      <c r="B2246" s="92"/>
      <c r="C2246" s="92"/>
      <c r="D2246" s="93"/>
      <c r="E2246" s="94"/>
      <c r="F2246" s="95"/>
    </row>
    <row r="2247" spans="2:6">
      <c r="B2247" s="92"/>
      <c r="C2247" s="92"/>
      <c r="D2247" s="93"/>
      <c r="E2247" s="94"/>
      <c r="F2247" s="96"/>
    </row>
    <row r="2248" spans="2:6">
      <c r="B2248" s="92"/>
      <c r="C2248" s="92"/>
      <c r="D2248" s="93"/>
      <c r="E2248" s="94"/>
      <c r="F2248" s="96"/>
    </row>
    <row r="2249" spans="2:6">
      <c r="B2249" s="92"/>
      <c r="C2249" s="92"/>
      <c r="D2249" s="93"/>
      <c r="E2249" s="94"/>
      <c r="F2249" s="96"/>
    </row>
    <row r="2250" spans="2:6">
      <c r="B2250" s="92"/>
      <c r="C2250" s="92"/>
      <c r="D2250" s="93"/>
      <c r="E2250" s="94"/>
      <c r="F2250" s="96"/>
    </row>
    <row r="2251" spans="2:6">
      <c r="B2251" s="92"/>
      <c r="C2251" s="92"/>
      <c r="D2251" s="93"/>
      <c r="E2251" s="94"/>
      <c r="F2251" s="95"/>
    </row>
    <row r="2252" spans="2:6">
      <c r="B2252" s="92"/>
      <c r="C2252" s="92"/>
      <c r="D2252" s="93"/>
      <c r="E2252" s="94"/>
      <c r="F2252" s="96"/>
    </row>
    <row r="2253" spans="2:6">
      <c r="B2253" s="92"/>
      <c r="C2253" s="92"/>
      <c r="D2253" s="93"/>
      <c r="E2253" s="94"/>
      <c r="F2253" s="95"/>
    </row>
    <row r="2254" spans="2:6">
      <c r="B2254" s="92"/>
      <c r="C2254" s="92"/>
      <c r="D2254" s="93"/>
      <c r="E2254" s="94"/>
      <c r="F2254" s="95"/>
    </row>
    <row r="2255" spans="2:6">
      <c r="B2255" s="92"/>
      <c r="C2255" s="92"/>
      <c r="D2255" s="93"/>
      <c r="E2255" s="94"/>
      <c r="F2255" s="95"/>
    </row>
    <row r="2256" spans="2:6">
      <c r="B2256" s="92"/>
      <c r="C2256" s="92"/>
      <c r="D2256" s="93"/>
      <c r="E2256" s="94"/>
      <c r="F2256" s="96"/>
    </row>
    <row r="2257" spans="2:6">
      <c r="B2257" s="92"/>
      <c r="C2257" s="92"/>
      <c r="D2257" s="93"/>
      <c r="E2257" s="94"/>
      <c r="F2257" s="95"/>
    </row>
    <row r="2258" spans="2:6">
      <c r="B2258" s="92"/>
      <c r="C2258" s="92"/>
      <c r="D2258" s="93"/>
      <c r="E2258" s="94"/>
      <c r="F2258" s="95"/>
    </row>
    <row r="2259" spans="2:6">
      <c r="B2259" s="92"/>
      <c r="C2259" s="92"/>
      <c r="D2259" s="93"/>
      <c r="E2259" s="94"/>
      <c r="F2259" s="95"/>
    </row>
    <row r="2260" spans="2:6">
      <c r="B2260" s="92"/>
      <c r="C2260" s="92"/>
      <c r="D2260" s="93"/>
      <c r="E2260" s="94"/>
      <c r="F2260" s="95"/>
    </row>
    <row r="2261" spans="2:6">
      <c r="B2261" s="92"/>
      <c r="C2261" s="92"/>
      <c r="D2261" s="93"/>
      <c r="E2261" s="94"/>
      <c r="F2261" s="95"/>
    </row>
    <row r="2262" spans="2:6">
      <c r="B2262" s="92"/>
      <c r="C2262" s="92"/>
      <c r="D2262" s="93"/>
      <c r="E2262" s="94"/>
      <c r="F2262" s="95"/>
    </row>
    <row r="2263" spans="2:6">
      <c r="B2263" s="92"/>
      <c r="C2263" s="92"/>
      <c r="D2263" s="93"/>
      <c r="E2263" s="94"/>
      <c r="F2263" s="95"/>
    </row>
    <row r="2264" spans="2:6">
      <c r="B2264" s="92"/>
      <c r="C2264" s="92"/>
      <c r="D2264" s="93"/>
      <c r="E2264" s="94"/>
      <c r="F2264" s="96"/>
    </row>
    <row r="2265" spans="2:6">
      <c r="B2265" s="92"/>
      <c r="C2265" s="92"/>
      <c r="D2265" s="93"/>
      <c r="E2265" s="94"/>
      <c r="F2265" s="95"/>
    </row>
    <row r="2266" spans="2:6">
      <c r="B2266" s="92"/>
      <c r="C2266" s="92"/>
      <c r="D2266" s="93"/>
      <c r="E2266" s="94"/>
      <c r="F2266" s="96"/>
    </row>
    <row r="2267" spans="2:6">
      <c r="B2267" s="92"/>
      <c r="C2267" s="92"/>
      <c r="D2267" s="93"/>
      <c r="E2267" s="94"/>
      <c r="F2267" s="96"/>
    </row>
    <row r="2268" spans="2:6">
      <c r="B2268" s="92"/>
      <c r="C2268" s="92"/>
      <c r="D2268" s="93"/>
      <c r="E2268" s="94"/>
      <c r="F2268" s="95"/>
    </row>
    <row r="2269" spans="2:6">
      <c r="B2269" s="92"/>
      <c r="C2269" s="92"/>
      <c r="D2269" s="93"/>
      <c r="E2269" s="94"/>
      <c r="F2269" s="95"/>
    </row>
    <row r="2270" spans="2:6">
      <c r="B2270" s="92"/>
      <c r="C2270" s="92"/>
      <c r="D2270" s="93"/>
      <c r="E2270" s="94"/>
      <c r="F2270" s="96"/>
    </row>
    <row r="2271" spans="2:6">
      <c r="B2271" s="92"/>
      <c r="C2271" s="92"/>
      <c r="D2271" s="93"/>
      <c r="E2271" s="94"/>
      <c r="F2271" s="95"/>
    </row>
    <row r="2272" spans="2:6">
      <c r="B2272" s="92"/>
      <c r="C2272" s="92"/>
      <c r="D2272" s="93"/>
      <c r="E2272" s="94"/>
      <c r="F2272" s="95"/>
    </row>
    <row r="2273" spans="2:6">
      <c r="B2273" s="92"/>
      <c r="C2273" s="92"/>
      <c r="D2273" s="93"/>
      <c r="E2273" s="94"/>
      <c r="F2273" s="96"/>
    </row>
    <row r="2274" spans="2:6">
      <c r="B2274" s="92"/>
      <c r="C2274" s="92"/>
      <c r="D2274" s="93"/>
      <c r="E2274" s="94"/>
      <c r="F2274" s="96"/>
    </row>
    <row r="2275" spans="2:6">
      <c r="B2275" s="92"/>
      <c r="C2275" s="92"/>
      <c r="D2275" s="93"/>
      <c r="E2275" s="94"/>
      <c r="F2275" s="95"/>
    </row>
    <row r="2276" spans="2:6">
      <c r="B2276" s="92"/>
      <c r="C2276" s="92"/>
      <c r="D2276" s="93"/>
      <c r="E2276" s="94"/>
      <c r="F2276" s="95"/>
    </row>
    <row r="2277" spans="2:6">
      <c r="B2277" s="92"/>
      <c r="C2277" s="92"/>
      <c r="D2277" s="93"/>
      <c r="E2277" s="94"/>
      <c r="F2277" s="95"/>
    </row>
    <row r="2278" spans="2:6">
      <c r="B2278" s="92"/>
      <c r="C2278" s="92"/>
      <c r="D2278" s="93"/>
      <c r="E2278" s="94"/>
      <c r="F2278" s="95"/>
    </row>
    <row r="2279" spans="2:6">
      <c r="B2279" s="92"/>
      <c r="C2279" s="92"/>
      <c r="D2279" s="93"/>
      <c r="E2279" s="94"/>
      <c r="F2279" s="96"/>
    </row>
    <row r="2280" spans="2:6">
      <c r="B2280" s="92"/>
      <c r="C2280" s="92"/>
      <c r="D2280" s="93"/>
      <c r="E2280" s="94"/>
      <c r="F2280" s="95"/>
    </row>
    <row r="2281" spans="2:6">
      <c r="B2281" s="92"/>
      <c r="C2281" s="92"/>
      <c r="D2281" s="93"/>
      <c r="E2281" s="94"/>
      <c r="F2281" s="95"/>
    </row>
    <row r="2282" spans="2:6">
      <c r="B2282" s="92"/>
      <c r="C2282" s="92"/>
      <c r="D2282" s="93"/>
      <c r="E2282" s="94"/>
      <c r="F2282" s="96"/>
    </row>
    <row r="2283" spans="2:6">
      <c r="B2283" s="92"/>
      <c r="C2283" s="92"/>
      <c r="D2283" s="93"/>
      <c r="E2283" s="94"/>
      <c r="F2283" s="95"/>
    </row>
    <row r="2284" spans="2:6">
      <c r="B2284" s="92"/>
      <c r="C2284" s="92"/>
      <c r="D2284" s="93"/>
      <c r="E2284" s="94"/>
      <c r="F2284" s="95"/>
    </row>
    <row r="2285" spans="2:6">
      <c r="B2285" s="92"/>
      <c r="C2285" s="92"/>
      <c r="D2285" s="93"/>
      <c r="E2285" s="94"/>
      <c r="F2285" s="95"/>
    </row>
    <row r="2286" spans="2:6">
      <c r="B2286" s="92"/>
      <c r="C2286" s="92"/>
      <c r="D2286" s="93"/>
      <c r="E2286" s="94"/>
      <c r="F2286" s="95"/>
    </row>
    <row r="2287" spans="2:6">
      <c r="B2287" s="92"/>
      <c r="C2287" s="92"/>
      <c r="D2287" s="93"/>
      <c r="E2287" s="94"/>
      <c r="F2287" s="96"/>
    </row>
    <row r="2288" spans="2:6">
      <c r="B2288" s="92"/>
      <c r="C2288" s="92"/>
      <c r="D2288" s="93"/>
      <c r="E2288" s="94"/>
      <c r="F2288" s="95"/>
    </row>
    <row r="2289" spans="2:6">
      <c r="B2289" s="92"/>
      <c r="C2289" s="92"/>
      <c r="D2289" s="93"/>
      <c r="E2289" s="94"/>
      <c r="F2289" s="96"/>
    </row>
    <row r="2290" spans="2:6">
      <c r="B2290" s="92"/>
      <c r="C2290" s="92"/>
      <c r="D2290" s="93"/>
      <c r="E2290" s="94"/>
      <c r="F2290" s="95"/>
    </row>
    <row r="2291" spans="2:6">
      <c r="B2291" s="92"/>
      <c r="C2291" s="92"/>
      <c r="D2291" s="93"/>
      <c r="E2291" s="94"/>
      <c r="F2291" s="95"/>
    </row>
    <row r="2292" spans="2:6">
      <c r="B2292" s="92"/>
      <c r="C2292" s="92"/>
      <c r="D2292" s="93"/>
      <c r="E2292" s="94"/>
      <c r="F2292" s="93"/>
    </row>
    <row r="2293" spans="2:6">
      <c r="B2293" s="92"/>
      <c r="C2293" s="92"/>
      <c r="D2293" s="93"/>
      <c r="E2293" s="94"/>
      <c r="F2293" s="95"/>
    </row>
    <row r="2294" spans="2:6">
      <c r="B2294" s="92"/>
      <c r="C2294" s="92"/>
      <c r="D2294" s="93"/>
      <c r="E2294" s="94"/>
      <c r="F2294" s="95"/>
    </row>
    <row r="2295" spans="2:6">
      <c r="B2295" s="92"/>
      <c r="C2295" s="92"/>
      <c r="D2295" s="93"/>
      <c r="E2295" s="94"/>
      <c r="F2295" s="95"/>
    </row>
    <row r="2296" spans="2:6">
      <c r="B2296" s="92"/>
      <c r="C2296" s="92"/>
      <c r="D2296" s="93"/>
      <c r="E2296" s="94"/>
      <c r="F2296" s="95"/>
    </row>
    <row r="2297" spans="2:6">
      <c r="B2297" s="92"/>
      <c r="C2297" s="92"/>
      <c r="D2297" s="93"/>
      <c r="E2297" s="94"/>
      <c r="F2297" s="96"/>
    </row>
    <row r="2298" spans="2:6">
      <c r="B2298" s="92"/>
      <c r="C2298" s="92"/>
      <c r="D2298" s="93"/>
      <c r="E2298" s="94"/>
      <c r="F2298" s="95"/>
    </row>
    <row r="2299" spans="2:6">
      <c r="B2299" s="92"/>
      <c r="C2299" s="92"/>
      <c r="D2299" s="93"/>
      <c r="E2299" s="94"/>
      <c r="F2299" s="95"/>
    </row>
    <row r="2300" spans="2:6">
      <c r="B2300" s="92"/>
      <c r="C2300" s="92"/>
      <c r="D2300" s="93"/>
      <c r="E2300" s="94"/>
      <c r="F2300" s="95"/>
    </row>
    <row r="2301" spans="2:6">
      <c r="B2301" s="92"/>
      <c r="C2301" s="92"/>
      <c r="D2301" s="93"/>
      <c r="E2301" s="94"/>
      <c r="F2301" s="96"/>
    </row>
    <row r="2302" spans="2:6">
      <c r="B2302" s="92"/>
      <c r="C2302" s="92"/>
      <c r="D2302" s="93"/>
      <c r="E2302" s="94"/>
      <c r="F2302" s="95"/>
    </row>
    <row r="2303" spans="2:6">
      <c r="B2303" s="92"/>
      <c r="C2303" s="92"/>
      <c r="D2303" s="93"/>
      <c r="E2303" s="94"/>
      <c r="F2303" s="95"/>
    </row>
    <row r="2304" spans="2:6">
      <c r="B2304" s="92"/>
      <c r="C2304" s="92"/>
      <c r="D2304" s="93"/>
      <c r="E2304" s="94"/>
      <c r="F2304" s="95"/>
    </row>
    <row r="2305" spans="2:6">
      <c r="B2305" s="92"/>
      <c r="C2305" s="92"/>
      <c r="D2305" s="93"/>
      <c r="E2305" s="94"/>
      <c r="F2305" s="95"/>
    </row>
    <row r="2306" spans="2:6">
      <c r="B2306" s="92"/>
      <c r="C2306" s="92"/>
      <c r="D2306" s="93"/>
      <c r="E2306" s="94"/>
      <c r="F2306" s="95"/>
    </row>
    <row r="2307" spans="2:6">
      <c r="B2307" s="92"/>
      <c r="C2307" s="92"/>
      <c r="D2307" s="93"/>
      <c r="E2307" s="94"/>
      <c r="F2307" s="96"/>
    </row>
    <row r="2308" spans="2:6">
      <c r="B2308" s="92"/>
      <c r="C2308" s="92"/>
      <c r="D2308" s="93"/>
      <c r="E2308" s="94"/>
      <c r="F2308" s="95"/>
    </row>
    <row r="2309" spans="2:6">
      <c r="B2309" s="92"/>
      <c r="C2309" s="92"/>
      <c r="D2309" s="93"/>
      <c r="E2309" s="94"/>
      <c r="F2309" s="96"/>
    </row>
    <row r="2310" spans="2:6">
      <c r="B2310" s="92"/>
      <c r="C2310" s="92"/>
      <c r="D2310" s="93"/>
      <c r="E2310" s="94"/>
      <c r="F2310" s="95"/>
    </row>
    <row r="2311" spans="2:6">
      <c r="B2311" s="92"/>
      <c r="C2311" s="92"/>
      <c r="D2311" s="93"/>
      <c r="E2311" s="94"/>
      <c r="F2311" s="95"/>
    </row>
    <row r="2312" spans="2:6">
      <c r="B2312" s="92"/>
      <c r="C2312" s="92"/>
      <c r="D2312" s="93"/>
      <c r="E2312" s="94"/>
      <c r="F2312" s="95"/>
    </row>
    <row r="2313" spans="2:6">
      <c r="B2313" s="92"/>
      <c r="C2313" s="92"/>
      <c r="D2313" s="93"/>
      <c r="E2313" s="94"/>
      <c r="F2313" s="95"/>
    </row>
    <row r="2314" spans="2:6">
      <c r="B2314" s="92"/>
      <c r="C2314" s="92"/>
      <c r="D2314" s="93"/>
      <c r="E2314" s="94"/>
      <c r="F2314" s="96"/>
    </row>
    <row r="2315" spans="2:6">
      <c r="B2315" s="92"/>
      <c r="C2315" s="92"/>
      <c r="D2315" s="93"/>
      <c r="E2315" s="94"/>
      <c r="F2315" s="95"/>
    </row>
    <row r="2316" spans="2:6">
      <c r="B2316" s="92"/>
      <c r="C2316" s="92"/>
      <c r="D2316" s="93"/>
      <c r="E2316" s="94"/>
      <c r="F2316" s="96"/>
    </row>
    <row r="2317" spans="2:6">
      <c r="B2317" s="92"/>
      <c r="C2317" s="92"/>
      <c r="D2317" s="93"/>
      <c r="E2317" s="94"/>
      <c r="F2317" s="95"/>
    </row>
    <row r="2318" spans="2:6">
      <c r="B2318" s="92"/>
      <c r="C2318" s="92"/>
      <c r="D2318" s="93"/>
      <c r="E2318" s="94"/>
      <c r="F2318" s="95"/>
    </row>
    <row r="2319" spans="2:6">
      <c r="B2319" s="92"/>
      <c r="C2319" s="92"/>
      <c r="D2319" s="93"/>
      <c r="E2319" s="94"/>
      <c r="F2319" s="95"/>
    </row>
    <row r="2320" spans="2:6">
      <c r="B2320" s="92"/>
      <c r="C2320" s="92"/>
      <c r="D2320" s="93"/>
      <c r="E2320" s="94"/>
      <c r="F2320" s="95"/>
    </row>
    <row r="2321" spans="2:6">
      <c r="B2321" s="92"/>
      <c r="C2321" s="92"/>
      <c r="D2321" s="93"/>
      <c r="E2321" s="94"/>
      <c r="F2321" s="95"/>
    </row>
    <row r="2322" spans="2:6">
      <c r="B2322" s="92"/>
      <c r="C2322" s="92"/>
      <c r="D2322" s="93"/>
      <c r="E2322" s="94"/>
      <c r="F2322" s="95"/>
    </row>
    <row r="2323" spans="2:6">
      <c r="B2323" s="92"/>
      <c r="C2323" s="92"/>
      <c r="D2323" s="93"/>
      <c r="E2323" s="94"/>
      <c r="F2323" s="95"/>
    </row>
    <row r="2324" spans="2:6">
      <c r="B2324" s="92"/>
      <c r="C2324" s="92"/>
      <c r="D2324" s="93"/>
      <c r="E2324" s="94"/>
      <c r="F2324" s="95"/>
    </row>
    <row r="2325" spans="2:6">
      <c r="B2325" s="92"/>
      <c r="C2325" s="92"/>
      <c r="D2325" s="93"/>
      <c r="E2325" s="94"/>
      <c r="F2325" s="95"/>
    </row>
    <row r="2326" spans="2:6">
      <c r="B2326" s="92"/>
      <c r="C2326" s="92"/>
      <c r="D2326" s="93"/>
      <c r="E2326" s="94"/>
      <c r="F2326" s="95"/>
    </row>
    <row r="2327" spans="2:6">
      <c r="B2327" s="92"/>
      <c r="C2327" s="92"/>
      <c r="D2327" s="93"/>
      <c r="E2327" s="94"/>
      <c r="F2327" s="95"/>
    </row>
    <row r="2328" spans="2:6">
      <c r="B2328" s="92"/>
      <c r="C2328" s="92"/>
      <c r="D2328" s="93"/>
      <c r="E2328" s="94"/>
      <c r="F2328" s="95"/>
    </row>
    <row r="2329" spans="2:6">
      <c r="B2329" s="92"/>
      <c r="C2329" s="92"/>
      <c r="D2329" s="93"/>
      <c r="E2329" s="94"/>
      <c r="F2329" s="95"/>
    </row>
    <row r="2330" spans="2:6">
      <c r="B2330" s="92"/>
      <c r="C2330" s="92"/>
      <c r="D2330" s="93"/>
      <c r="E2330" s="94"/>
      <c r="F2330" s="95"/>
    </row>
    <row r="2331" spans="2:6">
      <c r="B2331" s="92"/>
      <c r="C2331" s="92"/>
      <c r="D2331" s="93"/>
      <c r="E2331" s="94"/>
      <c r="F2331" s="95"/>
    </row>
    <row r="2332" spans="2:6">
      <c r="B2332" s="92"/>
      <c r="C2332" s="92"/>
      <c r="D2332" s="93"/>
      <c r="E2332" s="94"/>
      <c r="F2332" s="95"/>
    </row>
    <row r="2333" spans="2:6">
      <c r="B2333" s="92"/>
      <c r="C2333" s="92"/>
      <c r="D2333" s="93"/>
      <c r="E2333" s="94"/>
      <c r="F2333" s="95"/>
    </row>
    <row r="2334" spans="2:6">
      <c r="B2334" s="92"/>
      <c r="C2334" s="92"/>
      <c r="D2334" s="93"/>
      <c r="E2334" s="94"/>
      <c r="F2334" s="95"/>
    </row>
    <row r="2335" spans="2:6">
      <c r="B2335" s="92"/>
      <c r="C2335" s="92"/>
      <c r="D2335" s="93"/>
      <c r="E2335" s="94"/>
      <c r="F2335" s="95"/>
    </row>
    <row r="2336" spans="2:6">
      <c r="B2336" s="92"/>
      <c r="C2336" s="92"/>
      <c r="D2336" s="93"/>
      <c r="E2336" s="94"/>
      <c r="F2336" s="95"/>
    </row>
    <row r="2337" spans="2:6">
      <c r="B2337" s="92"/>
      <c r="C2337" s="92"/>
      <c r="D2337" s="93"/>
      <c r="E2337" s="94"/>
      <c r="F2337" s="95"/>
    </row>
    <row r="2338" spans="2:6">
      <c r="B2338" s="92"/>
      <c r="C2338" s="92"/>
      <c r="D2338" s="93"/>
      <c r="E2338" s="94"/>
      <c r="F2338" s="95"/>
    </row>
    <row r="2339" spans="2:6">
      <c r="B2339" s="92"/>
      <c r="C2339" s="92"/>
      <c r="D2339" s="93"/>
      <c r="E2339" s="94"/>
      <c r="F2339" s="95"/>
    </row>
    <row r="2340" spans="2:6">
      <c r="B2340" s="92"/>
      <c r="C2340" s="92"/>
      <c r="D2340" s="93"/>
      <c r="E2340" s="94"/>
      <c r="F2340" s="95"/>
    </row>
    <row r="2341" spans="2:6">
      <c r="B2341" s="92"/>
      <c r="C2341" s="92"/>
      <c r="D2341" s="93"/>
      <c r="E2341" s="94"/>
      <c r="F2341" s="95"/>
    </row>
    <row r="2342" spans="2:6">
      <c r="B2342" s="92"/>
      <c r="C2342" s="92"/>
      <c r="D2342" s="93"/>
      <c r="E2342" s="94"/>
      <c r="F2342" s="96"/>
    </row>
    <row r="2343" spans="2:6">
      <c r="B2343" s="92"/>
      <c r="C2343" s="92"/>
      <c r="D2343" s="93"/>
      <c r="E2343" s="94"/>
      <c r="F2343" s="95"/>
    </row>
    <row r="2344" spans="2:6">
      <c r="B2344" s="92"/>
      <c r="C2344" s="92"/>
      <c r="D2344" s="93"/>
      <c r="E2344" s="94"/>
      <c r="F2344" s="95"/>
    </row>
    <row r="2345" spans="2:6">
      <c r="B2345" s="92"/>
      <c r="C2345" s="92"/>
      <c r="D2345" s="93"/>
      <c r="E2345" s="94"/>
      <c r="F2345" s="95"/>
    </row>
    <row r="2346" spans="2:6">
      <c r="B2346" s="92"/>
      <c r="C2346" s="92"/>
      <c r="D2346" s="93"/>
      <c r="E2346" s="94"/>
      <c r="F2346" s="95"/>
    </row>
    <row r="2347" spans="2:6">
      <c r="B2347" s="92"/>
      <c r="C2347" s="92"/>
      <c r="D2347" s="93"/>
      <c r="E2347" s="94"/>
      <c r="F2347" s="95"/>
    </row>
    <row r="2348" spans="2:6">
      <c r="B2348" s="92"/>
      <c r="C2348" s="92"/>
      <c r="D2348" s="93"/>
      <c r="E2348" s="94"/>
      <c r="F2348" s="95"/>
    </row>
    <row r="2349" spans="2:6">
      <c r="B2349" s="92"/>
      <c r="C2349" s="92"/>
      <c r="D2349" s="93"/>
      <c r="E2349" s="94"/>
      <c r="F2349" s="95"/>
    </row>
    <row r="2350" spans="2:6">
      <c r="B2350" s="92"/>
      <c r="C2350" s="92"/>
      <c r="D2350" s="93"/>
      <c r="E2350" s="94"/>
      <c r="F2350" s="95"/>
    </row>
    <row r="2351" spans="2:6">
      <c r="B2351" s="92"/>
      <c r="C2351" s="92"/>
      <c r="D2351" s="93"/>
      <c r="E2351" s="94"/>
      <c r="F2351" s="95"/>
    </row>
    <row r="2352" spans="2:6">
      <c r="B2352" s="92"/>
      <c r="C2352" s="92"/>
      <c r="D2352" s="93"/>
      <c r="E2352" s="94"/>
      <c r="F2352" s="95"/>
    </row>
    <row r="2353" spans="2:6">
      <c r="B2353" s="92"/>
      <c r="C2353" s="92"/>
      <c r="D2353" s="93"/>
      <c r="E2353" s="94"/>
      <c r="F2353" s="95"/>
    </row>
    <row r="2354" spans="2:6">
      <c r="B2354" s="92"/>
      <c r="C2354" s="92"/>
      <c r="D2354" s="93"/>
      <c r="E2354" s="94"/>
      <c r="F2354" s="95"/>
    </row>
    <row r="2355" spans="2:6">
      <c r="B2355" s="92"/>
      <c r="C2355" s="92"/>
      <c r="D2355" s="93"/>
      <c r="E2355" s="94"/>
      <c r="F2355" s="95"/>
    </row>
    <row r="2356" spans="2:6">
      <c r="B2356" s="92"/>
      <c r="C2356" s="92"/>
      <c r="D2356" s="93"/>
      <c r="E2356" s="94"/>
      <c r="F2356" s="95"/>
    </row>
    <row r="2357" spans="2:6">
      <c r="B2357" s="92"/>
      <c r="C2357" s="92"/>
      <c r="D2357" s="93"/>
      <c r="E2357" s="94"/>
      <c r="F2357" s="95"/>
    </row>
    <row r="2358" spans="2:6">
      <c r="B2358" s="92"/>
      <c r="C2358" s="92"/>
      <c r="D2358" s="93"/>
      <c r="E2358" s="94"/>
      <c r="F2358" s="95"/>
    </row>
    <row r="2359" spans="2:6">
      <c r="B2359" s="92"/>
      <c r="C2359" s="92"/>
      <c r="D2359" s="93"/>
      <c r="E2359" s="94"/>
      <c r="F2359" s="95"/>
    </row>
    <row r="2360" spans="2:6">
      <c r="B2360" s="92"/>
      <c r="C2360" s="92"/>
      <c r="D2360" s="93"/>
      <c r="E2360" s="94"/>
      <c r="F2360" s="95"/>
    </row>
    <row r="2361" spans="2:6">
      <c r="B2361" s="92"/>
      <c r="C2361" s="92"/>
      <c r="D2361" s="93"/>
      <c r="E2361" s="94"/>
      <c r="F2361" s="95"/>
    </row>
    <row r="2362" spans="2:6">
      <c r="B2362" s="92"/>
      <c r="C2362" s="92"/>
      <c r="D2362" s="93"/>
      <c r="E2362" s="94"/>
      <c r="F2362" s="95"/>
    </row>
    <row r="2363" spans="2:6">
      <c r="B2363" s="92"/>
      <c r="C2363" s="92"/>
      <c r="D2363" s="93"/>
      <c r="E2363" s="94"/>
      <c r="F2363" s="95"/>
    </row>
    <row r="2364" spans="2:6">
      <c r="B2364" s="92"/>
      <c r="C2364" s="92"/>
      <c r="D2364" s="93"/>
      <c r="E2364" s="94"/>
      <c r="F2364" s="96"/>
    </row>
    <row r="2365" spans="2:6">
      <c r="B2365" s="92"/>
      <c r="C2365" s="92"/>
      <c r="D2365" s="93"/>
      <c r="E2365" s="94"/>
      <c r="F2365" s="95"/>
    </row>
    <row r="2366" spans="2:6">
      <c r="B2366" s="92"/>
      <c r="C2366" s="92"/>
      <c r="D2366" s="93"/>
      <c r="E2366" s="94"/>
      <c r="F2366" s="95"/>
    </row>
    <row r="2367" spans="2:6">
      <c r="B2367" s="92"/>
      <c r="C2367" s="92"/>
      <c r="D2367" s="93"/>
      <c r="E2367" s="94"/>
      <c r="F2367" s="95"/>
    </row>
    <row r="2368" spans="2:6">
      <c r="B2368" s="92"/>
      <c r="C2368" s="92"/>
      <c r="D2368" s="93"/>
      <c r="E2368" s="94"/>
      <c r="F2368" s="95"/>
    </row>
    <row r="2369" spans="2:6">
      <c r="B2369" s="92"/>
      <c r="C2369" s="92"/>
      <c r="D2369" s="93"/>
      <c r="E2369" s="94"/>
      <c r="F2369" s="95"/>
    </row>
    <row r="2370" spans="2:6">
      <c r="B2370" s="92"/>
      <c r="C2370" s="92"/>
      <c r="D2370" s="93"/>
      <c r="E2370" s="94"/>
      <c r="F2370" s="95"/>
    </row>
    <row r="2371" spans="2:6">
      <c r="B2371" s="92"/>
      <c r="C2371" s="92"/>
      <c r="D2371" s="93"/>
      <c r="E2371" s="94"/>
      <c r="F2371" s="95"/>
    </row>
    <row r="2372" spans="2:6">
      <c r="B2372" s="92"/>
      <c r="C2372" s="92"/>
      <c r="D2372" s="93"/>
      <c r="E2372" s="94"/>
      <c r="F2372" s="95"/>
    </row>
    <row r="2373" spans="2:6">
      <c r="B2373" s="92"/>
      <c r="C2373" s="92"/>
      <c r="D2373" s="93"/>
      <c r="E2373" s="94"/>
      <c r="F2373" s="96"/>
    </row>
    <row r="2374" spans="2:6">
      <c r="B2374" s="92"/>
      <c r="C2374" s="92"/>
      <c r="D2374" s="93"/>
      <c r="E2374" s="94"/>
      <c r="F2374" s="95"/>
    </row>
    <row r="2375" spans="2:6">
      <c r="B2375" s="92"/>
      <c r="C2375" s="92"/>
      <c r="D2375" s="93"/>
      <c r="E2375" s="94"/>
      <c r="F2375" s="96"/>
    </row>
    <row r="2376" spans="2:6">
      <c r="B2376" s="92"/>
      <c r="C2376" s="92"/>
      <c r="D2376" s="93"/>
      <c r="E2376" s="94"/>
      <c r="F2376" s="96"/>
    </row>
    <row r="2377" spans="2:6">
      <c r="B2377" s="92"/>
      <c r="C2377" s="92"/>
      <c r="D2377" s="93"/>
      <c r="E2377" s="94"/>
      <c r="F2377" s="96"/>
    </row>
    <row r="2378" spans="2:6">
      <c r="B2378" s="92"/>
      <c r="C2378" s="92"/>
      <c r="D2378" s="93"/>
      <c r="E2378" s="94"/>
      <c r="F2378" s="95"/>
    </row>
    <row r="2379" spans="2:6">
      <c r="B2379" s="92"/>
      <c r="C2379" s="92"/>
      <c r="D2379" s="93"/>
      <c r="E2379" s="94"/>
      <c r="F2379" s="95"/>
    </row>
    <row r="2380" spans="2:6">
      <c r="B2380" s="92"/>
      <c r="C2380" s="92"/>
      <c r="D2380" s="93"/>
      <c r="E2380" s="94"/>
      <c r="F2380" s="96"/>
    </row>
    <row r="2381" spans="2:6">
      <c r="B2381" s="92"/>
      <c r="C2381" s="92"/>
      <c r="D2381" s="93"/>
      <c r="E2381" s="94"/>
      <c r="F2381" s="95"/>
    </row>
    <row r="2382" spans="2:6">
      <c r="B2382" s="92"/>
      <c r="C2382" s="92"/>
      <c r="D2382" s="93"/>
      <c r="E2382" s="94"/>
      <c r="F2382" s="96"/>
    </row>
    <row r="2383" spans="2:6">
      <c r="B2383" s="92"/>
      <c r="C2383" s="92"/>
      <c r="D2383" s="93"/>
      <c r="E2383" s="94"/>
      <c r="F2383" s="95"/>
    </row>
    <row r="2384" spans="2:6">
      <c r="B2384" s="92"/>
      <c r="C2384" s="92"/>
      <c r="D2384" s="93"/>
      <c r="E2384" s="94"/>
      <c r="F2384" s="96"/>
    </row>
    <row r="2385" spans="2:6">
      <c r="B2385" s="92"/>
      <c r="C2385" s="92"/>
      <c r="D2385" s="93"/>
      <c r="E2385" s="94"/>
      <c r="F2385" s="95"/>
    </row>
    <row r="2386" spans="2:6">
      <c r="B2386" s="92"/>
      <c r="C2386" s="92"/>
      <c r="D2386" s="93"/>
      <c r="E2386" s="94"/>
      <c r="F2386" s="96"/>
    </row>
    <row r="2387" spans="2:6">
      <c r="B2387" s="92"/>
      <c r="C2387" s="92"/>
      <c r="D2387" s="93"/>
      <c r="E2387" s="94"/>
      <c r="F2387" s="95"/>
    </row>
    <row r="2388" spans="2:6">
      <c r="B2388" s="92"/>
      <c r="C2388" s="92"/>
      <c r="D2388" s="93"/>
      <c r="E2388" s="94"/>
      <c r="F2388" s="95"/>
    </row>
    <row r="2389" spans="2:6">
      <c r="B2389" s="92"/>
      <c r="C2389" s="92"/>
      <c r="D2389" s="93"/>
      <c r="E2389" s="94"/>
      <c r="F2389" s="95"/>
    </row>
    <row r="2390" spans="2:6">
      <c r="B2390" s="92"/>
      <c r="C2390" s="92"/>
      <c r="D2390" s="93"/>
      <c r="E2390" s="94"/>
      <c r="F2390" s="95"/>
    </row>
    <row r="2391" spans="2:6">
      <c r="B2391" s="92"/>
      <c r="C2391" s="92"/>
      <c r="D2391" s="93"/>
      <c r="E2391" s="94"/>
      <c r="F2391" s="95"/>
    </row>
    <row r="2392" spans="2:6">
      <c r="B2392" s="92"/>
      <c r="C2392" s="92"/>
      <c r="D2392" s="93"/>
      <c r="E2392" s="94"/>
      <c r="F2392" s="95"/>
    </row>
    <row r="2393" spans="2:6">
      <c r="B2393" s="92"/>
      <c r="C2393" s="92"/>
      <c r="D2393" s="93"/>
      <c r="E2393" s="94"/>
      <c r="F2393" s="95"/>
    </row>
    <row r="2394" spans="2:6">
      <c r="B2394" s="92"/>
      <c r="C2394" s="92"/>
      <c r="D2394" s="93"/>
      <c r="E2394" s="94"/>
      <c r="F2394" s="95"/>
    </row>
    <row r="2395" spans="2:6">
      <c r="B2395" s="92"/>
      <c r="C2395" s="92"/>
      <c r="D2395" s="93"/>
      <c r="E2395" s="94"/>
      <c r="F2395" s="96"/>
    </row>
    <row r="2396" spans="2:6">
      <c r="B2396" s="92"/>
      <c r="C2396" s="92"/>
      <c r="D2396" s="93"/>
      <c r="E2396" s="94"/>
      <c r="F2396" s="95"/>
    </row>
    <row r="2397" spans="2:6">
      <c r="B2397" s="92"/>
      <c r="C2397" s="92"/>
      <c r="D2397" s="93"/>
      <c r="E2397" s="94"/>
      <c r="F2397" s="95"/>
    </row>
    <row r="2398" spans="2:6">
      <c r="B2398" s="92"/>
      <c r="C2398" s="92"/>
      <c r="D2398" s="93"/>
      <c r="E2398" s="94"/>
      <c r="F2398" s="95"/>
    </row>
    <row r="2399" spans="2:6">
      <c r="B2399" s="92"/>
      <c r="C2399" s="92"/>
      <c r="D2399" s="93"/>
      <c r="E2399" s="94"/>
      <c r="F2399" s="96"/>
    </row>
    <row r="2400" spans="2:6">
      <c r="B2400" s="92"/>
      <c r="C2400" s="92"/>
      <c r="D2400" s="93"/>
      <c r="E2400" s="94"/>
      <c r="F2400" s="95"/>
    </row>
    <row r="2401" spans="2:6">
      <c r="B2401" s="92"/>
      <c r="C2401" s="92"/>
      <c r="D2401" s="93"/>
      <c r="E2401" s="94"/>
      <c r="F2401" s="95"/>
    </row>
    <row r="2402" spans="2:6">
      <c r="B2402" s="92"/>
      <c r="C2402" s="92"/>
      <c r="D2402" s="93"/>
      <c r="E2402" s="94"/>
      <c r="F2402" s="95"/>
    </row>
    <row r="2403" spans="2:6">
      <c r="B2403" s="92"/>
      <c r="C2403" s="92"/>
      <c r="D2403" s="93"/>
      <c r="E2403" s="94"/>
      <c r="F2403" s="95"/>
    </row>
    <row r="2404" spans="2:6">
      <c r="B2404" s="92"/>
      <c r="C2404" s="92"/>
      <c r="D2404" s="93"/>
      <c r="E2404" s="94"/>
      <c r="F2404" s="95"/>
    </row>
    <row r="2405" spans="2:6">
      <c r="B2405" s="92"/>
      <c r="C2405" s="92"/>
      <c r="D2405" s="93"/>
      <c r="E2405" s="94"/>
      <c r="F2405" s="95"/>
    </row>
    <row r="2406" spans="2:6">
      <c r="B2406" s="92"/>
      <c r="C2406" s="92"/>
      <c r="D2406" s="93"/>
      <c r="E2406" s="94"/>
      <c r="F2406" s="95"/>
    </row>
    <row r="2407" spans="2:6">
      <c r="B2407" s="92"/>
      <c r="C2407" s="92"/>
      <c r="D2407" s="93"/>
      <c r="E2407" s="94"/>
      <c r="F2407" s="95"/>
    </row>
    <row r="2408" spans="2:6">
      <c r="B2408" s="92"/>
      <c r="C2408" s="92"/>
      <c r="D2408" s="93"/>
      <c r="E2408" s="94"/>
      <c r="F2408" s="95"/>
    </row>
    <row r="2409" spans="2:6">
      <c r="B2409" s="92"/>
      <c r="C2409" s="92"/>
      <c r="D2409" s="93"/>
      <c r="E2409" s="94"/>
      <c r="F2409" s="96"/>
    </row>
    <row r="2410" spans="2:6">
      <c r="B2410" s="92"/>
      <c r="C2410" s="92"/>
      <c r="D2410" s="93"/>
      <c r="E2410" s="94"/>
      <c r="F2410" s="95"/>
    </row>
    <row r="2411" spans="2:6">
      <c r="B2411" s="92"/>
      <c r="C2411" s="92"/>
      <c r="D2411" s="93"/>
      <c r="E2411" s="94"/>
      <c r="F2411" s="96"/>
    </row>
    <row r="2412" spans="2:6">
      <c r="B2412" s="92"/>
      <c r="C2412" s="92"/>
      <c r="D2412" s="93"/>
      <c r="E2412" s="94"/>
      <c r="F2412" s="95"/>
    </row>
    <row r="2413" spans="2:6">
      <c r="B2413" s="92"/>
      <c r="C2413" s="92"/>
      <c r="D2413" s="93"/>
      <c r="E2413" s="94"/>
      <c r="F2413" s="96"/>
    </row>
    <row r="2414" spans="2:6">
      <c r="B2414" s="92"/>
      <c r="C2414" s="92"/>
      <c r="D2414" s="93"/>
      <c r="E2414" s="94"/>
      <c r="F2414" s="96"/>
    </row>
    <row r="2415" spans="2:6">
      <c r="B2415" s="92"/>
      <c r="C2415" s="92"/>
      <c r="D2415" s="93"/>
      <c r="E2415" s="94"/>
      <c r="F2415" s="95"/>
    </row>
    <row r="2416" spans="2:6">
      <c r="B2416" s="92"/>
      <c r="C2416" s="92"/>
      <c r="D2416" s="93"/>
      <c r="E2416" s="94"/>
      <c r="F2416" s="96"/>
    </row>
    <row r="2417" spans="2:6">
      <c r="B2417" s="92"/>
      <c r="C2417" s="92"/>
      <c r="D2417" s="93"/>
      <c r="E2417" s="94"/>
      <c r="F2417" s="95"/>
    </row>
    <row r="2418" spans="2:6">
      <c r="B2418" s="92"/>
      <c r="C2418" s="92"/>
      <c r="D2418" s="93"/>
      <c r="E2418" s="94"/>
      <c r="F2418" s="96"/>
    </row>
    <row r="2419" spans="2:6">
      <c r="B2419" s="92"/>
      <c r="C2419" s="92"/>
      <c r="D2419" s="93"/>
      <c r="E2419" s="94"/>
      <c r="F2419" s="95"/>
    </row>
    <row r="2420" spans="2:6">
      <c r="B2420" s="92"/>
      <c r="C2420" s="92"/>
      <c r="D2420" s="93"/>
      <c r="E2420" s="94"/>
      <c r="F2420" s="95"/>
    </row>
    <row r="2421" spans="2:6">
      <c r="B2421" s="92"/>
      <c r="C2421" s="92"/>
      <c r="D2421" s="93"/>
      <c r="E2421" s="94"/>
      <c r="F2421" s="95"/>
    </row>
    <row r="2422" spans="2:6">
      <c r="B2422" s="92"/>
      <c r="C2422" s="92"/>
      <c r="D2422" s="93"/>
      <c r="E2422" s="94"/>
      <c r="F2422" s="96"/>
    </row>
    <row r="2423" spans="2:6">
      <c r="B2423" s="92"/>
      <c r="C2423" s="92"/>
      <c r="D2423" s="93"/>
      <c r="E2423" s="94"/>
      <c r="F2423" s="95"/>
    </row>
    <row r="2424" spans="2:6">
      <c r="B2424" s="92"/>
      <c r="C2424" s="92"/>
      <c r="D2424" s="93"/>
      <c r="E2424" s="94"/>
      <c r="F2424" s="96"/>
    </row>
    <row r="2425" spans="2:6">
      <c r="B2425" s="92"/>
      <c r="C2425" s="92"/>
      <c r="D2425" s="93"/>
      <c r="E2425" s="94"/>
      <c r="F2425" s="96"/>
    </row>
    <row r="2426" spans="2:6">
      <c r="B2426" s="92"/>
      <c r="C2426" s="92"/>
      <c r="D2426" s="93"/>
      <c r="E2426" s="94"/>
      <c r="F2426" s="95"/>
    </row>
    <row r="2427" spans="2:6">
      <c r="B2427" s="92"/>
      <c r="C2427" s="92"/>
      <c r="D2427" s="93"/>
      <c r="E2427" s="94"/>
      <c r="F2427" s="96"/>
    </row>
    <row r="2428" spans="2:6">
      <c r="B2428" s="92"/>
      <c r="C2428" s="92"/>
      <c r="D2428" s="93"/>
      <c r="E2428" s="94"/>
      <c r="F2428" s="95"/>
    </row>
    <row r="2429" spans="2:6">
      <c r="B2429" s="92"/>
      <c r="C2429" s="92"/>
      <c r="D2429" s="93"/>
      <c r="E2429" s="94"/>
      <c r="F2429" s="95"/>
    </row>
    <row r="2430" spans="2:6">
      <c r="B2430" s="92"/>
      <c r="C2430" s="92"/>
      <c r="D2430" s="93"/>
      <c r="E2430" s="94"/>
      <c r="F2430" s="96"/>
    </row>
    <row r="2431" spans="2:6">
      <c r="B2431" s="92"/>
      <c r="C2431" s="92"/>
      <c r="D2431" s="93"/>
      <c r="E2431" s="94"/>
      <c r="F2431" s="95"/>
    </row>
    <row r="2432" spans="2:6">
      <c r="B2432" s="92"/>
      <c r="C2432" s="92"/>
      <c r="D2432" s="93"/>
      <c r="E2432" s="94"/>
      <c r="F2432" s="96"/>
    </row>
    <row r="2433" spans="2:6">
      <c r="B2433" s="92"/>
      <c r="C2433" s="92"/>
      <c r="D2433" s="93"/>
      <c r="E2433" s="94"/>
      <c r="F2433" s="95"/>
    </row>
    <row r="2434" spans="2:6">
      <c r="B2434" s="92"/>
      <c r="C2434" s="92"/>
      <c r="D2434" s="93"/>
      <c r="E2434" s="94"/>
      <c r="F2434" s="95"/>
    </row>
    <row r="2435" spans="2:6">
      <c r="B2435" s="92"/>
      <c r="C2435" s="92"/>
      <c r="D2435" s="93"/>
      <c r="E2435" s="94"/>
      <c r="F2435" s="96"/>
    </row>
    <row r="2436" spans="2:6">
      <c r="B2436" s="92"/>
      <c r="C2436" s="92"/>
      <c r="D2436" s="93"/>
      <c r="E2436" s="94"/>
      <c r="F2436" s="95"/>
    </row>
    <row r="2437" spans="2:6">
      <c r="B2437" s="92"/>
      <c r="C2437" s="92"/>
      <c r="D2437" s="93"/>
      <c r="E2437" s="94"/>
      <c r="F2437" s="96"/>
    </row>
    <row r="2438" spans="2:6">
      <c r="B2438" s="92"/>
      <c r="C2438" s="92"/>
      <c r="D2438" s="93"/>
      <c r="E2438" s="94"/>
      <c r="F2438" s="96"/>
    </row>
    <row r="2439" spans="2:6">
      <c r="B2439" s="92"/>
      <c r="C2439" s="92"/>
      <c r="D2439" s="93"/>
      <c r="E2439" s="94"/>
      <c r="F2439" s="95"/>
    </row>
    <row r="2440" spans="2:6">
      <c r="B2440" s="92"/>
      <c r="C2440" s="92"/>
      <c r="D2440" s="93"/>
      <c r="E2440" s="94"/>
      <c r="F2440" s="95"/>
    </row>
    <row r="2441" spans="2:6">
      <c r="B2441" s="92"/>
      <c r="C2441" s="92"/>
      <c r="D2441" s="93"/>
      <c r="E2441" s="94"/>
      <c r="F2441" s="95"/>
    </row>
    <row r="2442" spans="2:6">
      <c r="B2442" s="92"/>
      <c r="C2442" s="92"/>
      <c r="D2442" s="93"/>
      <c r="E2442" s="94"/>
      <c r="F2442" s="95"/>
    </row>
    <row r="2443" spans="2:6">
      <c r="B2443" s="92"/>
      <c r="C2443" s="92"/>
      <c r="D2443" s="93"/>
      <c r="E2443" s="94"/>
      <c r="F2443" s="96"/>
    </row>
    <row r="2444" spans="2:6">
      <c r="B2444" s="92"/>
      <c r="C2444" s="92"/>
      <c r="D2444" s="93"/>
      <c r="E2444" s="94"/>
      <c r="F2444" s="95"/>
    </row>
    <row r="2445" spans="2:6">
      <c r="B2445" s="92"/>
      <c r="C2445" s="92"/>
      <c r="D2445" s="93"/>
      <c r="E2445" s="94"/>
      <c r="F2445" s="95"/>
    </row>
    <row r="2446" spans="2:6">
      <c r="B2446" s="92"/>
      <c r="C2446" s="92"/>
      <c r="D2446" s="93"/>
      <c r="E2446" s="94"/>
      <c r="F2446" s="96"/>
    </row>
    <row r="2447" spans="2:6">
      <c r="B2447" s="92"/>
      <c r="C2447" s="92"/>
      <c r="D2447" s="93"/>
      <c r="E2447" s="94"/>
      <c r="F2447" s="95"/>
    </row>
    <row r="2448" spans="2:6">
      <c r="B2448" s="92"/>
      <c r="C2448" s="92"/>
      <c r="D2448" s="93"/>
      <c r="E2448" s="94"/>
      <c r="F2448" s="95"/>
    </row>
    <row r="2449" spans="2:6">
      <c r="B2449" s="92"/>
      <c r="C2449" s="92"/>
      <c r="D2449" s="93"/>
      <c r="E2449" s="94"/>
      <c r="F2449" s="96"/>
    </row>
    <row r="2450" spans="2:6">
      <c r="B2450" s="92"/>
      <c r="C2450" s="92"/>
      <c r="D2450" s="93"/>
      <c r="E2450" s="94"/>
      <c r="F2450" s="96"/>
    </row>
    <row r="2451" spans="2:6">
      <c r="B2451" s="92"/>
      <c r="C2451" s="92"/>
      <c r="D2451" s="93"/>
      <c r="E2451" s="94"/>
      <c r="F2451" s="95"/>
    </row>
    <row r="2452" spans="2:6">
      <c r="B2452" s="92"/>
      <c r="C2452" s="92"/>
      <c r="D2452" s="93"/>
      <c r="E2452" s="94"/>
      <c r="F2452" s="95"/>
    </row>
    <row r="2453" spans="2:6">
      <c r="B2453" s="92"/>
      <c r="C2453" s="92"/>
      <c r="D2453" s="93"/>
      <c r="E2453" s="94"/>
      <c r="F2453" s="95"/>
    </row>
    <row r="2454" spans="2:6">
      <c r="B2454" s="92"/>
      <c r="C2454" s="92"/>
      <c r="D2454" s="93"/>
      <c r="E2454" s="94"/>
      <c r="F2454" s="95"/>
    </row>
    <row r="2455" spans="2:6">
      <c r="B2455" s="92"/>
      <c r="C2455" s="92"/>
      <c r="D2455" s="93"/>
      <c r="E2455" s="94"/>
      <c r="F2455" s="96"/>
    </row>
    <row r="2456" spans="2:6">
      <c r="B2456" s="92"/>
      <c r="C2456" s="92"/>
      <c r="D2456" s="93"/>
      <c r="E2456" s="94"/>
      <c r="F2456" s="95"/>
    </row>
    <row r="2457" spans="2:6">
      <c r="B2457" s="92"/>
      <c r="C2457" s="92"/>
      <c r="D2457" s="93"/>
      <c r="E2457" s="94"/>
      <c r="F2457" s="95"/>
    </row>
    <row r="2458" spans="2:6">
      <c r="B2458" s="92"/>
      <c r="C2458" s="92"/>
      <c r="D2458" s="93"/>
      <c r="E2458" s="94"/>
      <c r="F2458" s="95"/>
    </row>
    <row r="2459" spans="2:6">
      <c r="B2459" s="92"/>
      <c r="C2459" s="92"/>
      <c r="D2459" s="93"/>
      <c r="E2459" s="94"/>
      <c r="F2459" s="96"/>
    </row>
    <row r="2460" spans="2:6">
      <c r="B2460" s="92"/>
      <c r="C2460" s="92"/>
      <c r="D2460" s="93"/>
      <c r="E2460" s="94"/>
      <c r="F2460" s="95"/>
    </row>
    <row r="2461" spans="2:6">
      <c r="B2461" s="92"/>
      <c r="C2461" s="92"/>
      <c r="D2461" s="93"/>
      <c r="E2461" s="94"/>
      <c r="F2461" s="96"/>
    </row>
    <row r="2462" spans="2:6">
      <c r="B2462" s="92"/>
      <c r="C2462" s="92"/>
      <c r="D2462" s="93"/>
      <c r="E2462" s="94"/>
      <c r="F2462" s="95"/>
    </row>
    <row r="2463" spans="2:6">
      <c r="B2463" s="92"/>
      <c r="C2463" s="92"/>
      <c r="D2463" s="93"/>
      <c r="E2463" s="94"/>
      <c r="F2463" s="95"/>
    </row>
    <row r="2464" spans="2:6">
      <c r="B2464" s="92"/>
      <c r="C2464" s="92"/>
      <c r="D2464" s="93"/>
      <c r="E2464" s="94"/>
      <c r="F2464" s="95"/>
    </row>
    <row r="2465" spans="2:6">
      <c r="B2465" s="92"/>
      <c r="C2465" s="92"/>
      <c r="D2465" s="93"/>
      <c r="E2465" s="94"/>
      <c r="F2465" s="96"/>
    </row>
    <row r="2466" spans="2:6">
      <c r="B2466" s="92"/>
      <c r="C2466" s="92"/>
      <c r="D2466" s="93"/>
      <c r="E2466" s="94"/>
      <c r="F2466" s="95"/>
    </row>
    <row r="2467" spans="2:6">
      <c r="B2467" s="92"/>
      <c r="C2467" s="92"/>
      <c r="D2467" s="93"/>
      <c r="E2467" s="94"/>
      <c r="F2467" s="95"/>
    </row>
    <row r="2468" spans="2:6">
      <c r="B2468" s="92"/>
      <c r="C2468" s="92"/>
      <c r="D2468" s="93"/>
      <c r="E2468" s="94"/>
      <c r="F2468" s="95"/>
    </row>
    <row r="2469" spans="2:6">
      <c r="B2469" s="92"/>
      <c r="C2469" s="92"/>
      <c r="D2469" s="93"/>
      <c r="E2469" s="94"/>
      <c r="F2469" s="96"/>
    </row>
    <row r="2470" spans="2:6">
      <c r="B2470" s="92"/>
      <c r="C2470" s="92"/>
      <c r="D2470" s="93"/>
      <c r="E2470" s="94"/>
      <c r="F2470" s="95"/>
    </row>
    <row r="2471" spans="2:6">
      <c r="B2471" s="92"/>
      <c r="C2471" s="92"/>
      <c r="D2471" s="93"/>
      <c r="E2471" s="94"/>
      <c r="F2471" s="96"/>
    </row>
    <row r="2472" spans="2:6">
      <c r="B2472" s="92"/>
      <c r="C2472" s="92"/>
      <c r="D2472" s="93"/>
      <c r="E2472" s="94"/>
      <c r="F2472" s="95"/>
    </row>
    <row r="2473" spans="2:6">
      <c r="B2473" s="92"/>
      <c r="C2473" s="92"/>
      <c r="D2473" s="93"/>
      <c r="E2473" s="94"/>
      <c r="F2473" s="96"/>
    </row>
    <row r="2474" spans="2:6">
      <c r="B2474" s="92"/>
      <c r="C2474" s="92"/>
      <c r="D2474" s="93"/>
      <c r="E2474" s="94"/>
      <c r="F2474" s="95"/>
    </row>
    <row r="2475" spans="2:6">
      <c r="B2475" s="92"/>
      <c r="C2475" s="92"/>
      <c r="D2475" s="93"/>
      <c r="E2475" s="94"/>
      <c r="F2475" s="95"/>
    </row>
    <row r="2476" spans="2:6">
      <c r="B2476" s="92"/>
      <c r="C2476" s="92"/>
      <c r="D2476" s="93"/>
      <c r="E2476" s="94"/>
      <c r="F2476" s="95"/>
    </row>
    <row r="2477" spans="2:6">
      <c r="B2477" s="92"/>
      <c r="C2477" s="92"/>
      <c r="D2477" s="93"/>
      <c r="E2477" s="94"/>
      <c r="F2477" s="96"/>
    </row>
    <row r="2478" spans="2:6">
      <c r="B2478" s="92"/>
      <c r="C2478" s="92"/>
      <c r="D2478" s="93"/>
      <c r="E2478" s="94"/>
      <c r="F2478" s="96"/>
    </row>
    <row r="2479" spans="2:6">
      <c r="B2479" s="92"/>
      <c r="C2479" s="92"/>
      <c r="D2479" s="93"/>
      <c r="E2479" s="94"/>
      <c r="F2479" s="96"/>
    </row>
    <row r="2480" spans="2:6">
      <c r="B2480" s="92"/>
      <c r="C2480" s="92"/>
      <c r="D2480" s="93"/>
      <c r="E2480" s="94"/>
      <c r="F2480" s="96"/>
    </row>
    <row r="2481" spans="2:6">
      <c r="B2481" s="92"/>
      <c r="C2481" s="92"/>
      <c r="D2481" s="93"/>
      <c r="E2481" s="94"/>
      <c r="F2481" s="96"/>
    </row>
    <row r="2482" spans="2:6">
      <c r="B2482" s="92"/>
      <c r="C2482" s="92"/>
      <c r="D2482" s="93"/>
      <c r="E2482" s="94"/>
      <c r="F2482" s="95"/>
    </row>
    <row r="2483" spans="2:6">
      <c r="B2483" s="92"/>
      <c r="C2483" s="92"/>
      <c r="D2483" s="93"/>
      <c r="E2483" s="94"/>
      <c r="F2483" s="96"/>
    </row>
    <row r="2484" spans="2:6">
      <c r="B2484" s="92"/>
      <c r="C2484" s="92"/>
      <c r="D2484" s="93"/>
      <c r="E2484" s="94"/>
      <c r="F2484" s="95"/>
    </row>
    <row r="2485" spans="2:6">
      <c r="B2485" s="92"/>
      <c r="C2485" s="92"/>
      <c r="D2485" s="93"/>
      <c r="E2485" s="94"/>
      <c r="F2485" s="96"/>
    </row>
    <row r="2486" spans="2:6">
      <c r="B2486" s="92"/>
      <c r="C2486" s="92"/>
      <c r="D2486" s="93"/>
      <c r="E2486" s="94"/>
      <c r="F2486" s="96"/>
    </row>
    <row r="2487" spans="2:6">
      <c r="B2487" s="92"/>
      <c r="C2487" s="92"/>
      <c r="D2487" s="93"/>
      <c r="E2487" s="94"/>
      <c r="F2487" s="96"/>
    </row>
    <row r="2488" spans="2:6">
      <c r="B2488" s="92"/>
      <c r="C2488" s="92"/>
      <c r="D2488" s="93"/>
      <c r="E2488" s="94"/>
      <c r="F2488" s="96"/>
    </row>
    <row r="2489" spans="2:6">
      <c r="B2489" s="92"/>
      <c r="C2489" s="92"/>
      <c r="D2489" s="93"/>
      <c r="E2489" s="94"/>
      <c r="F2489" s="95"/>
    </row>
    <row r="2490" spans="2:6">
      <c r="B2490" s="92"/>
      <c r="C2490" s="92"/>
      <c r="D2490" s="93"/>
      <c r="E2490" s="94"/>
      <c r="F2490" s="95"/>
    </row>
    <row r="2491" spans="2:6">
      <c r="B2491" s="92"/>
      <c r="C2491" s="92"/>
      <c r="D2491" s="93"/>
      <c r="E2491" s="94"/>
      <c r="F2491" s="95"/>
    </row>
    <row r="2492" spans="2:6">
      <c r="B2492" s="92"/>
      <c r="C2492" s="92"/>
      <c r="D2492" s="93"/>
      <c r="E2492" s="94"/>
      <c r="F2492" s="96"/>
    </row>
    <row r="2493" spans="2:6">
      <c r="B2493" s="92"/>
      <c r="C2493" s="92"/>
      <c r="D2493" s="93"/>
      <c r="E2493" s="94"/>
      <c r="F2493" s="95"/>
    </row>
    <row r="2494" spans="2:6">
      <c r="B2494" s="92"/>
      <c r="C2494" s="92"/>
      <c r="D2494" s="93"/>
      <c r="E2494" s="94"/>
      <c r="F2494" s="96"/>
    </row>
    <row r="2495" spans="2:6">
      <c r="B2495" s="92"/>
      <c r="C2495" s="92"/>
      <c r="D2495" s="93"/>
      <c r="E2495" s="94"/>
      <c r="F2495" s="96"/>
    </row>
    <row r="2496" spans="2:6">
      <c r="B2496" s="92"/>
      <c r="C2496" s="92"/>
      <c r="D2496" s="93"/>
      <c r="E2496" s="94"/>
      <c r="F2496" s="96"/>
    </row>
    <row r="2497" spans="2:6">
      <c r="B2497" s="92"/>
      <c r="C2497" s="92"/>
      <c r="D2497" s="93"/>
      <c r="E2497" s="94"/>
      <c r="F2497" s="95"/>
    </row>
    <row r="2498" spans="2:6">
      <c r="B2498" s="92"/>
      <c r="C2498" s="92"/>
      <c r="D2498" s="93"/>
      <c r="E2498" s="94"/>
      <c r="F2498" s="95"/>
    </row>
    <row r="2499" spans="2:6">
      <c r="B2499" s="92"/>
      <c r="C2499" s="92"/>
      <c r="D2499" s="93"/>
      <c r="E2499" s="94"/>
      <c r="F2499" s="96"/>
    </row>
    <row r="2500" spans="2:6">
      <c r="B2500" s="92"/>
      <c r="C2500" s="92"/>
      <c r="D2500" s="93"/>
      <c r="E2500" s="94"/>
      <c r="F2500" s="96"/>
    </row>
    <row r="2501" spans="2:6">
      <c r="B2501" s="92"/>
      <c r="C2501" s="92"/>
      <c r="D2501" s="93"/>
      <c r="E2501" s="94"/>
      <c r="F2501" s="96"/>
    </row>
    <row r="2502" spans="2:6">
      <c r="B2502" s="92"/>
      <c r="C2502" s="92"/>
      <c r="D2502" s="93"/>
      <c r="E2502" s="94"/>
      <c r="F2502" s="96"/>
    </row>
    <row r="2503" spans="2:6">
      <c r="B2503" s="92"/>
      <c r="C2503" s="92"/>
      <c r="D2503" s="93"/>
      <c r="E2503" s="94"/>
      <c r="F2503" s="96"/>
    </row>
    <row r="2504" spans="2:6">
      <c r="B2504" s="92"/>
      <c r="C2504" s="92"/>
      <c r="D2504" s="93"/>
      <c r="E2504" s="94"/>
      <c r="F2504" s="96"/>
    </row>
    <row r="2505" spans="2:6">
      <c r="B2505" s="92"/>
      <c r="C2505" s="92"/>
      <c r="D2505" s="93"/>
      <c r="E2505" s="94"/>
      <c r="F2505" s="96"/>
    </row>
    <row r="2506" spans="2:6">
      <c r="B2506" s="92"/>
      <c r="C2506" s="92"/>
      <c r="D2506" s="93"/>
      <c r="E2506" s="94"/>
      <c r="F2506" s="96"/>
    </row>
    <row r="2507" spans="2:6">
      <c r="B2507" s="92"/>
      <c r="C2507" s="92"/>
      <c r="D2507" s="93"/>
      <c r="E2507" s="94"/>
      <c r="F2507" s="96"/>
    </row>
    <row r="2508" spans="2:6">
      <c r="B2508" s="92"/>
      <c r="C2508" s="92"/>
      <c r="D2508" s="93"/>
      <c r="E2508" s="94"/>
      <c r="F2508" s="96"/>
    </row>
    <row r="2509" spans="2:6">
      <c r="B2509" s="92"/>
      <c r="C2509" s="92"/>
      <c r="D2509" s="93"/>
      <c r="E2509" s="94"/>
      <c r="F2509" s="96"/>
    </row>
    <row r="2510" spans="2:6">
      <c r="B2510" s="92"/>
      <c r="C2510" s="92"/>
      <c r="D2510" s="93"/>
      <c r="E2510" s="94"/>
      <c r="F2510" s="96"/>
    </row>
    <row r="2511" spans="2:6">
      <c r="B2511" s="92"/>
      <c r="C2511" s="92"/>
      <c r="D2511" s="93"/>
      <c r="E2511" s="94"/>
      <c r="F2511" s="96"/>
    </row>
    <row r="2512" spans="2:6">
      <c r="B2512" s="92"/>
      <c r="C2512" s="92"/>
      <c r="D2512" s="93"/>
      <c r="E2512" s="94"/>
      <c r="F2512" s="96"/>
    </row>
    <row r="2513" spans="2:6">
      <c r="B2513" s="92"/>
      <c r="C2513" s="92"/>
      <c r="D2513" s="93"/>
      <c r="E2513" s="94"/>
      <c r="F2513" s="96"/>
    </row>
    <row r="2514" spans="2:6">
      <c r="B2514" s="92"/>
      <c r="C2514" s="92"/>
      <c r="D2514" s="93"/>
      <c r="E2514" s="94"/>
      <c r="F2514" s="96"/>
    </row>
    <row r="2515" spans="2:6">
      <c r="B2515" s="92"/>
      <c r="C2515" s="92"/>
      <c r="D2515" s="93"/>
      <c r="E2515" s="94"/>
      <c r="F2515" s="96"/>
    </row>
    <row r="2516" spans="2:6">
      <c r="B2516" s="92"/>
      <c r="C2516" s="92"/>
      <c r="D2516" s="93"/>
      <c r="E2516" s="94"/>
      <c r="F2516" s="96"/>
    </row>
    <row r="2517" spans="2:6">
      <c r="B2517" s="92"/>
      <c r="C2517" s="92"/>
      <c r="D2517" s="93"/>
      <c r="E2517" s="94"/>
      <c r="F2517" s="96"/>
    </row>
    <row r="2518" spans="2:6">
      <c r="B2518" s="92"/>
      <c r="C2518" s="92"/>
      <c r="D2518" s="93"/>
      <c r="E2518" s="94"/>
      <c r="F2518" s="96"/>
    </row>
    <row r="2519" spans="2:6">
      <c r="B2519" s="92"/>
      <c r="C2519" s="92"/>
      <c r="D2519" s="93"/>
      <c r="E2519" s="94"/>
      <c r="F2519" s="96"/>
    </row>
    <row r="2520" spans="2:6">
      <c r="B2520" s="92"/>
      <c r="C2520" s="92"/>
      <c r="D2520" s="93"/>
      <c r="E2520" s="94"/>
      <c r="F2520" s="96"/>
    </row>
    <row r="2521" spans="2:6">
      <c r="B2521" s="92"/>
      <c r="C2521" s="92"/>
      <c r="D2521" s="93"/>
      <c r="E2521" s="94"/>
      <c r="F2521" s="96"/>
    </row>
    <row r="2522" spans="2:6">
      <c r="B2522" s="92"/>
      <c r="C2522" s="92"/>
      <c r="D2522" s="93"/>
      <c r="E2522" s="94"/>
      <c r="F2522" s="96"/>
    </row>
    <row r="2523" spans="2:6">
      <c r="B2523" s="92"/>
      <c r="C2523" s="92"/>
      <c r="D2523" s="93"/>
      <c r="E2523" s="94"/>
      <c r="F2523" s="96"/>
    </row>
    <row r="2524" spans="2:6">
      <c r="B2524" s="92"/>
      <c r="C2524" s="92"/>
      <c r="D2524" s="93"/>
      <c r="E2524" s="94"/>
      <c r="F2524" s="96"/>
    </row>
    <row r="2525" spans="2:6">
      <c r="B2525" s="92"/>
      <c r="C2525" s="92"/>
      <c r="D2525" s="93"/>
      <c r="E2525" s="94"/>
      <c r="F2525" s="96"/>
    </row>
    <row r="2526" spans="2:6">
      <c r="B2526" s="92"/>
      <c r="C2526" s="92"/>
      <c r="D2526" s="93"/>
      <c r="E2526" s="94"/>
      <c r="F2526" s="96"/>
    </row>
    <row r="2527" spans="2:6">
      <c r="B2527" s="92"/>
      <c r="C2527" s="92"/>
      <c r="D2527" s="93"/>
      <c r="E2527" s="94"/>
      <c r="F2527" s="96"/>
    </row>
    <row r="2528" spans="2:6">
      <c r="B2528" s="92"/>
      <c r="C2528" s="92"/>
      <c r="D2528" s="93"/>
      <c r="E2528" s="94"/>
      <c r="F2528" s="96"/>
    </row>
    <row r="2529" spans="2:6">
      <c r="B2529" s="92"/>
      <c r="C2529" s="92"/>
      <c r="D2529" s="93"/>
      <c r="E2529" s="94"/>
      <c r="F2529" s="96"/>
    </row>
    <row r="2530" spans="2:6">
      <c r="B2530" s="92"/>
      <c r="C2530" s="92"/>
      <c r="D2530" s="93"/>
      <c r="E2530" s="94"/>
      <c r="F2530" s="96"/>
    </row>
    <row r="2531" spans="2:6">
      <c r="B2531" s="92"/>
      <c r="C2531" s="92"/>
      <c r="D2531" s="93"/>
      <c r="E2531" s="94"/>
      <c r="F2531" s="96"/>
    </row>
    <row r="2532" spans="2:6">
      <c r="B2532" s="92"/>
      <c r="C2532" s="92"/>
      <c r="D2532" s="93"/>
      <c r="E2532" s="94"/>
      <c r="F2532" s="96"/>
    </row>
    <row r="2533" spans="2:6">
      <c r="B2533" s="92"/>
      <c r="C2533" s="92"/>
      <c r="D2533" s="93"/>
      <c r="E2533" s="94"/>
      <c r="F2533" s="96"/>
    </row>
    <row r="2534" spans="2:6">
      <c r="B2534" s="92"/>
      <c r="C2534" s="92"/>
      <c r="D2534" s="93"/>
      <c r="E2534" s="94"/>
      <c r="F2534" s="96"/>
    </row>
    <row r="2535" spans="2:6">
      <c r="B2535" s="92"/>
      <c r="C2535" s="92"/>
      <c r="D2535" s="93"/>
      <c r="E2535" s="94"/>
      <c r="F2535" s="96"/>
    </row>
    <row r="2536" spans="2:6">
      <c r="B2536" s="92"/>
      <c r="C2536" s="92"/>
      <c r="D2536" s="93"/>
      <c r="E2536" s="94"/>
      <c r="F2536" s="96"/>
    </row>
    <row r="2537" spans="2:6">
      <c r="B2537" s="92"/>
      <c r="C2537" s="92"/>
      <c r="D2537" s="93"/>
      <c r="E2537" s="94"/>
      <c r="F2537" s="96"/>
    </row>
    <row r="2538" spans="2:6">
      <c r="B2538" s="92"/>
      <c r="C2538" s="92"/>
      <c r="D2538" s="93"/>
      <c r="E2538" s="94"/>
      <c r="F2538" s="96"/>
    </row>
    <row r="2539" spans="2:6">
      <c r="B2539" s="92"/>
      <c r="C2539" s="92"/>
      <c r="D2539" s="93"/>
      <c r="E2539" s="94"/>
      <c r="F2539" s="96"/>
    </row>
    <row r="2540" spans="2:6">
      <c r="B2540" s="92"/>
      <c r="C2540" s="92"/>
      <c r="D2540" s="93"/>
      <c r="E2540" s="94"/>
      <c r="F2540" s="96"/>
    </row>
    <row r="2541" spans="2:6">
      <c r="B2541" s="92"/>
      <c r="C2541" s="92"/>
      <c r="D2541" s="93"/>
      <c r="E2541" s="94"/>
      <c r="F2541" s="96"/>
    </row>
    <row r="2542" spans="2:6">
      <c r="B2542" s="92"/>
      <c r="C2542" s="92"/>
      <c r="D2542" s="93"/>
      <c r="E2542" s="94"/>
      <c r="F2542" s="96"/>
    </row>
    <row r="2543" spans="2:6">
      <c r="B2543" s="92"/>
      <c r="C2543" s="92"/>
      <c r="D2543" s="93"/>
      <c r="E2543" s="94"/>
      <c r="F2543" s="96"/>
    </row>
    <row r="2544" spans="2:6">
      <c r="B2544" s="92"/>
      <c r="C2544" s="92"/>
      <c r="D2544" s="93"/>
      <c r="E2544" s="94"/>
      <c r="F2544" s="96"/>
    </row>
    <row r="2545" spans="2:6">
      <c r="B2545" s="92"/>
      <c r="C2545" s="92"/>
      <c r="D2545" s="93"/>
      <c r="E2545" s="94"/>
      <c r="F2545" s="96"/>
    </row>
    <row r="2546" spans="2:6">
      <c r="B2546" s="92"/>
      <c r="C2546" s="92"/>
      <c r="D2546" s="93"/>
      <c r="E2546" s="94"/>
      <c r="F2546" s="96"/>
    </row>
    <row r="2547" spans="2:6">
      <c r="B2547" s="92"/>
      <c r="C2547" s="92"/>
      <c r="D2547" s="93"/>
      <c r="E2547" s="94"/>
      <c r="F2547" s="96"/>
    </row>
    <row r="2548" spans="2:6">
      <c r="B2548" s="92"/>
      <c r="C2548" s="92"/>
      <c r="D2548" s="93"/>
      <c r="E2548" s="94"/>
      <c r="F2548" s="96"/>
    </row>
    <row r="2549" spans="2:6">
      <c r="B2549" s="92"/>
      <c r="C2549" s="92"/>
      <c r="D2549" s="93"/>
      <c r="E2549" s="94"/>
      <c r="F2549" s="96"/>
    </row>
    <row r="2550" spans="2:6">
      <c r="B2550" s="92"/>
      <c r="C2550" s="92"/>
      <c r="D2550" s="93"/>
      <c r="E2550" s="94"/>
      <c r="F2550" s="95"/>
    </row>
    <row r="2551" spans="2:6">
      <c r="B2551" s="92"/>
      <c r="C2551" s="92"/>
      <c r="D2551" s="93"/>
      <c r="E2551" s="94"/>
      <c r="F2551" s="95"/>
    </row>
    <row r="2552" spans="2:6">
      <c r="B2552" s="92"/>
      <c r="C2552" s="92"/>
      <c r="D2552" s="93"/>
      <c r="E2552" s="94"/>
      <c r="F2552" s="96"/>
    </row>
    <row r="2553" spans="2:6">
      <c r="B2553" s="92"/>
      <c r="C2553" s="92"/>
      <c r="D2553" s="93"/>
      <c r="E2553" s="94"/>
      <c r="F2553" s="96"/>
    </row>
    <row r="2554" spans="2:6">
      <c r="B2554" s="92"/>
      <c r="C2554" s="92"/>
      <c r="D2554" s="93"/>
      <c r="E2554" s="94"/>
      <c r="F2554" s="95"/>
    </row>
    <row r="2555" spans="2:6">
      <c r="B2555" s="92"/>
      <c r="C2555" s="92"/>
      <c r="D2555" s="93"/>
      <c r="E2555" s="94"/>
      <c r="F2555" s="95"/>
    </row>
    <row r="2556" spans="2:6">
      <c r="B2556" s="92"/>
      <c r="C2556" s="92"/>
      <c r="D2556" s="93"/>
      <c r="E2556" s="94"/>
      <c r="F2556" s="96"/>
    </row>
    <row r="2557" spans="2:6">
      <c r="B2557" s="92"/>
      <c r="C2557" s="92"/>
      <c r="D2557" s="93"/>
      <c r="E2557" s="94"/>
      <c r="F2557" s="96"/>
    </row>
    <row r="2558" spans="2:6">
      <c r="B2558" s="92"/>
      <c r="C2558" s="92"/>
      <c r="D2558" s="93"/>
      <c r="E2558" s="94"/>
      <c r="F2558" s="96"/>
    </row>
    <row r="2559" spans="2:6">
      <c r="B2559" s="92"/>
      <c r="C2559" s="92"/>
      <c r="D2559" s="93"/>
      <c r="E2559" s="94"/>
      <c r="F2559" s="96"/>
    </row>
    <row r="2560" spans="2:6">
      <c r="B2560" s="92"/>
      <c r="C2560" s="92"/>
      <c r="D2560" s="93"/>
      <c r="E2560" s="94"/>
      <c r="F2560" s="96"/>
    </row>
    <row r="2561" spans="2:6">
      <c r="B2561" s="92"/>
      <c r="C2561" s="92"/>
      <c r="D2561" s="93"/>
      <c r="E2561" s="94"/>
      <c r="F2561" s="95"/>
    </row>
    <row r="2562" spans="2:6">
      <c r="B2562" s="92"/>
      <c r="C2562" s="92"/>
      <c r="D2562" s="93"/>
      <c r="E2562" s="94"/>
      <c r="F2562" s="95"/>
    </row>
    <row r="2563" spans="2:6">
      <c r="B2563" s="92"/>
      <c r="C2563" s="92"/>
      <c r="D2563" s="93"/>
      <c r="E2563" s="94"/>
      <c r="F2563" s="96"/>
    </row>
    <row r="2564" spans="2:6">
      <c r="B2564" s="92"/>
      <c r="C2564" s="92"/>
      <c r="D2564" s="93"/>
      <c r="E2564" s="94"/>
      <c r="F2564" s="96"/>
    </row>
    <row r="2565" spans="2:6">
      <c r="B2565" s="92"/>
      <c r="C2565" s="92"/>
      <c r="D2565" s="93"/>
      <c r="E2565" s="94"/>
      <c r="F2565" s="95"/>
    </row>
    <row r="2566" spans="2:6">
      <c r="B2566" s="92"/>
      <c r="C2566" s="92"/>
      <c r="D2566" s="93"/>
      <c r="E2566" s="94"/>
      <c r="F2566" s="95"/>
    </row>
    <row r="2567" spans="2:6">
      <c r="B2567" s="92"/>
      <c r="C2567" s="92"/>
      <c r="D2567" s="93"/>
      <c r="E2567" s="94"/>
      <c r="F2567" s="96"/>
    </row>
    <row r="2568" spans="2:6">
      <c r="B2568" s="92"/>
      <c r="C2568" s="92"/>
      <c r="D2568" s="93"/>
      <c r="E2568" s="94"/>
      <c r="F2568" s="96"/>
    </row>
    <row r="2569" spans="2:6">
      <c r="B2569" s="92"/>
      <c r="C2569" s="92"/>
      <c r="D2569" s="93"/>
      <c r="E2569" s="94"/>
      <c r="F2569" s="96"/>
    </row>
    <row r="2570" spans="2:6">
      <c r="B2570" s="92"/>
      <c r="C2570" s="92"/>
      <c r="D2570" s="93"/>
      <c r="E2570" s="94"/>
      <c r="F2570" s="96"/>
    </row>
    <row r="2571" spans="2:6">
      <c r="B2571" s="92"/>
      <c r="C2571" s="92"/>
      <c r="D2571" s="93"/>
      <c r="E2571" s="94"/>
      <c r="F2571" s="96"/>
    </row>
    <row r="2572" spans="2:6">
      <c r="B2572" s="92"/>
      <c r="C2572" s="92"/>
      <c r="D2572" s="93"/>
      <c r="E2572" s="94"/>
      <c r="F2572" s="96"/>
    </row>
    <row r="2573" spans="2:6">
      <c r="B2573" s="92"/>
      <c r="C2573" s="92"/>
      <c r="D2573" s="93"/>
      <c r="E2573" s="94"/>
      <c r="F2573" s="96"/>
    </row>
    <row r="2574" spans="2:6">
      <c r="B2574" s="92"/>
      <c r="C2574" s="92"/>
      <c r="D2574" s="93"/>
      <c r="E2574" s="94"/>
      <c r="F2574" s="96"/>
    </row>
    <row r="2575" spans="2:6">
      <c r="B2575" s="92"/>
      <c r="C2575" s="92"/>
      <c r="D2575" s="93"/>
      <c r="E2575" s="94"/>
      <c r="F2575" s="95"/>
    </row>
    <row r="2576" spans="2:6">
      <c r="B2576" s="92"/>
      <c r="C2576" s="92"/>
      <c r="D2576" s="93"/>
      <c r="E2576" s="94"/>
      <c r="F2576" s="95"/>
    </row>
    <row r="2577" spans="2:6">
      <c r="B2577" s="92"/>
      <c r="C2577" s="92"/>
      <c r="D2577" s="93"/>
      <c r="E2577" s="94"/>
      <c r="F2577" s="95"/>
    </row>
    <row r="2578" spans="2:6">
      <c r="B2578" s="92"/>
      <c r="C2578" s="92"/>
      <c r="D2578" s="93"/>
      <c r="E2578" s="94"/>
      <c r="F2578" s="95"/>
    </row>
    <row r="2579" spans="2:6">
      <c r="B2579" s="92"/>
      <c r="C2579" s="92"/>
      <c r="D2579" s="93"/>
      <c r="E2579" s="94"/>
      <c r="F2579" s="96"/>
    </row>
    <row r="2580" spans="2:6">
      <c r="B2580" s="92"/>
      <c r="C2580" s="92"/>
      <c r="D2580" s="93"/>
      <c r="E2580" s="94"/>
      <c r="F2580" s="96"/>
    </row>
    <row r="2581" spans="2:6">
      <c r="B2581" s="92"/>
      <c r="C2581" s="92"/>
      <c r="D2581" s="93"/>
      <c r="E2581" s="94"/>
      <c r="F2581" s="96"/>
    </row>
    <row r="2582" spans="2:6">
      <c r="B2582" s="92"/>
      <c r="C2582" s="92"/>
      <c r="D2582" s="93"/>
      <c r="E2582" s="94"/>
      <c r="F2582" s="96"/>
    </row>
    <row r="2583" spans="2:6">
      <c r="B2583" s="92"/>
      <c r="C2583" s="92"/>
      <c r="D2583" s="93"/>
      <c r="E2583" s="94"/>
      <c r="F2583" s="96"/>
    </row>
    <row r="2584" spans="2:6">
      <c r="B2584" s="92"/>
      <c r="C2584" s="92"/>
      <c r="D2584" s="93"/>
      <c r="E2584" s="94"/>
      <c r="F2584" s="96"/>
    </row>
    <row r="2585" spans="2:6">
      <c r="B2585" s="92"/>
      <c r="C2585" s="92"/>
      <c r="D2585" s="93"/>
      <c r="E2585" s="94"/>
      <c r="F2585" s="95"/>
    </row>
    <row r="2586" spans="2:6">
      <c r="B2586" s="92"/>
      <c r="C2586" s="92"/>
      <c r="D2586" s="93"/>
      <c r="E2586" s="94"/>
      <c r="F2586" s="95"/>
    </row>
    <row r="2587" spans="2:6">
      <c r="B2587" s="92"/>
      <c r="C2587" s="92"/>
      <c r="D2587" s="93"/>
      <c r="E2587" s="94"/>
      <c r="F2587" s="96"/>
    </row>
    <row r="2588" spans="2:6">
      <c r="B2588" s="92"/>
      <c r="C2588" s="92"/>
      <c r="D2588" s="93"/>
      <c r="E2588" s="94"/>
      <c r="F2588" s="96"/>
    </row>
    <row r="2589" spans="2:6">
      <c r="B2589" s="92"/>
      <c r="C2589" s="92"/>
      <c r="D2589" s="93"/>
      <c r="E2589" s="94"/>
      <c r="F2589" s="95"/>
    </row>
    <row r="2590" spans="2:6">
      <c r="B2590" s="92"/>
      <c r="C2590" s="92"/>
      <c r="D2590" s="93"/>
      <c r="E2590" s="94"/>
      <c r="F2590" s="95"/>
    </row>
    <row r="2591" spans="2:6">
      <c r="B2591" s="92"/>
      <c r="C2591" s="92"/>
      <c r="D2591" s="93"/>
      <c r="E2591" s="94"/>
      <c r="F2591" s="95"/>
    </row>
    <row r="2592" spans="2:6">
      <c r="B2592" s="92"/>
      <c r="C2592" s="92"/>
      <c r="D2592" s="93"/>
      <c r="E2592" s="94"/>
      <c r="F2592" s="95"/>
    </row>
    <row r="2593" spans="2:6">
      <c r="B2593" s="92"/>
      <c r="C2593" s="92"/>
      <c r="D2593" s="93"/>
      <c r="E2593" s="94"/>
      <c r="F2593" s="95"/>
    </row>
    <row r="2594" spans="2:6">
      <c r="B2594" s="92"/>
      <c r="C2594" s="92"/>
      <c r="D2594" s="93"/>
      <c r="E2594" s="94"/>
      <c r="F2594" s="95"/>
    </row>
    <row r="2595" spans="2:6">
      <c r="B2595" s="92"/>
      <c r="C2595" s="92"/>
      <c r="D2595" s="93"/>
      <c r="E2595" s="94"/>
      <c r="F2595" s="95"/>
    </row>
    <row r="2596" spans="2:6">
      <c r="B2596" s="92"/>
      <c r="C2596" s="92"/>
      <c r="D2596" s="93"/>
      <c r="E2596" s="94"/>
      <c r="F2596" s="95"/>
    </row>
    <row r="2597" spans="2:6">
      <c r="B2597" s="92"/>
      <c r="C2597" s="92"/>
      <c r="D2597" s="93"/>
      <c r="E2597" s="94"/>
      <c r="F2597" s="96"/>
    </row>
    <row r="2598" spans="2:6">
      <c r="B2598" s="92"/>
      <c r="C2598" s="92"/>
      <c r="D2598" s="93"/>
      <c r="E2598" s="94"/>
      <c r="F2598" s="96"/>
    </row>
    <row r="2599" spans="2:6">
      <c r="B2599" s="92"/>
      <c r="C2599" s="92"/>
      <c r="D2599" s="93"/>
      <c r="E2599" s="94"/>
      <c r="F2599" s="96"/>
    </row>
    <row r="2600" spans="2:6">
      <c r="B2600" s="92"/>
      <c r="C2600" s="92"/>
      <c r="D2600" s="93"/>
      <c r="E2600" s="94"/>
      <c r="F2600" s="96"/>
    </row>
    <row r="2601" spans="2:6">
      <c r="B2601" s="92"/>
      <c r="C2601" s="92"/>
      <c r="D2601" s="93"/>
      <c r="E2601" s="94"/>
      <c r="F2601" s="96"/>
    </row>
    <row r="2602" spans="2:6">
      <c r="B2602" s="92"/>
      <c r="C2602" s="92"/>
      <c r="D2602" s="93"/>
      <c r="E2602" s="94"/>
      <c r="F2602" s="95"/>
    </row>
    <row r="2603" spans="2:6">
      <c r="B2603" s="92"/>
      <c r="C2603" s="92"/>
      <c r="D2603" s="93"/>
      <c r="E2603" s="94"/>
      <c r="F2603" s="95"/>
    </row>
    <row r="2604" spans="2:6">
      <c r="B2604" s="92"/>
      <c r="C2604" s="92"/>
      <c r="D2604" s="93"/>
      <c r="E2604" s="94"/>
      <c r="F2604" s="95"/>
    </row>
    <row r="2605" spans="2:6">
      <c r="B2605" s="92"/>
      <c r="C2605" s="92"/>
      <c r="D2605" s="93"/>
      <c r="E2605" s="94"/>
      <c r="F2605" s="95"/>
    </row>
    <row r="2606" spans="2:6">
      <c r="B2606" s="92"/>
      <c r="C2606" s="92"/>
      <c r="D2606" s="93"/>
      <c r="E2606" s="94"/>
      <c r="F2606" s="96"/>
    </row>
    <row r="2607" spans="2:6">
      <c r="B2607" s="92"/>
      <c r="C2607" s="92"/>
      <c r="D2607" s="93"/>
      <c r="E2607" s="94"/>
      <c r="F2607" s="96"/>
    </row>
    <row r="2608" spans="2:6">
      <c r="B2608" s="92"/>
      <c r="C2608" s="92"/>
      <c r="D2608" s="93"/>
      <c r="E2608" s="94"/>
      <c r="F2608" s="96"/>
    </row>
    <row r="2609" spans="2:6">
      <c r="B2609" s="92"/>
      <c r="C2609" s="92"/>
      <c r="D2609" s="93"/>
      <c r="E2609" s="94"/>
      <c r="F2609" s="96"/>
    </row>
    <row r="2610" spans="2:6">
      <c r="B2610" s="92"/>
      <c r="C2610" s="92"/>
      <c r="D2610" s="93"/>
      <c r="E2610" s="94"/>
      <c r="F2610" s="96"/>
    </row>
    <row r="2611" spans="2:6">
      <c r="B2611" s="92"/>
      <c r="C2611" s="92"/>
      <c r="D2611" s="93"/>
      <c r="E2611" s="94"/>
      <c r="F2611" s="96"/>
    </row>
    <row r="2612" spans="2:6">
      <c r="B2612" s="92"/>
      <c r="C2612" s="92"/>
      <c r="D2612" s="93"/>
      <c r="E2612" s="94"/>
      <c r="F2612" s="96"/>
    </row>
    <row r="2613" spans="2:6">
      <c r="B2613" s="92"/>
      <c r="C2613" s="92"/>
      <c r="D2613" s="93"/>
      <c r="E2613" s="94"/>
      <c r="F2613" s="96"/>
    </row>
    <row r="2614" spans="2:6">
      <c r="B2614" s="92"/>
      <c r="C2614" s="92"/>
      <c r="D2614" s="93"/>
      <c r="E2614" s="94"/>
      <c r="F2614" s="95"/>
    </row>
    <row r="2615" spans="2:6">
      <c r="B2615" s="92"/>
      <c r="C2615" s="92"/>
      <c r="D2615" s="93"/>
      <c r="E2615" s="94"/>
      <c r="F2615" s="95"/>
    </row>
    <row r="2616" spans="2:6">
      <c r="B2616" s="92"/>
      <c r="C2616" s="92"/>
      <c r="D2616" s="93"/>
      <c r="E2616" s="94"/>
      <c r="F2616" s="96"/>
    </row>
    <row r="2617" spans="2:6">
      <c r="B2617" s="92"/>
      <c r="C2617" s="92"/>
      <c r="D2617" s="93"/>
      <c r="E2617" s="94"/>
      <c r="F2617" s="96"/>
    </row>
    <row r="2618" spans="2:6">
      <c r="B2618" s="92"/>
      <c r="C2618" s="92"/>
      <c r="D2618" s="93"/>
      <c r="E2618" s="94"/>
      <c r="F2618" s="96"/>
    </row>
    <row r="2619" spans="2:6">
      <c r="B2619" s="92"/>
      <c r="C2619" s="92"/>
      <c r="D2619" s="93"/>
      <c r="E2619" s="94"/>
      <c r="F2619" s="95"/>
    </row>
    <row r="2620" spans="2:6">
      <c r="B2620" s="92"/>
      <c r="C2620" s="92"/>
      <c r="D2620" s="93"/>
      <c r="E2620" s="94"/>
      <c r="F2620" s="95"/>
    </row>
    <row r="2621" spans="2:6">
      <c r="B2621" s="92"/>
      <c r="C2621" s="92"/>
      <c r="D2621" s="93"/>
      <c r="E2621" s="94"/>
      <c r="F2621" s="95"/>
    </row>
    <row r="2622" spans="2:6">
      <c r="B2622" s="92"/>
      <c r="C2622" s="92"/>
      <c r="D2622" s="93"/>
      <c r="E2622" s="94"/>
      <c r="F2622" s="95"/>
    </row>
    <row r="2623" spans="2:6">
      <c r="B2623" s="92"/>
      <c r="C2623" s="92"/>
      <c r="D2623" s="93"/>
      <c r="E2623" s="94"/>
      <c r="F2623" s="95"/>
    </row>
    <row r="2624" spans="2:6">
      <c r="B2624" s="92"/>
      <c r="C2624" s="92"/>
      <c r="D2624" s="93"/>
      <c r="E2624" s="94"/>
      <c r="F2624" s="96"/>
    </row>
    <row r="2625" spans="2:6">
      <c r="B2625" s="92"/>
      <c r="C2625" s="92"/>
      <c r="D2625" s="93"/>
      <c r="E2625" s="94"/>
      <c r="F2625" s="95"/>
    </row>
    <row r="2626" spans="2:6">
      <c r="B2626" s="92"/>
      <c r="C2626" s="92"/>
      <c r="D2626" s="93"/>
      <c r="E2626" s="94"/>
      <c r="F2626" s="96"/>
    </row>
    <row r="2627" spans="2:6">
      <c r="B2627" s="92"/>
      <c r="C2627" s="92"/>
      <c r="D2627" s="93"/>
      <c r="E2627" s="94"/>
      <c r="F2627" s="95"/>
    </row>
    <row r="2628" spans="2:6">
      <c r="B2628" s="92"/>
      <c r="C2628" s="92"/>
      <c r="D2628" s="93"/>
      <c r="E2628" s="94"/>
      <c r="F2628" s="95"/>
    </row>
    <row r="2629" spans="2:6">
      <c r="B2629" s="92"/>
      <c r="C2629" s="92"/>
      <c r="D2629" s="93"/>
      <c r="E2629" s="94"/>
      <c r="F2629" s="96"/>
    </row>
    <row r="2630" spans="2:6">
      <c r="B2630" s="92"/>
      <c r="C2630" s="92"/>
      <c r="D2630" s="93"/>
      <c r="E2630" s="94"/>
      <c r="F2630" s="96"/>
    </row>
    <row r="2631" spans="2:6">
      <c r="B2631" s="92"/>
      <c r="C2631" s="92"/>
      <c r="D2631" s="93"/>
      <c r="E2631" s="94"/>
      <c r="F2631" s="96"/>
    </row>
    <row r="2632" spans="2:6">
      <c r="B2632" s="92"/>
      <c r="C2632" s="92"/>
      <c r="D2632" s="93"/>
      <c r="E2632" s="94"/>
      <c r="F2632" s="95"/>
    </row>
    <row r="2633" spans="2:6">
      <c r="B2633" s="92"/>
      <c r="C2633" s="92"/>
      <c r="D2633" s="93"/>
      <c r="E2633" s="94"/>
      <c r="F2633" s="95"/>
    </row>
    <row r="2634" spans="2:6">
      <c r="B2634" s="92"/>
      <c r="C2634" s="92"/>
      <c r="D2634" s="93"/>
      <c r="E2634" s="94"/>
      <c r="F2634" s="95"/>
    </row>
    <row r="2635" spans="2:6">
      <c r="B2635" s="92"/>
      <c r="C2635" s="92"/>
      <c r="D2635" s="93"/>
      <c r="E2635" s="94"/>
      <c r="F2635" s="95"/>
    </row>
    <row r="2636" spans="2:6">
      <c r="B2636" s="92"/>
      <c r="C2636" s="92"/>
      <c r="D2636" s="93"/>
      <c r="E2636" s="94"/>
      <c r="F2636" s="95"/>
    </row>
    <row r="2637" spans="2:6">
      <c r="B2637" s="92"/>
      <c r="C2637" s="92"/>
      <c r="D2637" s="93"/>
      <c r="E2637" s="94"/>
      <c r="F2637" s="96"/>
    </row>
    <row r="2638" spans="2:6">
      <c r="B2638" s="92"/>
      <c r="C2638" s="92"/>
      <c r="D2638" s="93"/>
      <c r="E2638" s="94"/>
      <c r="F2638" s="95"/>
    </row>
    <row r="2639" spans="2:6">
      <c r="B2639" s="92"/>
      <c r="C2639" s="92"/>
      <c r="D2639" s="93"/>
      <c r="E2639" s="94"/>
      <c r="F2639" s="96"/>
    </row>
    <row r="2640" spans="2:6">
      <c r="B2640" s="92"/>
      <c r="C2640" s="92"/>
      <c r="D2640" s="93"/>
      <c r="E2640" s="94"/>
      <c r="F2640" s="95"/>
    </row>
    <row r="2641" spans="2:6">
      <c r="B2641" s="92"/>
      <c r="C2641" s="92"/>
      <c r="D2641" s="93"/>
      <c r="E2641" s="94"/>
      <c r="F2641" s="95"/>
    </row>
    <row r="2642" spans="2:6">
      <c r="B2642" s="92"/>
      <c r="C2642" s="92"/>
      <c r="D2642" s="93"/>
      <c r="E2642" s="94"/>
      <c r="F2642" s="95"/>
    </row>
    <row r="2643" spans="2:6">
      <c r="B2643" s="92"/>
      <c r="C2643" s="92"/>
      <c r="D2643" s="93"/>
      <c r="E2643" s="94"/>
      <c r="F2643" s="95"/>
    </row>
    <row r="2644" spans="2:6">
      <c r="B2644" s="92"/>
      <c r="C2644" s="92"/>
      <c r="D2644" s="93"/>
      <c r="E2644" s="94"/>
      <c r="F2644" s="95"/>
    </row>
    <row r="2645" spans="2:6">
      <c r="B2645" s="92"/>
      <c r="C2645" s="92"/>
      <c r="D2645" s="93"/>
      <c r="E2645" s="94"/>
      <c r="F2645" s="95"/>
    </row>
    <row r="2646" spans="2:6">
      <c r="B2646" s="92"/>
      <c r="C2646" s="92"/>
      <c r="D2646" s="93"/>
      <c r="E2646" s="94"/>
      <c r="F2646" s="95"/>
    </row>
    <row r="2647" spans="2:6">
      <c r="B2647" s="92"/>
      <c r="C2647" s="92"/>
      <c r="D2647" s="93"/>
      <c r="E2647" s="94"/>
      <c r="F2647" s="95"/>
    </row>
    <row r="2648" spans="2:6">
      <c r="B2648" s="92"/>
      <c r="C2648" s="92"/>
      <c r="D2648" s="93"/>
      <c r="E2648" s="94"/>
      <c r="F2648" s="95"/>
    </row>
    <row r="2649" spans="2:6">
      <c r="B2649" s="92"/>
      <c r="C2649" s="92"/>
      <c r="D2649" s="93"/>
      <c r="E2649" s="94"/>
      <c r="F2649" s="95"/>
    </row>
    <row r="2650" spans="2:6">
      <c r="B2650" s="92"/>
      <c r="C2650" s="92"/>
      <c r="D2650" s="93"/>
      <c r="E2650" s="94"/>
      <c r="F2650" s="96"/>
    </row>
    <row r="2651" spans="2:6">
      <c r="B2651" s="92"/>
      <c r="C2651" s="92"/>
      <c r="D2651" s="93"/>
      <c r="E2651" s="94"/>
      <c r="F2651" s="95"/>
    </row>
    <row r="2652" spans="2:6">
      <c r="B2652" s="92"/>
      <c r="C2652" s="92"/>
      <c r="D2652" s="93"/>
      <c r="E2652" s="94"/>
      <c r="F2652" s="96"/>
    </row>
    <row r="2653" spans="2:6">
      <c r="B2653" s="92"/>
      <c r="C2653" s="92"/>
      <c r="D2653" s="93"/>
      <c r="E2653" s="94"/>
      <c r="F2653" s="95"/>
    </row>
    <row r="2654" spans="2:6">
      <c r="B2654" s="92"/>
      <c r="C2654" s="92"/>
      <c r="D2654" s="93"/>
      <c r="E2654" s="94"/>
      <c r="F2654" s="96"/>
    </row>
    <row r="2655" spans="2:6">
      <c r="B2655" s="92"/>
      <c r="C2655" s="92"/>
      <c r="D2655" s="93"/>
      <c r="E2655" s="94"/>
      <c r="F2655" s="95"/>
    </row>
    <row r="2656" spans="2:6">
      <c r="B2656" s="92"/>
      <c r="C2656" s="92"/>
      <c r="D2656" s="93"/>
      <c r="E2656" s="94"/>
      <c r="F2656" s="96"/>
    </row>
    <row r="2657" spans="2:6">
      <c r="B2657" s="92"/>
      <c r="C2657" s="92"/>
      <c r="D2657" s="93"/>
      <c r="E2657" s="94"/>
      <c r="F2657" s="95"/>
    </row>
    <row r="2658" spans="2:6">
      <c r="B2658" s="92"/>
      <c r="C2658" s="92"/>
      <c r="D2658" s="93"/>
      <c r="E2658" s="94"/>
      <c r="F2658" s="95"/>
    </row>
    <row r="2659" spans="2:6">
      <c r="B2659" s="92"/>
      <c r="C2659" s="92"/>
      <c r="D2659" s="93"/>
      <c r="E2659" s="94"/>
      <c r="F2659" s="95"/>
    </row>
    <row r="2660" spans="2:6">
      <c r="B2660" s="92"/>
      <c r="C2660" s="92"/>
      <c r="D2660" s="93"/>
      <c r="E2660" s="94"/>
      <c r="F2660" s="96"/>
    </row>
    <row r="2661" spans="2:6">
      <c r="B2661" s="92"/>
      <c r="C2661" s="92"/>
      <c r="D2661" s="93"/>
      <c r="E2661" s="94"/>
      <c r="F2661" s="96"/>
    </row>
    <row r="2662" spans="2:6">
      <c r="B2662" s="92"/>
      <c r="C2662" s="92"/>
      <c r="D2662" s="93"/>
      <c r="E2662" s="94"/>
      <c r="F2662" s="96"/>
    </row>
    <row r="2663" spans="2:6">
      <c r="B2663" s="92"/>
      <c r="C2663" s="92"/>
      <c r="D2663" s="93"/>
      <c r="E2663" s="94"/>
      <c r="F2663" s="96"/>
    </row>
    <row r="2664" spans="2:6">
      <c r="B2664" s="92"/>
      <c r="C2664" s="92"/>
      <c r="D2664" s="93"/>
      <c r="E2664" s="94"/>
      <c r="F2664" s="96"/>
    </row>
    <row r="2665" spans="2:6">
      <c r="B2665" s="92"/>
      <c r="C2665" s="92"/>
      <c r="D2665" s="93"/>
      <c r="E2665" s="94"/>
      <c r="F2665" s="96"/>
    </row>
    <row r="2666" spans="2:6">
      <c r="B2666" s="92"/>
      <c r="C2666" s="92"/>
      <c r="D2666" s="93"/>
      <c r="E2666" s="94"/>
      <c r="F2666" s="96"/>
    </row>
    <row r="2667" spans="2:6">
      <c r="B2667" s="92"/>
      <c r="C2667" s="92"/>
      <c r="D2667" s="93"/>
      <c r="E2667" s="94"/>
      <c r="F2667" s="96"/>
    </row>
    <row r="2668" spans="2:6">
      <c r="B2668" s="92"/>
      <c r="C2668" s="92"/>
      <c r="D2668" s="93"/>
      <c r="E2668" s="94"/>
      <c r="F2668" s="96"/>
    </row>
    <row r="2669" spans="2:6">
      <c r="B2669" s="92"/>
      <c r="C2669" s="92"/>
      <c r="D2669" s="93"/>
      <c r="E2669" s="94"/>
      <c r="F2669" s="95"/>
    </row>
    <row r="2670" spans="2:6">
      <c r="B2670" s="92"/>
      <c r="C2670" s="92"/>
      <c r="D2670" s="93"/>
      <c r="E2670" s="94"/>
      <c r="F2670" s="95"/>
    </row>
    <row r="2671" spans="2:6">
      <c r="B2671" s="92"/>
      <c r="C2671" s="92"/>
      <c r="D2671" s="93"/>
      <c r="E2671" s="94"/>
      <c r="F2671" s="96"/>
    </row>
    <row r="2672" spans="2:6">
      <c r="B2672" s="92"/>
      <c r="C2672" s="92"/>
      <c r="D2672" s="93"/>
      <c r="E2672" s="94"/>
      <c r="F2672" s="95"/>
    </row>
    <row r="2673" spans="2:6">
      <c r="B2673" s="92"/>
      <c r="C2673" s="92"/>
      <c r="D2673" s="93"/>
      <c r="E2673" s="94"/>
      <c r="F2673" s="95"/>
    </row>
    <row r="2674" spans="2:6">
      <c r="B2674" s="92"/>
      <c r="C2674" s="92"/>
      <c r="D2674" s="93"/>
      <c r="E2674" s="94"/>
      <c r="F2674" s="95"/>
    </row>
    <row r="2675" spans="2:6">
      <c r="B2675" s="92"/>
      <c r="C2675" s="92"/>
      <c r="D2675" s="93"/>
      <c r="E2675" s="94"/>
      <c r="F2675" s="95"/>
    </row>
    <row r="2676" spans="2:6">
      <c r="B2676" s="92"/>
      <c r="C2676" s="92"/>
      <c r="D2676" s="93"/>
      <c r="E2676" s="94"/>
      <c r="F2676" s="95"/>
    </row>
    <row r="2677" spans="2:6">
      <c r="B2677" s="92"/>
      <c r="C2677" s="92"/>
      <c r="D2677" s="93"/>
      <c r="E2677" s="94"/>
      <c r="F2677" s="95"/>
    </row>
    <row r="2678" spans="2:6">
      <c r="B2678" s="92"/>
      <c r="C2678" s="92"/>
      <c r="D2678" s="93"/>
      <c r="E2678" s="94"/>
      <c r="F2678" s="95"/>
    </row>
    <row r="2679" spans="2:6">
      <c r="B2679" s="92"/>
      <c r="C2679" s="92"/>
      <c r="D2679" s="93"/>
      <c r="E2679" s="94"/>
      <c r="F2679" s="95"/>
    </row>
    <row r="2680" spans="2:6">
      <c r="B2680" s="92"/>
      <c r="C2680" s="92"/>
      <c r="D2680" s="93"/>
      <c r="E2680" s="94"/>
      <c r="F2680" s="96"/>
    </row>
    <row r="2681" spans="2:6">
      <c r="B2681" s="92"/>
      <c r="C2681" s="92"/>
      <c r="D2681" s="93"/>
      <c r="E2681" s="94"/>
      <c r="F2681" s="95"/>
    </row>
    <row r="2682" spans="2:6">
      <c r="B2682" s="92"/>
      <c r="C2682" s="92"/>
      <c r="D2682" s="93"/>
      <c r="E2682" s="94"/>
      <c r="F2682" s="95"/>
    </row>
    <row r="2683" spans="2:6">
      <c r="B2683" s="92"/>
      <c r="C2683" s="92"/>
      <c r="D2683" s="93"/>
      <c r="E2683" s="94"/>
      <c r="F2683" s="95"/>
    </row>
    <row r="2684" spans="2:6">
      <c r="B2684" s="92"/>
      <c r="C2684" s="92"/>
      <c r="D2684" s="93"/>
      <c r="E2684" s="94"/>
      <c r="F2684" s="96"/>
    </row>
    <row r="2685" spans="2:6">
      <c r="B2685" s="92"/>
      <c r="C2685" s="92"/>
      <c r="D2685" s="93"/>
      <c r="E2685" s="94"/>
      <c r="F2685" s="95"/>
    </row>
    <row r="2686" spans="2:6">
      <c r="B2686" s="92"/>
      <c r="C2686" s="92"/>
      <c r="D2686" s="93"/>
      <c r="E2686" s="94"/>
      <c r="F2686" s="95"/>
    </row>
    <row r="2687" spans="2:6">
      <c r="B2687" s="92"/>
      <c r="C2687" s="92"/>
      <c r="D2687" s="93"/>
      <c r="E2687" s="94"/>
      <c r="F2687" s="95"/>
    </row>
    <row r="2688" spans="2:6">
      <c r="B2688" s="92"/>
      <c r="C2688" s="92"/>
      <c r="D2688" s="93"/>
      <c r="E2688" s="94"/>
      <c r="F2688" s="95"/>
    </row>
    <row r="2689" spans="2:6">
      <c r="B2689" s="92"/>
      <c r="C2689" s="92"/>
      <c r="D2689" s="93"/>
      <c r="E2689" s="94"/>
      <c r="F2689" s="95"/>
    </row>
    <row r="2690" spans="2:6">
      <c r="B2690" s="92"/>
      <c r="C2690" s="92"/>
      <c r="D2690" s="93"/>
      <c r="E2690" s="94"/>
      <c r="F2690" s="96"/>
    </row>
    <row r="2691" spans="2:6">
      <c r="B2691" s="92"/>
      <c r="C2691" s="92"/>
      <c r="D2691" s="93"/>
      <c r="E2691" s="94"/>
      <c r="F2691" s="95"/>
    </row>
    <row r="2692" spans="2:6">
      <c r="B2692" s="92"/>
      <c r="C2692" s="92"/>
      <c r="D2692" s="93"/>
      <c r="E2692" s="94"/>
      <c r="F2692" s="95"/>
    </row>
    <row r="2693" spans="2:6">
      <c r="B2693" s="92"/>
      <c r="C2693" s="92"/>
      <c r="D2693" s="93"/>
      <c r="E2693" s="94"/>
      <c r="F2693" s="95"/>
    </row>
    <row r="2694" spans="2:6">
      <c r="B2694" s="92"/>
      <c r="C2694" s="92"/>
      <c r="D2694" s="93"/>
      <c r="E2694" s="94"/>
      <c r="F2694" s="95"/>
    </row>
    <row r="2695" spans="2:6">
      <c r="B2695" s="92"/>
      <c r="C2695" s="92"/>
      <c r="D2695" s="93"/>
      <c r="E2695" s="94"/>
      <c r="F2695" s="95"/>
    </row>
    <row r="2696" spans="2:6">
      <c r="B2696" s="92"/>
      <c r="C2696" s="92"/>
      <c r="D2696" s="93"/>
      <c r="E2696" s="94"/>
      <c r="F2696" s="96"/>
    </row>
    <row r="2697" spans="2:6">
      <c r="B2697" s="92"/>
      <c r="C2697" s="92"/>
      <c r="D2697" s="93"/>
      <c r="E2697" s="94"/>
      <c r="F2697" s="96"/>
    </row>
    <row r="2698" spans="2:6">
      <c r="B2698" s="92"/>
      <c r="C2698" s="92"/>
      <c r="D2698" s="93"/>
      <c r="E2698" s="94"/>
      <c r="F2698" s="96"/>
    </row>
    <row r="2699" spans="2:6">
      <c r="B2699" s="92"/>
      <c r="C2699" s="92"/>
      <c r="D2699" s="93"/>
      <c r="E2699" s="94"/>
      <c r="F2699" s="95"/>
    </row>
    <row r="2700" spans="2:6">
      <c r="B2700" s="92"/>
      <c r="C2700" s="92"/>
      <c r="D2700" s="93"/>
      <c r="E2700" s="94"/>
      <c r="F2700" s="95"/>
    </row>
    <row r="2701" spans="2:6">
      <c r="B2701" s="92"/>
      <c r="C2701" s="92"/>
      <c r="D2701" s="93"/>
      <c r="E2701" s="94"/>
      <c r="F2701" s="95"/>
    </row>
    <row r="2702" spans="2:6">
      <c r="B2702" s="92"/>
      <c r="C2702" s="92"/>
      <c r="D2702" s="93"/>
      <c r="E2702" s="94"/>
      <c r="F2702" s="95"/>
    </row>
    <row r="2703" spans="2:6">
      <c r="B2703" s="92"/>
      <c r="C2703" s="92"/>
      <c r="D2703" s="93"/>
      <c r="E2703" s="94"/>
      <c r="F2703" s="95"/>
    </row>
    <row r="2704" spans="2:6">
      <c r="B2704" s="92"/>
      <c r="C2704" s="92"/>
      <c r="D2704" s="93"/>
      <c r="E2704" s="94"/>
      <c r="F2704" s="95"/>
    </row>
    <row r="2705" spans="2:6">
      <c r="B2705" s="92"/>
      <c r="C2705" s="92"/>
      <c r="D2705" s="93"/>
      <c r="E2705" s="94"/>
      <c r="F2705" s="95"/>
    </row>
    <row r="2706" spans="2:6">
      <c r="B2706" s="92"/>
      <c r="C2706" s="92"/>
      <c r="D2706" s="93"/>
      <c r="E2706" s="94"/>
      <c r="F2706" s="95"/>
    </row>
    <row r="2707" spans="2:6">
      <c r="B2707" s="92"/>
      <c r="C2707" s="92"/>
      <c r="D2707" s="93"/>
      <c r="E2707" s="94"/>
      <c r="F2707" s="95"/>
    </row>
    <row r="2708" spans="2:6">
      <c r="B2708" s="92"/>
      <c r="C2708" s="92"/>
      <c r="D2708" s="93"/>
      <c r="E2708" s="94"/>
      <c r="F2708" s="95"/>
    </row>
    <row r="2709" spans="2:6">
      <c r="B2709" s="92"/>
      <c r="C2709" s="92"/>
      <c r="D2709" s="93"/>
      <c r="E2709" s="94"/>
      <c r="F2709" s="95"/>
    </row>
    <row r="2710" spans="2:6">
      <c r="B2710" s="92"/>
      <c r="C2710" s="92"/>
      <c r="D2710" s="93"/>
      <c r="E2710" s="94"/>
      <c r="F2710" s="95"/>
    </row>
    <row r="2711" spans="2:6">
      <c r="B2711" s="92"/>
      <c r="C2711" s="92"/>
      <c r="D2711" s="93"/>
      <c r="E2711" s="94"/>
      <c r="F2711" s="95"/>
    </row>
    <row r="2712" spans="2:6">
      <c r="B2712" s="92"/>
      <c r="C2712" s="92"/>
      <c r="D2712" s="93"/>
      <c r="E2712" s="94"/>
      <c r="F2712" s="96"/>
    </row>
    <row r="2713" spans="2:6">
      <c r="B2713" s="92"/>
      <c r="C2713" s="92"/>
      <c r="D2713" s="93"/>
      <c r="E2713" s="94"/>
      <c r="F2713" s="95"/>
    </row>
    <row r="2714" spans="2:6">
      <c r="B2714" s="92"/>
      <c r="C2714" s="92"/>
      <c r="D2714" s="93"/>
      <c r="E2714" s="94"/>
      <c r="F2714" s="95"/>
    </row>
    <row r="2715" spans="2:6">
      <c r="B2715" s="92"/>
      <c r="C2715" s="92"/>
      <c r="D2715" s="93"/>
      <c r="E2715" s="94"/>
      <c r="F2715" s="95"/>
    </row>
    <row r="2716" spans="2:6">
      <c r="B2716" s="92"/>
      <c r="C2716" s="92"/>
      <c r="D2716" s="93"/>
      <c r="E2716" s="94"/>
      <c r="F2716" s="95"/>
    </row>
    <row r="2717" spans="2:6">
      <c r="B2717" s="92"/>
      <c r="C2717" s="92"/>
      <c r="D2717" s="93"/>
      <c r="E2717" s="94"/>
      <c r="F2717" s="95"/>
    </row>
    <row r="2718" spans="2:6">
      <c r="B2718" s="92"/>
      <c r="C2718" s="92"/>
      <c r="D2718" s="93"/>
      <c r="E2718" s="94"/>
      <c r="F2718" s="96"/>
    </row>
    <row r="2719" spans="2:6">
      <c r="B2719" s="92"/>
      <c r="C2719" s="92"/>
      <c r="D2719" s="93"/>
      <c r="E2719" s="94"/>
      <c r="F2719" s="95"/>
    </row>
    <row r="2720" spans="2:6">
      <c r="B2720" s="92"/>
      <c r="C2720" s="92"/>
      <c r="D2720" s="93"/>
      <c r="E2720" s="94"/>
      <c r="F2720" s="95"/>
    </row>
    <row r="2721" spans="2:6">
      <c r="B2721" s="92"/>
      <c r="C2721" s="92"/>
      <c r="D2721" s="93"/>
      <c r="E2721" s="94"/>
      <c r="F2721" s="95"/>
    </row>
    <row r="2722" spans="2:6">
      <c r="B2722" s="92"/>
      <c r="C2722" s="92"/>
      <c r="D2722" s="93"/>
      <c r="E2722" s="94"/>
      <c r="F2722" s="95"/>
    </row>
    <row r="2723" spans="2:6">
      <c r="B2723" s="92"/>
      <c r="C2723" s="92"/>
      <c r="D2723" s="93"/>
      <c r="E2723" s="94"/>
      <c r="F2723" s="95"/>
    </row>
    <row r="2724" spans="2:6">
      <c r="B2724" s="92"/>
      <c r="C2724" s="92"/>
      <c r="D2724" s="93"/>
      <c r="E2724" s="94"/>
      <c r="F2724" s="95"/>
    </row>
    <row r="2725" spans="2:6">
      <c r="B2725" s="92"/>
      <c r="C2725" s="92"/>
      <c r="D2725" s="93"/>
      <c r="E2725" s="94"/>
      <c r="F2725" s="95"/>
    </row>
    <row r="2726" spans="2:6">
      <c r="B2726" s="92"/>
      <c r="C2726" s="92"/>
      <c r="D2726" s="93"/>
      <c r="E2726" s="94"/>
      <c r="F2726" s="95"/>
    </row>
    <row r="2727" spans="2:6">
      <c r="B2727" s="92"/>
      <c r="C2727" s="92"/>
      <c r="D2727" s="93"/>
      <c r="E2727" s="94"/>
      <c r="F2727" s="95"/>
    </row>
    <row r="2728" spans="2:6">
      <c r="B2728" s="92"/>
      <c r="C2728" s="92"/>
      <c r="D2728" s="93"/>
      <c r="E2728" s="94"/>
      <c r="F2728" s="95"/>
    </row>
    <row r="2729" spans="2:6">
      <c r="B2729" s="92"/>
      <c r="C2729" s="92"/>
      <c r="D2729" s="93"/>
      <c r="E2729" s="94"/>
      <c r="F2729" s="95"/>
    </row>
    <row r="2730" spans="2:6">
      <c r="B2730" s="92"/>
      <c r="C2730" s="92"/>
      <c r="D2730" s="93"/>
      <c r="E2730" s="94"/>
      <c r="F2730" s="96"/>
    </row>
    <row r="2731" spans="2:6">
      <c r="B2731" s="92"/>
      <c r="C2731" s="92"/>
      <c r="D2731" s="93"/>
      <c r="E2731" s="94"/>
      <c r="F2731" s="95"/>
    </row>
    <row r="2732" spans="2:6">
      <c r="B2732" s="92"/>
      <c r="C2732" s="92"/>
      <c r="D2732" s="93"/>
      <c r="E2732" s="94"/>
      <c r="F2732" s="96"/>
    </row>
    <row r="2733" spans="2:6">
      <c r="B2733" s="92"/>
      <c r="C2733" s="92"/>
      <c r="D2733" s="93"/>
      <c r="E2733" s="94"/>
      <c r="F2733" s="95"/>
    </row>
    <row r="2734" spans="2:6">
      <c r="B2734" s="92"/>
      <c r="C2734" s="92"/>
      <c r="D2734" s="93"/>
      <c r="E2734" s="94"/>
      <c r="F2734" s="95"/>
    </row>
    <row r="2735" spans="2:6">
      <c r="B2735" s="92"/>
      <c r="C2735" s="92"/>
      <c r="D2735" s="93"/>
      <c r="E2735" s="94"/>
      <c r="F2735" s="96"/>
    </row>
    <row r="2736" spans="2:6">
      <c r="B2736" s="92"/>
      <c r="C2736" s="92"/>
      <c r="D2736" s="93"/>
      <c r="E2736" s="94"/>
      <c r="F2736" s="95"/>
    </row>
    <row r="2737" spans="2:6">
      <c r="B2737" s="92"/>
      <c r="C2737" s="92"/>
      <c r="D2737" s="93"/>
      <c r="E2737" s="94"/>
      <c r="F2737" s="95"/>
    </row>
    <row r="2738" spans="2:6">
      <c r="B2738" s="92"/>
      <c r="C2738" s="92"/>
      <c r="D2738" s="93"/>
      <c r="E2738" s="94"/>
      <c r="F2738" s="95"/>
    </row>
    <row r="2739" spans="2:6">
      <c r="B2739" s="92"/>
      <c r="C2739" s="92"/>
      <c r="D2739" s="93"/>
      <c r="E2739" s="94"/>
      <c r="F2739" s="95"/>
    </row>
    <row r="2740" spans="2:6">
      <c r="B2740" s="92"/>
      <c r="C2740" s="92"/>
      <c r="D2740" s="93"/>
      <c r="E2740" s="94"/>
      <c r="F2740" s="95"/>
    </row>
    <row r="2741" spans="2:6">
      <c r="B2741" s="92"/>
      <c r="C2741" s="92"/>
      <c r="D2741" s="93"/>
      <c r="E2741" s="94"/>
      <c r="F2741" s="95"/>
    </row>
    <row r="2742" spans="2:6">
      <c r="B2742" s="92"/>
      <c r="C2742" s="92"/>
      <c r="D2742" s="93"/>
      <c r="E2742" s="94"/>
      <c r="F2742" s="95"/>
    </row>
    <row r="2743" spans="2:6">
      <c r="B2743" s="92"/>
      <c r="C2743" s="92"/>
      <c r="D2743" s="93"/>
      <c r="E2743" s="94"/>
      <c r="F2743" s="96"/>
    </row>
    <row r="2744" spans="2:6">
      <c r="B2744" s="92"/>
      <c r="C2744" s="92"/>
      <c r="D2744" s="93"/>
      <c r="E2744" s="94"/>
      <c r="F2744" s="95"/>
    </row>
    <row r="2745" spans="2:6">
      <c r="B2745" s="92"/>
      <c r="C2745" s="92"/>
      <c r="D2745" s="93"/>
      <c r="E2745" s="94"/>
      <c r="F2745" s="95"/>
    </row>
    <row r="2746" spans="2:6">
      <c r="B2746" s="92"/>
      <c r="C2746" s="92"/>
      <c r="D2746" s="93"/>
      <c r="E2746" s="94"/>
      <c r="F2746" s="96"/>
    </row>
    <row r="2747" spans="2:6">
      <c r="B2747" s="92"/>
      <c r="C2747" s="92"/>
      <c r="D2747" s="93"/>
      <c r="E2747" s="94"/>
      <c r="F2747" s="96"/>
    </row>
    <row r="2748" spans="2:6">
      <c r="B2748" s="92"/>
      <c r="C2748" s="92"/>
      <c r="D2748" s="93"/>
      <c r="E2748" s="94"/>
      <c r="F2748" s="95"/>
    </row>
    <row r="2749" spans="2:6">
      <c r="B2749" s="92"/>
      <c r="C2749" s="92"/>
      <c r="D2749" s="93"/>
      <c r="E2749" s="94"/>
      <c r="F2749" s="95"/>
    </row>
    <row r="2750" spans="2:6">
      <c r="B2750" s="92"/>
      <c r="C2750" s="92"/>
      <c r="D2750" s="93"/>
      <c r="E2750" s="94"/>
      <c r="F2750" s="95"/>
    </row>
    <row r="2751" spans="2:6">
      <c r="B2751" s="92"/>
      <c r="C2751" s="92"/>
      <c r="D2751" s="93"/>
      <c r="E2751" s="94"/>
      <c r="F2751" s="96"/>
    </row>
    <row r="2752" spans="2:6">
      <c r="B2752" s="92"/>
      <c r="C2752" s="92"/>
      <c r="D2752" s="93"/>
      <c r="E2752" s="94"/>
      <c r="F2752" s="95"/>
    </row>
    <row r="2753" spans="2:6">
      <c r="B2753" s="92"/>
      <c r="C2753" s="92"/>
      <c r="D2753" s="93"/>
      <c r="E2753" s="94"/>
      <c r="F2753" s="95"/>
    </row>
    <row r="2754" spans="2:6">
      <c r="B2754" s="92"/>
      <c r="C2754" s="92"/>
      <c r="D2754" s="93"/>
      <c r="E2754" s="94"/>
      <c r="F2754" s="95"/>
    </row>
    <row r="2755" spans="2:6">
      <c r="B2755" s="92"/>
      <c r="C2755" s="92"/>
      <c r="D2755" s="93"/>
      <c r="E2755" s="94"/>
      <c r="F2755" s="95"/>
    </row>
    <row r="2756" spans="2:6">
      <c r="B2756" s="92"/>
      <c r="C2756" s="92"/>
      <c r="D2756" s="93"/>
      <c r="E2756" s="94"/>
      <c r="F2756" s="96"/>
    </row>
    <row r="2757" spans="2:6">
      <c r="B2757" s="92"/>
      <c r="C2757" s="92"/>
      <c r="D2757" s="93"/>
      <c r="E2757" s="94"/>
      <c r="F2757" s="96"/>
    </row>
    <row r="2758" spans="2:6">
      <c r="B2758" s="92"/>
      <c r="C2758" s="92"/>
      <c r="D2758" s="93"/>
      <c r="E2758" s="94"/>
      <c r="F2758" s="95"/>
    </row>
    <row r="2759" spans="2:6">
      <c r="B2759" s="92"/>
      <c r="C2759" s="92"/>
      <c r="D2759" s="93"/>
      <c r="E2759" s="94"/>
      <c r="F2759" s="95"/>
    </row>
    <row r="2760" spans="2:6">
      <c r="B2760" s="92"/>
      <c r="C2760" s="92"/>
      <c r="D2760" s="93"/>
      <c r="E2760" s="94"/>
      <c r="F2760" s="96"/>
    </row>
    <row r="2761" spans="2:6">
      <c r="B2761" s="92"/>
      <c r="C2761" s="92"/>
      <c r="D2761" s="93"/>
      <c r="E2761" s="94"/>
      <c r="F2761" s="95"/>
    </row>
    <row r="2762" spans="2:6">
      <c r="B2762" s="92"/>
      <c r="C2762" s="92"/>
      <c r="D2762" s="93"/>
      <c r="E2762" s="94"/>
      <c r="F2762" s="96"/>
    </row>
    <row r="2763" spans="2:6">
      <c r="B2763" s="92"/>
      <c r="C2763" s="92"/>
      <c r="D2763" s="93"/>
      <c r="E2763" s="94"/>
      <c r="F2763" s="95"/>
    </row>
    <row r="2764" spans="2:6">
      <c r="B2764" s="92"/>
      <c r="C2764" s="92"/>
      <c r="D2764" s="93"/>
      <c r="E2764" s="94"/>
      <c r="F2764" s="95"/>
    </row>
    <row r="2765" spans="2:6">
      <c r="B2765" s="92"/>
      <c r="C2765" s="92"/>
      <c r="D2765" s="93"/>
      <c r="E2765" s="94"/>
      <c r="F2765" s="95"/>
    </row>
    <row r="2766" spans="2:6">
      <c r="B2766" s="92"/>
      <c r="C2766" s="92"/>
      <c r="D2766" s="93"/>
      <c r="E2766" s="94"/>
      <c r="F2766" s="96"/>
    </row>
    <row r="2767" spans="2:6">
      <c r="B2767" s="92"/>
      <c r="C2767" s="92"/>
      <c r="D2767" s="93"/>
      <c r="E2767" s="94"/>
      <c r="F2767" s="95"/>
    </row>
    <row r="2768" spans="2:6">
      <c r="B2768" s="92"/>
      <c r="C2768" s="92"/>
      <c r="D2768" s="93"/>
      <c r="E2768" s="94"/>
      <c r="F2768" s="95"/>
    </row>
    <row r="2769" spans="2:6">
      <c r="B2769" s="92"/>
      <c r="C2769" s="92"/>
      <c r="D2769" s="93"/>
      <c r="E2769" s="94"/>
      <c r="F2769" s="95"/>
    </row>
    <row r="2770" spans="2:6">
      <c r="B2770" s="92"/>
      <c r="C2770" s="92"/>
      <c r="D2770" s="93"/>
      <c r="E2770" s="94"/>
      <c r="F2770" s="95"/>
    </row>
    <row r="2771" spans="2:6">
      <c r="B2771" s="92"/>
      <c r="C2771" s="92"/>
      <c r="D2771" s="93"/>
      <c r="E2771" s="94"/>
      <c r="F2771" s="95"/>
    </row>
    <row r="2772" spans="2:6">
      <c r="B2772" s="92"/>
      <c r="C2772" s="92"/>
      <c r="D2772" s="93"/>
      <c r="E2772" s="94"/>
      <c r="F2772" s="95"/>
    </row>
    <row r="2773" spans="2:6">
      <c r="B2773" s="92"/>
      <c r="C2773" s="92"/>
      <c r="D2773" s="93"/>
      <c r="E2773" s="94"/>
      <c r="F2773" s="95"/>
    </row>
    <row r="2774" spans="2:6">
      <c r="B2774" s="92"/>
      <c r="C2774" s="92"/>
      <c r="D2774" s="93"/>
      <c r="E2774" s="94"/>
      <c r="F2774" s="95"/>
    </row>
    <row r="2775" spans="2:6">
      <c r="B2775" s="92"/>
      <c r="C2775" s="92"/>
      <c r="D2775" s="93"/>
      <c r="E2775" s="94"/>
      <c r="F2775" s="95"/>
    </row>
    <row r="2776" spans="2:6">
      <c r="B2776" s="92"/>
      <c r="C2776" s="92"/>
      <c r="D2776" s="93"/>
      <c r="E2776" s="94"/>
      <c r="F2776" s="95"/>
    </row>
    <row r="2777" spans="2:6">
      <c r="B2777" s="92"/>
      <c r="C2777" s="92"/>
      <c r="D2777" s="93"/>
      <c r="E2777" s="94"/>
      <c r="F2777" s="95"/>
    </row>
    <row r="2778" spans="2:6">
      <c r="B2778" s="92"/>
      <c r="C2778" s="92"/>
      <c r="D2778" s="93"/>
      <c r="E2778" s="94"/>
      <c r="F2778" s="95"/>
    </row>
    <row r="2779" spans="2:6">
      <c r="B2779" s="92"/>
      <c r="C2779" s="92"/>
      <c r="D2779" s="93"/>
      <c r="E2779" s="94"/>
      <c r="F2779" s="95"/>
    </row>
    <row r="2780" spans="2:6">
      <c r="B2780" s="92"/>
      <c r="C2780" s="92"/>
      <c r="D2780" s="93"/>
      <c r="E2780" s="94"/>
      <c r="F2780" s="95"/>
    </row>
    <row r="2781" spans="2:6">
      <c r="B2781" s="92"/>
      <c r="C2781" s="92"/>
      <c r="D2781" s="93"/>
      <c r="E2781" s="94"/>
      <c r="F2781" s="95"/>
    </row>
    <row r="2782" spans="2:6">
      <c r="B2782" s="92"/>
      <c r="C2782" s="92"/>
      <c r="D2782" s="93"/>
      <c r="E2782" s="94"/>
      <c r="F2782" s="95"/>
    </row>
    <row r="2783" spans="2:6">
      <c r="B2783" s="92"/>
      <c r="C2783" s="92"/>
      <c r="D2783" s="93"/>
      <c r="E2783" s="94"/>
      <c r="F2783" s="95"/>
    </row>
    <row r="2784" spans="2:6">
      <c r="B2784" s="92"/>
      <c r="C2784" s="92"/>
      <c r="D2784" s="93"/>
      <c r="E2784" s="94"/>
      <c r="F2784" s="95"/>
    </row>
    <row r="2785" spans="2:6">
      <c r="B2785" s="92"/>
      <c r="C2785" s="92"/>
      <c r="D2785" s="93"/>
      <c r="E2785" s="94"/>
      <c r="F2785" s="96"/>
    </row>
    <row r="2786" spans="2:6">
      <c r="B2786" s="92"/>
      <c r="C2786" s="92"/>
      <c r="D2786" s="93"/>
      <c r="E2786" s="94"/>
      <c r="F2786" s="95"/>
    </row>
    <row r="2787" spans="2:6">
      <c r="B2787" s="92"/>
      <c r="C2787" s="92"/>
      <c r="D2787" s="93"/>
      <c r="E2787" s="94"/>
      <c r="F2787" s="95"/>
    </row>
    <row r="2788" spans="2:6">
      <c r="B2788" s="92"/>
      <c r="C2788" s="92"/>
      <c r="D2788" s="93"/>
      <c r="E2788" s="94"/>
      <c r="F2788" s="95"/>
    </row>
    <row r="2789" spans="2:6">
      <c r="B2789" s="92"/>
      <c r="C2789" s="92"/>
      <c r="D2789" s="93"/>
      <c r="E2789" s="94"/>
      <c r="F2789" s="95"/>
    </row>
    <row r="2790" spans="2:6">
      <c r="B2790" s="92"/>
      <c r="C2790" s="92"/>
      <c r="D2790" s="93"/>
      <c r="E2790" s="94"/>
      <c r="F2790" s="96"/>
    </row>
    <row r="2791" spans="2:6">
      <c r="B2791" s="92"/>
      <c r="C2791" s="92"/>
      <c r="D2791" s="93"/>
      <c r="E2791" s="94"/>
      <c r="F2791" s="95"/>
    </row>
    <row r="2792" spans="2:6">
      <c r="B2792" s="92"/>
      <c r="C2792" s="92"/>
      <c r="D2792" s="93"/>
      <c r="E2792" s="94"/>
      <c r="F2792" s="96"/>
    </row>
    <row r="2793" spans="2:6">
      <c r="B2793" s="92"/>
      <c r="C2793" s="92"/>
      <c r="D2793" s="93"/>
      <c r="E2793" s="94"/>
      <c r="F2793" s="95"/>
    </row>
    <row r="2794" spans="2:6">
      <c r="B2794" s="92"/>
      <c r="C2794" s="92"/>
      <c r="D2794" s="93"/>
      <c r="E2794" s="94"/>
      <c r="F2794" s="95"/>
    </row>
    <row r="2795" spans="2:6">
      <c r="B2795" s="92"/>
      <c r="C2795" s="92"/>
      <c r="D2795" s="93"/>
      <c r="E2795" s="94"/>
      <c r="F2795" s="96"/>
    </row>
    <row r="2796" spans="2:6">
      <c r="B2796" s="92"/>
      <c r="C2796" s="92"/>
      <c r="D2796" s="93"/>
      <c r="E2796" s="94"/>
      <c r="F2796" s="96"/>
    </row>
    <row r="2797" spans="2:6">
      <c r="B2797" s="92"/>
      <c r="C2797" s="92"/>
      <c r="D2797" s="93"/>
      <c r="E2797" s="94"/>
      <c r="F2797" s="96"/>
    </row>
    <row r="2798" spans="2:6">
      <c r="B2798" s="92"/>
      <c r="C2798" s="92"/>
      <c r="D2798" s="93"/>
      <c r="E2798" s="94"/>
      <c r="F2798" s="95"/>
    </row>
    <row r="2799" spans="2:6">
      <c r="B2799" s="92"/>
      <c r="C2799" s="92"/>
      <c r="D2799" s="93"/>
      <c r="E2799" s="94"/>
      <c r="F2799" s="95"/>
    </row>
    <row r="2800" spans="2:6">
      <c r="B2800" s="92"/>
      <c r="C2800" s="92"/>
      <c r="D2800" s="93"/>
      <c r="E2800" s="94"/>
      <c r="F2800" s="95"/>
    </row>
    <row r="2801" spans="2:6">
      <c r="B2801" s="92"/>
      <c r="C2801" s="92"/>
      <c r="D2801" s="93"/>
      <c r="E2801" s="94"/>
      <c r="F2801" s="95"/>
    </row>
    <row r="2802" spans="2:6">
      <c r="B2802" s="92"/>
      <c r="C2802" s="92"/>
      <c r="D2802" s="93"/>
      <c r="E2802" s="94"/>
      <c r="F2802" s="95"/>
    </row>
    <row r="2803" spans="2:6">
      <c r="B2803" s="92"/>
      <c r="C2803" s="92"/>
      <c r="D2803" s="93"/>
      <c r="E2803" s="94"/>
      <c r="F2803" s="95"/>
    </row>
    <row r="2804" spans="2:6">
      <c r="B2804" s="92"/>
      <c r="C2804" s="92"/>
      <c r="D2804" s="93"/>
      <c r="E2804" s="94"/>
      <c r="F2804" s="95"/>
    </row>
    <row r="2805" spans="2:6">
      <c r="B2805" s="92"/>
      <c r="C2805" s="92"/>
      <c r="D2805" s="93"/>
      <c r="E2805" s="94"/>
      <c r="F2805" s="95"/>
    </row>
    <row r="2806" spans="2:6">
      <c r="B2806" s="92"/>
      <c r="C2806" s="92"/>
      <c r="D2806" s="93"/>
      <c r="E2806" s="94"/>
      <c r="F2806" s="95"/>
    </row>
    <row r="2807" spans="2:6">
      <c r="B2807" s="92"/>
      <c r="C2807" s="92"/>
      <c r="D2807" s="93"/>
      <c r="E2807" s="94"/>
      <c r="F2807" s="95"/>
    </row>
    <row r="2808" spans="2:6">
      <c r="B2808" s="92"/>
      <c r="C2808" s="92"/>
      <c r="D2808" s="93"/>
      <c r="E2808" s="94"/>
      <c r="F2808" s="95"/>
    </row>
    <row r="2809" spans="2:6">
      <c r="B2809" s="92"/>
      <c r="C2809" s="92"/>
      <c r="D2809" s="93"/>
      <c r="E2809" s="94"/>
      <c r="F2809" s="95"/>
    </row>
    <row r="2810" spans="2:6">
      <c r="B2810" s="92"/>
      <c r="C2810" s="92"/>
      <c r="D2810" s="93"/>
      <c r="E2810" s="94"/>
      <c r="F2810" s="95"/>
    </row>
    <row r="2811" spans="2:6">
      <c r="B2811" s="92"/>
      <c r="C2811" s="92"/>
      <c r="D2811" s="93"/>
      <c r="E2811" s="94"/>
      <c r="F2811" s="95"/>
    </row>
    <row r="2812" spans="2:6">
      <c r="B2812" s="92"/>
      <c r="C2812" s="92"/>
      <c r="D2812" s="93"/>
      <c r="E2812" s="94"/>
      <c r="F2812" s="95"/>
    </row>
    <row r="2813" spans="2:6">
      <c r="B2813" s="92"/>
      <c r="C2813" s="92"/>
      <c r="D2813" s="93"/>
      <c r="E2813" s="94"/>
      <c r="F2813" s="95"/>
    </row>
    <row r="2814" spans="2:6">
      <c r="B2814" s="92"/>
      <c r="C2814" s="92"/>
      <c r="D2814" s="93"/>
      <c r="E2814" s="94"/>
      <c r="F2814" s="95"/>
    </row>
    <row r="2815" spans="2:6">
      <c r="B2815" s="92"/>
      <c r="C2815" s="92"/>
      <c r="D2815" s="93"/>
      <c r="E2815" s="94"/>
      <c r="F2815" s="95"/>
    </row>
    <row r="2816" spans="2:6">
      <c r="B2816" s="92"/>
      <c r="C2816" s="92"/>
      <c r="D2816" s="93"/>
      <c r="E2816" s="94"/>
      <c r="F2816" s="95"/>
    </row>
    <row r="2817" spans="2:6">
      <c r="B2817" s="92"/>
      <c r="C2817" s="92"/>
      <c r="D2817" s="93"/>
      <c r="E2817" s="94"/>
      <c r="F2817" s="95"/>
    </row>
    <row r="2818" spans="2:6">
      <c r="B2818" s="92"/>
      <c r="C2818" s="92"/>
      <c r="D2818" s="93"/>
      <c r="E2818" s="94"/>
      <c r="F2818" s="95"/>
    </row>
    <row r="2819" spans="2:6">
      <c r="B2819" s="92"/>
      <c r="C2819" s="92"/>
      <c r="D2819" s="93"/>
      <c r="E2819" s="94"/>
      <c r="F2819" s="95"/>
    </row>
    <row r="2820" spans="2:6">
      <c r="B2820" s="92"/>
      <c r="C2820" s="92"/>
      <c r="D2820" s="93"/>
      <c r="E2820" s="94"/>
      <c r="F2820" s="95"/>
    </row>
    <row r="2821" spans="2:6">
      <c r="B2821" s="92"/>
      <c r="C2821" s="92"/>
      <c r="D2821" s="93"/>
      <c r="E2821" s="94"/>
      <c r="F2821" s="95"/>
    </row>
    <row r="2822" spans="2:6">
      <c r="B2822" s="92"/>
      <c r="C2822" s="92"/>
      <c r="D2822" s="93"/>
      <c r="E2822" s="94"/>
      <c r="F2822" s="96"/>
    </row>
    <row r="2823" spans="2:6">
      <c r="B2823" s="92"/>
      <c r="C2823" s="92"/>
      <c r="D2823" s="93"/>
      <c r="E2823" s="94"/>
      <c r="F2823" s="96"/>
    </row>
    <row r="2824" spans="2:6">
      <c r="B2824" s="92"/>
      <c r="C2824" s="92"/>
      <c r="D2824" s="93"/>
      <c r="E2824" s="94"/>
      <c r="F2824" s="95"/>
    </row>
    <row r="2825" spans="2:6">
      <c r="B2825" s="92"/>
      <c r="C2825" s="92"/>
      <c r="D2825" s="93"/>
      <c r="E2825" s="94"/>
      <c r="F2825" s="95"/>
    </row>
    <row r="2826" spans="2:6">
      <c r="B2826" s="92"/>
      <c r="C2826" s="92"/>
      <c r="D2826" s="93"/>
      <c r="E2826" s="94"/>
      <c r="F2826" s="95"/>
    </row>
    <row r="2827" spans="2:6">
      <c r="B2827" s="92"/>
      <c r="C2827" s="92"/>
      <c r="D2827" s="93"/>
      <c r="E2827" s="94"/>
      <c r="F2827" s="95"/>
    </row>
    <row r="2828" spans="2:6">
      <c r="B2828" s="92"/>
      <c r="C2828" s="92"/>
      <c r="D2828" s="93"/>
      <c r="E2828" s="94"/>
      <c r="F2828" s="95"/>
    </row>
    <row r="2829" spans="2:6">
      <c r="B2829" s="92"/>
      <c r="C2829" s="92"/>
      <c r="D2829" s="93"/>
      <c r="E2829" s="94"/>
      <c r="F2829" s="95"/>
    </row>
    <row r="2830" spans="2:6">
      <c r="B2830" s="92"/>
      <c r="C2830" s="92"/>
      <c r="D2830" s="93"/>
      <c r="E2830" s="94"/>
      <c r="F2830" s="95"/>
    </row>
    <row r="2831" spans="2:6">
      <c r="B2831" s="92"/>
      <c r="C2831" s="92"/>
      <c r="D2831" s="93"/>
      <c r="E2831" s="94"/>
      <c r="F2831" s="95"/>
    </row>
    <row r="2832" spans="2:6">
      <c r="B2832" s="92"/>
      <c r="C2832" s="92"/>
      <c r="D2832" s="93"/>
      <c r="E2832" s="94"/>
      <c r="F2832" s="95"/>
    </row>
    <row r="2833" spans="2:6">
      <c r="B2833" s="92"/>
      <c r="C2833" s="92"/>
      <c r="D2833" s="93"/>
      <c r="E2833" s="94"/>
      <c r="F2833" s="95"/>
    </row>
    <row r="2834" spans="2:6">
      <c r="B2834" s="92"/>
      <c r="C2834" s="92"/>
      <c r="D2834" s="93"/>
      <c r="E2834" s="94"/>
      <c r="F2834" s="95"/>
    </row>
    <row r="2835" spans="2:6">
      <c r="B2835" s="92"/>
      <c r="C2835" s="92"/>
      <c r="D2835" s="93"/>
      <c r="E2835" s="94"/>
      <c r="F2835" s="95"/>
    </row>
    <row r="2836" spans="2:6">
      <c r="B2836" s="92"/>
      <c r="C2836" s="92"/>
      <c r="D2836" s="93"/>
      <c r="E2836" s="94"/>
      <c r="F2836" s="95"/>
    </row>
    <row r="2837" spans="2:6">
      <c r="B2837" s="92"/>
      <c r="C2837" s="92"/>
      <c r="D2837" s="93"/>
      <c r="E2837" s="94"/>
      <c r="F2837" s="95"/>
    </row>
    <row r="2838" spans="2:6">
      <c r="B2838" s="92"/>
      <c r="C2838" s="92"/>
      <c r="D2838" s="93"/>
      <c r="E2838" s="94"/>
      <c r="F2838" s="95"/>
    </row>
    <row r="2839" spans="2:6">
      <c r="B2839" s="92"/>
      <c r="C2839" s="92"/>
      <c r="D2839" s="93"/>
      <c r="E2839" s="94"/>
      <c r="F2839" s="95"/>
    </row>
    <row r="2840" spans="2:6">
      <c r="B2840" s="92"/>
      <c r="C2840" s="92"/>
      <c r="D2840" s="93"/>
      <c r="E2840" s="94"/>
      <c r="F2840" s="95"/>
    </row>
    <row r="2841" spans="2:6">
      <c r="B2841" s="92"/>
      <c r="C2841" s="92"/>
      <c r="D2841" s="93"/>
      <c r="E2841" s="94"/>
      <c r="F2841" s="95"/>
    </row>
    <row r="2842" spans="2:6">
      <c r="B2842" s="92"/>
      <c r="C2842" s="92"/>
      <c r="D2842" s="93"/>
      <c r="E2842" s="94"/>
      <c r="F2842" s="95"/>
    </row>
    <row r="2843" spans="2:6">
      <c r="B2843" s="92"/>
      <c r="C2843" s="92"/>
      <c r="D2843" s="93"/>
      <c r="E2843" s="94"/>
      <c r="F2843" s="96"/>
    </row>
    <row r="2844" spans="2:6">
      <c r="B2844" s="92"/>
      <c r="C2844" s="92"/>
      <c r="D2844" s="93"/>
      <c r="E2844" s="94"/>
      <c r="F2844" s="95"/>
    </row>
    <row r="2845" spans="2:6">
      <c r="B2845" s="92"/>
      <c r="C2845" s="92"/>
      <c r="D2845" s="93"/>
      <c r="E2845" s="94"/>
      <c r="F2845" s="95"/>
    </row>
    <row r="2846" spans="2:6">
      <c r="B2846" s="92"/>
      <c r="C2846" s="92"/>
      <c r="D2846" s="93"/>
      <c r="E2846" s="94"/>
      <c r="F2846" s="95"/>
    </row>
    <row r="2847" spans="2:6">
      <c r="B2847" s="92"/>
      <c r="C2847" s="92"/>
      <c r="D2847" s="93"/>
      <c r="E2847" s="94"/>
      <c r="F2847" s="95"/>
    </row>
    <row r="2848" spans="2:6">
      <c r="B2848" s="92"/>
      <c r="C2848" s="92"/>
      <c r="D2848" s="93"/>
      <c r="E2848" s="94"/>
      <c r="F2848" s="95"/>
    </row>
    <row r="2849" spans="2:6">
      <c r="B2849" s="92"/>
      <c r="C2849" s="92"/>
      <c r="D2849" s="93"/>
      <c r="E2849" s="94"/>
      <c r="F2849" s="95"/>
    </row>
    <row r="2850" spans="2:6">
      <c r="B2850" s="92"/>
      <c r="C2850" s="92"/>
      <c r="D2850" s="93"/>
      <c r="E2850" s="94"/>
      <c r="F2850" s="95"/>
    </row>
    <row r="2851" spans="2:6">
      <c r="B2851" s="92"/>
      <c r="C2851" s="92"/>
      <c r="D2851" s="93"/>
      <c r="E2851" s="94"/>
      <c r="F2851" s="93"/>
    </row>
    <row r="2852" spans="2:6">
      <c r="B2852" s="92"/>
      <c r="C2852" s="92"/>
      <c r="D2852" s="93"/>
      <c r="E2852" s="94"/>
      <c r="F2852" s="95"/>
    </row>
    <row r="2853" spans="2:6">
      <c r="B2853" s="92"/>
      <c r="C2853" s="92"/>
      <c r="D2853" s="93"/>
      <c r="E2853" s="94"/>
      <c r="F2853" s="96"/>
    </row>
    <row r="2854" spans="2:6">
      <c r="B2854" s="92"/>
      <c r="C2854" s="92"/>
      <c r="D2854" s="93"/>
      <c r="E2854" s="94"/>
      <c r="F2854" s="95"/>
    </row>
    <row r="2855" spans="2:6">
      <c r="B2855" s="92"/>
      <c r="C2855" s="92"/>
      <c r="D2855" s="93"/>
      <c r="E2855" s="94"/>
      <c r="F2855" s="96"/>
    </row>
    <row r="2856" spans="2:6">
      <c r="B2856" s="92"/>
      <c r="C2856" s="92"/>
      <c r="D2856" s="93"/>
      <c r="E2856" s="94"/>
      <c r="F2856" s="95"/>
    </row>
    <row r="2857" spans="2:6">
      <c r="B2857" s="92"/>
      <c r="C2857" s="92"/>
      <c r="D2857" s="93"/>
      <c r="E2857" s="94"/>
      <c r="F2857" s="96"/>
    </row>
    <row r="2858" spans="2:6">
      <c r="B2858" s="92"/>
      <c r="C2858" s="92"/>
      <c r="D2858" s="93"/>
      <c r="E2858" s="94"/>
      <c r="F2858" s="95"/>
    </row>
    <row r="2859" spans="2:6">
      <c r="B2859" s="92"/>
      <c r="C2859" s="92"/>
      <c r="D2859" s="93"/>
      <c r="E2859" s="94"/>
      <c r="F2859" s="95"/>
    </row>
    <row r="2860" spans="2:6">
      <c r="B2860" s="92"/>
      <c r="C2860" s="92"/>
      <c r="D2860" s="93"/>
      <c r="E2860" s="94"/>
      <c r="F2860" s="95"/>
    </row>
    <row r="2861" spans="2:6">
      <c r="B2861" s="92"/>
      <c r="C2861" s="92"/>
      <c r="D2861" s="93"/>
      <c r="E2861" s="94"/>
      <c r="F2861" s="96"/>
    </row>
    <row r="2862" spans="2:6">
      <c r="B2862" s="92"/>
      <c r="C2862" s="92"/>
      <c r="D2862" s="93"/>
      <c r="E2862" s="94"/>
      <c r="F2862" s="95"/>
    </row>
    <row r="2863" spans="2:6">
      <c r="B2863" s="92"/>
      <c r="C2863" s="92"/>
      <c r="D2863" s="93"/>
      <c r="E2863" s="94"/>
      <c r="F2863" s="96"/>
    </row>
    <row r="2864" spans="2:6">
      <c r="B2864" s="92"/>
      <c r="C2864" s="92"/>
      <c r="D2864" s="93"/>
      <c r="E2864" s="94"/>
      <c r="F2864" s="95"/>
    </row>
    <row r="2865" spans="2:6">
      <c r="B2865" s="92"/>
      <c r="C2865" s="92"/>
      <c r="D2865" s="93"/>
      <c r="E2865" s="94"/>
      <c r="F2865" s="95"/>
    </row>
    <row r="2866" spans="2:6">
      <c r="B2866" s="92"/>
      <c r="C2866" s="92"/>
      <c r="D2866" s="93"/>
      <c r="E2866" s="94"/>
      <c r="F2866" s="95"/>
    </row>
    <row r="2867" spans="2:6">
      <c r="B2867" s="92"/>
      <c r="C2867" s="92"/>
      <c r="D2867" s="93"/>
      <c r="E2867" s="94"/>
      <c r="F2867" s="95"/>
    </row>
    <row r="2868" spans="2:6">
      <c r="B2868" s="92"/>
      <c r="C2868" s="92"/>
      <c r="D2868" s="93"/>
      <c r="E2868" s="94"/>
      <c r="F2868" s="95"/>
    </row>
    <row r="2869" spans="2:6">
      <c r="B2869" s="92"/>
      <c r="C2869" s="92"/>
      <c r="D2869" s="93"/>
      <c r="E2869" s="94"/>
      <c r="F2869" s="96"/>
    </row>
    <row r="2870" spans="2:6">
      <c r="B2870" s="92"/>
      <c r="C2870" s="92"/>
      <c r="D2870" s="93"/>
      <c r="E2870" s="94"/>
      <c r="F2870" s="95"/>
    </row>
    <row r="2871" spans="2:6">
      <c r="B2871" s="92"/>
      <c r="C2871" s="92"/>
      <c r="D2871" s="93"/>
      <c r="E2871" s="94"/>
      <c r="F2871" s="96"/>
    </row>
    <row r="2872" spans="2:6">
      <c r="B2872" s="92"/>
      <c r="C2872" s="92"/>
      <c r="D2872" s="93"/>
      <c r="E2872" s="94"/>
      <c r="F2872" s="95"/>
    </row>
    <row r="2873" spans="2:6">
      <c r="B2873" s="92"/>
      <c r="C2873" s="92"/>
      <c r="D2873" s="93"/>
      <c r="E2873" s="94"/>
      <c r="F2873" s="96"/>
    </row>
    <row r="2874" spans="2:6">
      <c r="B2874" s="92"/>
      <c r="C2874" s="92"/>
      <c r="D2874" s="93"/>
      <c r="E2874" s="94"/>
      <c r="F2874" s="96"/>
    </row>
    <row r="2875" spans="2:6">
      <c r="B2875" s="92"/>
      <c r="C2875" s="92"/>
      <c r="D2875" s="93"/>
      <c r="E2875" s="94"/>
      <c r="F2875" s="95"/>
    </row>
    <row r="2876" spans="2:6">
      <c r="B2876" s="92"/>
      <c r="C2876" s="92"/>
      <c r="D2876" s="93"/>
      <c r="E2876" s="94"/>
      <c r="F2876" s="96"/>
    </row>
    <row r="2877" spans="2:6">
      <c r="B2877" s="92"/>
      <c r="C2877" s="92"/>
      <c r="D2877" s="93"/>
      <c r="E2877" s="94"/>
      <c r="F2877" s="95"/>
    </row>
    <row r="2878" spans="2:6">
      <c r="B2878" s="92"/>
      <c r="C2878" s="92"/>
      <c r="D2878" s="93"/>
      <c r="E2878" s="94"/>
      <c r="F2878" s="95"/>
    </row>
    <row r="2879" spans="2:6">
      <c r="B2879" s="92"/>
      <c r="C2879" s="92"/>
      <c r="D2879" s="93"/>
      <c r="E2879" s="94"/>
      <c r="F2879" s="95"/>
    </row>
    <row r="2880" spans="2:6">
      <c r="B2880" s="92"/>
      <c r="C2880" s="92"/>
      <c r="D2880" s="93"/>
      <c r="E2880" s="94"/>
      <c r="F2880" s="96"/>
    </row>
    <row r="2881" spans="2:6">
      <c r="B2881" s="92"/>
      <c r="C2881" s="92"/>
      <c r="D2881" s="93"/>
      <c r="E2881" s="94"/>
      <c r="F2881" s="95"/>
    </row>
    <row r="2882" spans="2:6">
      <c r="B2882" s="92"/>
      <c r="C2882" s="92"/>
      <c r="D2882" s="93"/>
      <c r="E2882" s="94"/>
      <c r="F2882" s="95"/>
    </row>
    <row r="2883" spans="2:6">
      <c r="B2883" s="92"/>
      <c r="C2883" s="92"/>
      <c r="D2883" s="93"/>
      <c r="E2883" s="94"/>
      <c r="F2883" s="95"/>
    </row>
    <row r="2884" spans="2:6">
      <c r="B2884" s="92"/>
      <c r="C2884" s="92"/>
      <c r="D2884" s="93"/>
      <c r="E2884" s="94"/>
      <c r="F2884" s="95"/>
    </row>
    <row r="2885" spans="2:6">
      <c r="B2885" s="92"/>
      <c r="C2885" s="92"/>
      <c r="D2885" s="93"/>
      <c r="E2885" s="94"/>
      <c r="F2885" s="96"/>
    </row>
    <row r="2886" spans="2:6">
      <c r="B2886" s="92"/>
      <c r="C2886" s="92"/>
      <c r="D2886" s="93"/>
      <c r="E2886" s="94"/>
      <c r="F2886" s="95"/>
    </row>
    <row r="2887" spans="2:6">
      <c r="B2887" s="92"/>
      <c r="C2887" s="92"/>
      <c r="D2887" s="93"/>
      <c r="E2887" s="94"/>
      <c r="F2887" s="95"/>
    </row>
    <row r="2888" spans="2:6">
      <c r="B2888" s="92"/>
      <c r="C2888" s="92"/>
      <c r="D2888" s="93"/>
      <c r="E2888" s="94"/>
      <c r="F2888" s="95"/>
    </row>
    <row r="2889" spans="2:6">
      <c r="B2889" s="92"/>
      <c r="C2889" s="92"/>
      <c r="D2889" s="93"/>
      <c r="E2889" s="94"/>
      <c r="F2889" s="95"/>
    </row>
    <row r="2890" spans="2:6">
      <c r="B2890" s="92"/>
      <c r="C2890" s="92"/>
      <c r="D2890" s="93"/>
      <c r="E2890" s="94"/>
      <c r="F2890" s="95"/>
    </row>
    <row r="2891" spans="2:6">
      <c r="B2891" s="92"/>
      <c r="C2891" s="92"/>
      <c r="D2891" s="93"/>
      <c r="E2891" s="94"/>
      <c r="F2891" s="95"/>
    </row>
    <row r="2892" spans="2:6">
      <c r="B2892" s="92"/>
      <c r="C2892" s="92"/>
      <c r="D2892" s="93"/>
      <c r="E2892" s="94"/>
      <c r="F2892" s="95"/>
    </row>
    <row r="2893" spans="2:6">
      <c r="B2893" s="92"/>
      <c r="C2893" s="92"/>
      <c r="D2893" s="93"/>
      <c r="E2893" s="94"/>
      <c r="F2893" s="95"/>
    </row>
    <row r="2894" spans="2:6">
      <c r="B2894" s="92"/>
      <c r="C2894" s="92"/>
      <c r="D2894" s="93"/>
      <c r="E2894" s="94"/>
      <c r="F2894" s="96"/>
    </row>
    <row r="2895" spans="2:6">
      <c r="B2895" s="92"/>
      <c r="C2895" s="92"/>
      <c r="D2895" s="93"/>
      <c r="E2895" s="94"/>
      <c r="F2895" s="95"/>
    </row>
    <row r="2896" spans="2:6">
      <c r="B2896" s="92"/>
      <c r="C2896" s="92"/>
      <c r="D2896" s="93"/>
      <c r="E2896" s="94"/>
      <c r="F2896" s="95"/>
    </row>
    <row r="2897" spans="2:6">
      <c r="B2897" s="92"/>
      <c r="C2897" s="92"/>
      <c r="D2897" s="93"/>
      <c r="E2897" s="94"/>
      <c r="F2897" s="95"/>
    </row>
    <row r="2898" spans="2:6">
      <c r="B2898" s="92"/>
      <c r="C2898" s="92"/>
      <c r="D2898" s="93"/>
      <c r="E2898" s="94"/>
      <c r="F2898" s="96"/>
    </row>
    <row r="2899" spans="2:6">
      <c r="B2899" s="92"/>
      <c r="C2899" s="92"/>
      <c r="D2899" s="93"/>
      <c r="E2899" s="94"/>
      <c r="F2899" s="95"/>
    </row>
    <row r="2900" spans="2:6">
      <c r="B2900" s="92"/>
      <c r="C2900" s="92"/>
      <c r="D2900" s="93"/>
      <c r="E2900" s="94"/>
      <c r="F2900" s="96"/>
    </row>
    <row r="2901" spans="2:6">
      <c r="B2901" s="92"/>
      <c r="C2901" s="92"/>
      <c r="D2901" s="93"/>
      <c r="E2901" s="94"/>
      <c r="F2901" s="95"/>
    </row>
    <row r="2902" spans="2:6">
      <c r="B2902" s="92"/>
      <c r="C2902" s="92"/>
      <c r="D2902" s="93"/>
      <c r="E2902" s="94"/>
      <c r="F2902" s="95"/>
    </row>
    <row r="2903" spans="2:6">
      <c r="B2903" s="92"/>
      <c r="C2903" s="92"/>
      <c r="D2903" s="93"/>
      <c r="E2903" s="94"/>
      <c r="F2903" s="95"/>
    </row>
    <row r="2904" spans="2:6">
      <c r="B2904" s="92"/>
      <c r="C2904" s="92"/>
      <c r="D2904" s="93"/>
      <c r="E2904" s="94"/>
      <c r="F2904" s="95"/>
    </row>
    <row r="2905" spans="2:6">
      <c r="B2905" s="92"/>
      <c r="C2905" s="92"/>
      <c r="D2905" s="93"/>
      <c r="E2905" s="94"/>
      <c r="F2905" s="95"/>
    </row>
    <row r="2906" spans="2:6">
      <c r="B2906" s="92"/>
      <c r="C2906" s="92"/>
      <c r="D2906" s="93"/>
      <c r="E2906" s="94"/>
      <c r="F2906" s="95"/>
    </row>
    <row r="2907" spans="2:6">
      <c r="B2907" s="92"/>
      <c r="C2907" s="92"/>
      <c r="D2907" s="93"/>
      <c r="E2907" s="94"/>
      <c r="F2907" s="96"/>
    </row>
    <row r="2908" spans="2:6">
      <c r="B2908" s="92"/>
      <c r="C2908" s="92"/>
      <c r="D2908" s="93"/>
      <c r="E2908" s="94"/>
      <c r="F2908" s="95"/>
    </row>
    <row r="2909" spans="2:6">
      <c r="B2909" s="92"/>
      <c r="C2909" s="92"/>
      <c r="D2909" s="93"/>
      <c r="E2909" s="94"/>
      <c r="F2909" s="95"/>
    </row>
    <row r="2910" spans="2:6">
      <c r="B2910" s="92"/>
      <c r="C2910" s="92"/>
      <c r="D2910" s="93"/>
      <c r="E2910" s="94"/>
      <c r="F2910" s="95"/>
    </row>
    <row r="2911" spans="2:6">
      <c r="B2911" s="92"/>
      <c r="C2911" s="92"/>
      <c r="D2911" s="93"/>
      <c r="E2911" s="94"/>
      <c r="F2911" s="95"/>
    </row>
    <row r="2912" spans="2:6">
      <c r="B2912" s="92"/>
      <c r="C2912" s="92"/>
      <c r="D2912" s="93"/>
      <c r="E2912" s="94"/>
      <c r="F2912" s="95"/>
    </row>
    <row r="2913" spans="2:6">
      <c r="B2913" s="92"/>
      <c r="C2913" s="92"/>
      <c r="D2913" s="93"/>
      <c r="E2913" s="94"/>
      <c r="F2913" s="95"/>
    </row>
    <row r="2914" spans="2:6">
      <c r="B2914" s="92"/>
      <c r="C2914" s="92"/>
      <c r="D2914" s="93"/>
      <c r="E2914" s="94"/>
      <c r="F2914" s="95"/>
    </row>
    <row r="2915" spans="2:6">
      <c r="B2915" s="92"/>
      <c r="C2915" s="92"/>
      <c r="D2915" s="93"/>
      <c r="E2915" s="94"/>
      <c r="F2915" s="95"/>
    </row>
    <row r="2916" spans="2:6">
      <c r="B2916" s="92"/>
      <c r="C2916" s="92"/>
      <c r="D2916" s="93"/>
      <c r="E2916" s="94"/>
      <c r="F2916" s="95"/>
    </row>
    <row r="2917" spans="2:6">
      <c r="B2917" s="92"/>
      <c r="C2917" s="92"/>
      <c r="D2917" s="93"/>
      <c r="E2917" s="94"/>
      <c r="F2917" s="95"/>
    </row>
    <row r="2918" spans="2:6">
      <c r="B2918" s="92"/>
      <c r="C2918" s="92"/>
      <c r="D2918" s="93"/>
      <c r="E2918" s="94"/>
      <c r="F2918" s="95"/>
    </row>
    <row r="2919" spans="2:6">
      <c r="B2919" s="92"/>
      <c r="C2919" s="92"/>
      <c r="D2919" s="93"/>
      <c r="E2919" s="94"/>
      <c r="F2919" s="96"/>
    </row>
    <row r="2920" spans="2:6">
      <c r="B2920" s="92"/>
      <c r="C2920" s="92"/>
      <c r="D2920" s="93"/>
      <c r="E2920" s="94"/>
      <c r="F2920" s="96"/>
    </row>
    <row r="2921" spans="2:6">
      <c r="B2921" s="92"/>
      <c r="C2921" s="92"/>
      <c r="D2921" s="93"/>
      <c r="E2921" s="94"/>
      <c r="F2921" s="96"/>
    </row>
    <row r="2922" spans="2:6">
      <c r="B2922" s="92"/>
      <c r="C2922" s="92"/>
      <c r="D2922" s="93"/>
      <c r="E2922" s="94"/>
      <c r="F2922" s="95"/>
    </row>
    <row r="2923" spans="2:6">
      <c r="B2923" s="92"/>
      <c r="C2923" s="92"/>
      <c r="D2923" s="93"/>
      <c r="E2923" s="94"/>
      <c r="F2923" s="95"/>
    </row>
    <row r="2924" spans="2:6">
      <c r="B2924" s="92"/>
      <c r="C2924" s="92"/>
      <c r="D2924" s="93"/>
      <c r="E2924" s="94"/>
      <c r="F2924" s="96"/>
    </row>
    <row r="2925" spans="2:6">
      <c r="B2925" s="92"/>
      <c r="C2925" s="92"/>
      <c r="D2925" s="93"/>
      <c r="E2925" s="94"/>
      <c r="F2925" s="95"/>
    </row>
    <row r="2926" spans="2:6">
      <c r="B2926" s="92"/>
      <c r="C2926" s="92"/>
      <c r="D2926" s="93"/>
      <c r="E2926" s="94"/>
      <c r="F2926" s="95"/>
    </row>
    <row r="2927" spans="2:6">
      <c r="B2927" s="92"/>
      <c r="C2927" s="92"/>
      <c r="D2927" s="93"/>
      <c r="E2927" s="94"/>
      <c r="F2927" s="95"/>
    </row>
    <row r="2928" spans="2:6">
      <c r="B2928" s="92"/>
      <c r="C2928" s="92"/>
      <c r="D2928" s="93"/>
      <c r="E2928" s="94"/>
      <c r="F2928" s="95"/>
    </row>
    <row r="2929" spans="2:6">
      <c r="B2929" s="92"/>
      <c r="C2929" s="92"/>
      <c r="D2929" s="93"/>
      <c r="E2929" s="94"/>
      <c r="F2929" s="95"/>
    </row>
    <row r="2930" spans="2:6">
      <c r="B2930" s="92"/>
      <c r="C2930" s="92"/>
      <c r="D2930" s="93"/>
      <c r="E2930" s="94"/>
      <c r="F2930" s="96"/>
    </row>
    <row r="2931" spans="2:6">
      <c r="B2931" s="92"/>
      <c r="C2931" s="92"/>
      <c r="D2931" s="93"/>
      <c r="E2931" s="94"/>
      <c r="F2931" s="96"/>
    </row>
    <row r="2932" spans="2:6">
      <c r="B2932" s="92"/>
      <c r="C2932" s="92"/>
      <c r="D2932" s="93"/>
      <c r="E2932" s="94"/>
      <c r="F2932" s="96"/>
    </row>
    <row r="2933" spans="2:6">
      <c r="B2933" s="92"/>
      <c r="C2933" s="92"/>
      <c r="D2933" s="93"/>
      <c r="E2933" s="94"/>
      <c r="F2933" s="96"/>
    </row>
    <row r="2934" spans="2:6">
      <c r="B2934" s="92"/>
      <c r="C2934" s="92"/>
      <c r="D2934" s="93"/>
      <c r="E2934" s="94"/>
      <c r="F2934" s="95"/>
    </row>
    <row r="2935" spans="2:6">
      <c r="B2935" s="92"/>
      <c r="C2935" s="92"/>
      <c r="D2935" s="93"/>
      <c r="E2935" s="94"/>
      <c r="F2935" s="95"/>
    </row>
    <row r="2936" spans="2:6">
      <c r="B2936" s="92"/>
      <c r="C2936" s="92"/>
      <c r="D2936" s="93"/>
      <c r="E2936" s="94"/>
      <c r="F2936" s="95"/>
    </row>
    <row r="2937" spans="2:6">
      <c r="B2937" s="92"/>
      <c r="C2937" s="92"/>
      <c r="D2937" s="93"/>
      <c r="E2937" s="94"/>
      <c r="F2937" s="95"/>
    </row>
    <row r="2938" spans="2:6">
      <c r="B2938" s="92"/>
      <c r="C2938" s="92"/>
      <c r="D2938" s="93"/>
      <c r="E2938" s="94"/>
      <c r="F2938" s="96"/>
    </row>
    <row r="2939" spans="2:6">
      <c r="B2939" s="92"/>
      <c r="C2939" s="92"/>
      <c r="D2939" s="93"/>
      <c r="E2939" s="94"/>
      <c r="F2939" s="95"/>
    </row>
    <row r="2940" spans="2:6">
      <c r="B2940" s="92"/>
      <c r="C2940" s="92"/>
      <c r="D2940" s="93"/>
      <c r="E2940" s="94"/>
      <c r="F2940" s="96"/>
    </row>
    <row r="2941" spans="2:6">
      <c r="B2941" s="92"/>
      <c r="C2941" s="92"/>
      <c r="D2941" s="93"/>
      <c r="E2941" s="94"/>
      <c r="F2941" s="95"/>
    </row>
    <row r="2942" spans="2:6">
      <c r="B2942" s="92"/>
      <c r="C2942" s="92"/>
      <c r="D2942" s="93"/>
      <c r="E2942" s="94"/>
      <c r="F2942" s="95"/>
    </row>
    <row r="2943" spans="2:6">
      <c r="B2943" s="92"/>
      <c r="C2943" s="92"/>
      <c r="D2943" s="93"/>
      <c r="E2943" s="94"/>
      <c r="F2943" s="95"/>
    </row>
    <row r="2944" spans="2:6">
      <c r="B2944" s="92"/>
      <c r="C2944" s="92"/>
      <c r="D2944" s="93"/>
      <c r="E2944" s="94"/>
      <c r="F2944" s="96"/>
    </row>
    <row r="2945" spans="2:6">
      <c r="B2945" s="92"/>
      <c r="C2945" s="92"/>
      <c r="D2945" s="93"/>
      <c r="E2945" s="94"/>
      <c r="F2945" s="96"/>
    </row>
    <row r="2946" spans="2:6">
      <c r="B2946" s="92"/>
      <c r="C2946" s="92"/>
      <c r="D2946" s="93"/>
      <c r="E2946" s="94"/>
      <c r="F2946" s="95"/>
    </row>
    <row r="2947" spans="2:6">
      <c r="B2947" s="92"/>
      <c r="C2947" s="92"/>
      <c r="D2947" s="93"/>
      <c r="E2947" s="94"/>
      <c r="F2947" s="95"/>
    </row>
    <row r="2948" spans="2:6">
      <c r="B2948" s="92"/>
      <c r="C2948" s="92"/>
      <c r="D2948" s="93"/>
      <c r="E2948" s="94"/>
      <c r="F2948" s="95"/>
    </row>
    <row r="2949" spans="2:6">
      <c r="B2949" s="92"/>
      <c r="C2949" s="92"/>
      <c r="D2949" s="93"/>
      <c r="E2949" s="94"/>
      <c r="F2949" s="95"/>
    </row>
    <row r="2950" spans="2:6">
      <c r="B2950" s="92"/>
      <c r="C2950" s="92"/>
      <c r="D2950" s="93"/>
      <c r="E2950" s="94"/>
      <c r="F2950" s="95"/>
    </row>
    <row r="2951" spans="2:6">
      <c r="B2951" s="92"/>
      <c r="C2951" s="92"/>
      <c r="D2951" s="93"/>
      <c r="E2951" s="94"/>
      <c r="F2951" s="96"/>
    </row>
    <row r="2952" spans="2:6">
      <c r="B2952" s="92"/>
      <c r="C2952" s="92"/>
      <c r="D2952" s="93"/>
      <c r="E2952" s="94"/>
      <c r="F2952" s="96"/>
    </row>
    <row r="2953" spans="2:6">
      <c r="B2953" s="92"/>
      <c r="C2953" s="92"/>
      <c r="D2953" s="93"/>
      <c r="E2953" s="94"/>
      <c r="F2953" s="95"/>
    </row>
    <row r="2954" spans="2:6">
      <c r="B2954" s="92"/>
      <c r="C2954" s="92"/>
      <c r="D2954" s="93"/>
      <c r="E2954" s="94"/>
      <c r="F2954" s="95"/>
    </row>
    <row r="2955" spans="2:6">
      <c r="B2955" s="92"/>
      <c r="C2955" s="92"/>
      <c r="D2955" s="93"/>
      <c r="E2955" s="94"/>
      <c r="F2955" s="95"/>
    </row>
    <row r="2956" spans="2:6">
      <c r="B2956" s="92"/>
      <c r="C2956" s="92"/>
      <c r="D2956" s="93"/>
      <c r="E2956" s="94"/>
      <c r="F2956" s="96"/>
    </row>
    <row r="2957" spans="2:6">
      <c r="B2957" s="92"/>
      <c r="C2957" s="92"/>
      <c r="D2957" s="93"/>
      <c r="E2957" s="94"/>
      <c r="F2957" s="96"/>
    </row>
    <row r="2958" spans="2:6">
      <c r="B2958" s="92"/>
      <c r="C2958" s="92"/>
      <c r="D2958" s="93"/>
      <c r="E2958" s="94"/>
      <c r="F2958" s="95"/>
    </row>
    <row r="2959" spans="2:6">
      <c r="B2959" s="92"/>
      <c r="C2959" s="92"/>
      <c r="D2959" s="93"/>
      <c r="E2959" s="94"/>
      <c r="F2959" s="95"/>
    </row>
    <row r="2960" spans="2:6">
      <c r="B2960" s="92"/>
      <c r="C2960" s="92"/>
      <c r="D2960" s="93"/>
      <c r="E2960" s="94"/>
      <c r="F2960" s="95"/>
    </row>
    <row r="2961" spans="2:6">
      <c r="B2961" s="92"/>
      <c r="C2961" s="92"/>
      <c r="D2961" s="93"/>
      <c r="E2961" s="94"/>
      <c r="F2961" s="96"/>
    </row>
    <row r="2962" spans="2:6">
      <c r="B2962" s="92"/>
      <c r="C2962" s="92"/>
      <c r="D2962" s="93"/>
      <c r="E2962" s="94"/>
      <c r="F2962" s="95"/>
    </row>
    <row r="2963" spans="2:6">
      <c r="B2963" s="92"/>
      <c r="C2963" s="92"/>
      <c r="D2963" s="93"/>
      <c r="E2963" s="94"/>
      <c r="F2963" s="95"/>
    </row>
    <row r="2964" spans="2:6">
      <c r="B2964" s="92"/>
      <c r="C2964" s="92"/>
      <c r="D2964" s="93"/>
      <c r="E2964" s="94"/>
      <c r="F2964" s="96"/>
    </row>
    <row r="2965" spans="2:6">
      <c r="B2965" s="92"/>
      <c r="C2965" s="92"/>
      <c r="D2965" s="93"/>
      <c r="E2965" s="94"/>
      <c r="F2965" s="95"/>
    </row>
    <row r="2966" spans="2:6">
      <c r="B2966" s="92"/>
      <c r="C2966" s="92"/>
      <c r="D2966" s="93"/>
      <c r="E2966" s="94"/>
      <c r="F2966" s="95"/>
    </row>
    <row r="2967" spans="2:6">
      <c r="B2967" s="92"/>
      <c r="C2967" s="92"/>
      <c r="D2967" s="93"/>
      <c r="E2967" s="94"/>
      <c r="F2967" s="95"/>
    </row>
    <row r="2968" spans="2:6">
      <c r="B2968" s="92"/>
      <c r="C2968" s="92"/>
      <c r="D2968" s="93"/>
      <c r="E2968" s="94"/>
      <c r="F2968" s="96"/>
    </row>
    <row r="2969" spans="2:6">
      <c r="B2969" s="92"/>
      <c r="C2969" s="92"/>
      <c r="D2969" s="93"/>
      <c r="E2969" s="94"/>
      <c r="F2969" s="96"/>
    </row>
    <row r="2970" spans="2:6">
      <c r="B2970" s="92"/>
      <c r="C2970" s="92"/>
      <c r="D2970" s="93"/>
      <c r="E2970" s="94"/>
      <c r="F2970" s="95"/>
    </row>
    <row r="2971" spans="2:6">
      <c r="B2971" s="92"/>
      <c r="C2971" s="92"/>
      <c r="D2971" s="93"/>
      <c r="E2971" s="94"/>
      <c r="F2971" s="96"/>
    </row>
    <row r="2972" spans="2:6">
      <c r="B2972" s="92"/>
      <c r="C2972" s="92"/>
      <c r="D2972" s="93"/>
      <c r="E2972" s="94"/>
      <c r="F2972" s="95"/>
    </row>
    <row r="2973" spans="2:6">
      <c r="B2973" s="92"/>
      <c r="C2973" s="92"/>
      <c r="D2973" s="93"/>
      <c r="E2973" s="94"/>
      <c r="F2973" s="95"/>
    </row>
    <row r="2974" spans="2:6">
      <c r="B2974" s="92"/>
      <c r="C2974" s="92"/>
      <c r="D2974" s="93"/>
      <c r="E2974" s="94"/>
      <c r="F2974" s="95"/>
    </row>
    <row r="2975" spans="2:6">
      <c r="B2975" s="92"/>
      <c r="C2975" s="92"/>
      <c r="D2975" s="93"/>
      <c r="E2975" s="94"/>
      <c r="F2975" s="95"/>
    </row>
    <row r="2976" spans="2:6">
      <c r="B2976" s="92"/>
      <c r="C2976" s="92"/>
      <c r="D2976" s="93"/>
      <c r="E2976" s="94"/>
      <c r="F2976" s="95"/>
    </row>
    <row r="2977" spans="2:6">
      <c r="B2977" s="92"/>
      <c r="C2977" s="92"/>
      <c r="D2977" s="93"/>
      <c r="E2977" s="94"/>
      <c r="F2977" s="96"/>
    </row>
    <row r="2978" spans="2:6">
      <c r="B2978" s="92"/>
      <c r="C2978" s="92"/>
      <c r="D2978" s="93"/>
      <c r="E2978" s="94"/>
      <c r="F2978" s="95"/>
    </row>
    <row r="2979" spans="2:6">
      <c r="B2979" s="92"/>
      <c r="C2979" s="92"/>
      <c r="D2979" s="93"/>
      <c r="E2979" s="94"/>
      <c r="F2979" s="96"/>
    </row>
    <row r="2980" spans="2:6">
      <c r="B2980" s="92"/>
      <c r="C2980" s="92"/>
      <c r="D2980" s="93"/>
      <c r="E2980" s="94"/>
      <c r="F2980" s="95"/>
    </row>
    <row r="2981" spans="2:6">
      <c r="B2981" s="92"/>
      <c r="C2981" s="92"/>
      <c r="D2981" s="93"/>
      <c r="E2981" s="94"/>
      <c r="F2981" s="95"/>
    </row>
    <row r="2982" spans="2:6">
      <c r="B2982" s="92"/>
      <c r="C2982" s="92"/>
      <c r="D2982" s="93"/>
      <c r="E2982" s="94"/>
      <c r="F2982" s="96"/>
    </row>
    <row r="2983" spans="2:6">
      <c r="B2983" s="92"/>
      <c r="C2983" s="92"/>
      <c r="D2983" s="93"/>
      <c r="E2983" s="94"/>
      <c r="F2983" s="95"/>
    </row>
    <row r="2984" spans="2:6">
      <c r="B2984" s="92"/>
      <c r="C2984" s="92"/>
      <c r="D2984" s="93"/>
      <c r="E2984" s="94"/>
      <c r="F2984" s="96"/>
    </row>
    <row r="2985" spans="2:6">
      <c r="B2985" s="92"/>
      <c r="C2985" s="92"/>
      <c r="D2985" s="93"/>
      <c r="E2985" s="94"/>
      <c r="F2985" s="95"/>
    </row>
    <row r="2986" spans="2:6">
      <c r="B2986" s="92"/>
      <c r="C2986" s="92"/>
      <c r="D2986" s="93"/>
      <c r="E2986" s="94"/>
      <c r="F2986" s="95"/>
    </row>
    <row r="2987" spans="2:6">
      <c r="B2987" s="92"/>
      <c r="C2987" s="92"/>
      <c r="D2987" s="93"/>
      <c r="E2987" s="94"/>
      <c r="F2987" s="95"/>
    </row>
    <row r="2988" spans="2:6">
      <c r="B2988" s="92"/>
      <c r="C2988" s="92"/>
      <c r="D2988" s="93"/>
      <c r="E2988" s="94"/>
      <c r="F2988" s="96"/>
    </row>
    <row r="2989" spans="2:6">
      <c r="B2989" s="92"/>
      <c r="C2989" s="92"/>
      <c r="D2989" s="93"/>
      <c r="E2989" s="94"/>
      <c r="F2989" s="95"/>
    </row>
    <row r="2990" spans="2:6">
      <c r="B2990" s="92"/>
      <c r="C2990" s="92"/>
      <c r="D2990" s="93"/>
      <c r="E2990" s="94"/>
      <c r="F2990" s="95"/>
    </row>
    <row r="2991" spans="2:6">
      <c r="B2991" s="92"/>
      <c r="C2991" s="92"/>
      <c r="D2991" s="93"/>
      <c r="E2991" s="94"/>
      <c r="F2991" s="96"/>
    </row>
    <row r="2992" spans="2:6">
      <c r="B2992" s="92"/>
      <c r="C2992" s="92"/>
      <c r="D2992" s="93"/>
      <c r="E2992" s="94"/>
      <c r="F2992" s="95"/>
    </row>
    <row r="2993" spans="2:6">
      <c r="B2993" s="92"/>
      <c r="C2993" s="92"/>
      <c r="D2993" s="93"/>
      <c r="E2993" s="94"/>
      <c r="F2993" s="95"/>
    </row>
    <row r="2994" spans="2:6">
      <c r="B2994" s="92"/>
      <c r="C2994" s="92"/>
      <c r="D2994" s="93"/>
      <c r="E2994" s="94"/>
      <c r="F2994" s="95"/>
    </row>
    <row r="2995" spans="2:6">
      <c r="B2995" s="92"/>
      <c r="C2995" s="92"/>
      <c r="D2995" s="93"/>
      <c r="E2995" s="94"/>
      <c r="F2995" s="96"/>
    </row>
    <row r="2996" spans="2:6">
      <c r="B2996" s="92"/>
      <c r="C2996" s="92"/>
      <c r="D2996" s="93"/>
      <c r="E2996" s="94"/>
      <c r="F2996" s="96"/>
    </row>
    <row r="2997" spans="2:6">
      <c r="B2997" s="92"/>
      <c r="C2997" s="92"/>
      <c r="D2997" s="93"/>
      <c r="E2997" s="94"/>
      <c r="F2997" s="96"/>
    </row>
    <row r="2998" spans="2:6">
      <c r="B2998" s="92"/>
      <c r="C2998" s="92"/>
      <c r="D2998" s="93"/>
      <c r="E2998" s="94"/>
      <c r="F2998" s="96"/>
    </row>
    <row r="2999" spans="2:6">
      <c r="B2999" s="92"/>
      <c r="C2999" s="92"/>
      <c r="D2999" s="93"/>
      <c r="E2999" s="94"/>
      <c r="F2999" s="95"/>
    </row>
    <row r="3000" spans="2:6">
      <c r="B3000" s="92"/>
      <c r="C3000" s="92"/>
      <c r="D3000" s="93"/>
      <c r="E3000" s="94"/>
      <c r="F3000" s="95"/>
    </row>
    <row r="3001" spans="2:6">
      <c r="B3001" s="92"/>
      <c r="C3001" s="92"/>
      <c r="D3001" s="93"/>
      <c r="E3001" s="94"/>
      <c r="F3001" s="96"/>
    </row>
    <row r="3002" spans="2:6">
      <c r="B3002" s="92"/>
      <c r="C3002" s="92"/>
      <c r="D3002" s="93"/>
      <c r="E3002" s="94"/>
      <c r="F3002" s="96"/>
    </row>
    <row r="3003" spans="2:6">
      <c r="B3003" s="92"/>
      <c r="C3003" s="92"/>
      <c r="D3003" s="93"/>
      <c r="E3003" s="94"/>
      <c r="F3003" s="95"/>
    </row>
    <row r="3004" spans="2:6">
      <c r="B3004" s="92"/>
      <c r="C3004" s="92"/>
      <c r="D3004" s="93"/>
      <c r="E3004" s="94"/>
      <c r="F3004" s="95"/>
    </row>
    <row r="3005" spans="2:6">
      <c r="B3005" s="92"/>
      <c r="C3005" s="92"/>
      <c r="D3005" s="93"/>
      <c r="E3005" s="94"/>
      <c r="F3005" s="95"/>
    </row>
    <row r="3006" spans="2:6">
      <c r="B3006" s="92"/>
      <c r="C3006" s="92"/>
      <c r="D3006" s="93"/>
      <c r="E3006" s="94"/>
      <c r="F3006" s="95"/>
    </row>
    <row r="3007" spans="2:6">
      <c r="B3007" s="92"/>
      <c r="C3007" s="92"/>
      <c r="D3007" s="93"/>
      <c r="E3007" s="94"/>
      <c r="F3007" s="95"/>
    </row>
    <row r="3008" spans="2:6">
      <c r="B3008" s="92"/>
      <c r="C3008" s="92"/>
      <c r="D3008" s="93"/>
      <c r="E3008" s="94"/>
      <c r="F3008" s="95"/>
    </row>
    <row r="3009" spans="2:6">
      <c r="B3009" s="92"/>
      <c r="C3009" s="92"/>
      <c r="D3009" s="93"/>
      <c r="E3009" s="94"/>
      <c r="F3009" s="95"/>
    </row>
    <row r="3010" spans="2:6">
      <c r="B3010" s="92"/>
      <c r="C3010" s="92"/>
      <c r="D3010" s="93"/>
      <c r="E3010" s="94"/>
      <c r="F3010" s="95"/>
    </row>
    <row r="3011" spans="2:6">
      <c r="B3011" s="92"/>
      <c r="C3011" s="92"/>
      <c r="D3011" s="93"/>
      <c r="E3011" s="94"/>
      <c r="F3011" s="95"/>
    </row>
    <row r="3012" spans="2:6">
      <c r="B3012" s="92"/>
      <c r="C3012" s="92"/>
      <c r="D3012" s="93"/>
      <c r="E3012" s="94"/>
      <c r="F3012" s="95"/>
    </row>
    <row r="3013" spans="2:6">
      <c r="B3013" s="92"/>
      <c r="C3013" s="92"/>
      <c r="D3013" s="93"/>
      <c r="E3013" s="94"/>
      <c r="F3013" s="96"/>
    </row>
    <row r="3014" spans="2:6">
      <c r="B3014" s="92"/>
      <c r="C3014" s="92"/>
      <c r="D3014" s="93"/>
      <c r="E3014" s="94"/>
      <c r="F3014" s="96"/>
    </row>
    <row r="3015" spans="2:6">
      <c r="B3015" s="92"/>
      <c r="C3015" s="92"/>
      <c r="D3015" s="93"/>
      <c r="E3015" s="94"/>
      <c r="F3015" s="96"/>
    </row>
    <row r="3016" spans="2:6">
      <c r="B3016" s="92"/>
      <c r="C3016" s="92"/>
      <c r="D3016" s="93"/>
      <c r="E3016" s="94"/>
      <c r="F3016" s="96"/>
    </row>
    <row r="3017" spans="2:6">
      <c r="B3017" s="92"/>
      <c r="C3017" s="92"/>
      <c r="D3017" s="93"/>
      <c r="E3017" s="94"/>
      <c r="F3017" s="96"/>
    </row>
    <row r="3018" spans="2:6">
      <c r="B3018" s="92"/>
      <c r="C3018" s="92"/>
      <c r="D3018" s="93"/>
      <c r="E3018" s="94"/>
      <c r="F3018" s="96"/>
    </row>
    <row r="3019" spans="2:6">
      <c r="B3019" s="92"/>
      <c r="C3019" s="92"/>
      <c r="D3019" s="93"/>
      <c r="E3019" s="94"/>
      <c r="F3019" s="95"/>
    </row>
    <row r="3020" spans="2:6">
      <c r="B3020" s="92"/>
      <c r="C3020" s="92"/>
      <c r="D3020" s="93"/>
      <c r="E3020" s="94"/>
      <c r="F3020" s="95"/>
    </row>
    <row r="3021" spans="2:6">
      <c r="B3021" s="92"/>
      <c r="C3021" s="92"/>
      <c r="D3021" s="93"/>
      <c r="E3021" s="94"/>
      <c r="F3021" s="95"/>
    </row>
    <row r="3022" spans="2:6">
      <c r="B3022" s="92"/>
      <c r="C3022" s="92"/>
      <c r="D3022" s="93"/>
      <c r="E3022" s="94"/>
      <c r="F3022" s="95"/>
    </row>
    <row r="3023" spans="2:6">
      <c r="B3023" s="92"/>
      <c r="C3023" s="92"/>
      <c r="D3023" s="93"/>
      <c r="E3023" s="94"/>
      <c r="F3023" s="95"/>
    </row>
    <row r="3024" spans="2:6">
      <c r="B3024" s="92"/>
      <c r="C3024" s="92"/>
      <c r="D3024" s="93"/>
      <c r="E3024" s="94"/>
      <c r="F3024" s="95"/>
    </row>
    <row r="3025" spans="2:6">
      <c r="B3025" s="92"/>
      <c r="C3025" s="92"/>
      <c r="D3025" s="93"/>
      <c r="E3025" s="94"/>
      <c r="F3025" s="96"/>
    </row>
    <row r="3026" spans="2:6">
      <c r="B3026" s="92"/>
      <c r="C3026" s="92"/>
      <c r="D3026" s="93"/>
      <c r="E3026" s="94"/>
      <c r="F3026" s="95"/>
    </row>
    <row r="3027" spans="2:6">
      <c r="B3027" s="92"/>
      <c r="C3027" s="92"/>
      <c r="D3027" s="93"/>
      <c r="E3027" s="94"/>
      <c r="F3027" s="95"/>
    </row>
    <row r="3028" spans="2:6">
      <c r="B3028" s="92"/>
      <c r="C3028" s="92"/>
      <c r="D3028" s="93"/>
      <c r="E3028" s="94"/>
      <c r="F3028" s="95"/>
    </row>
    <row r="3029" spans="2:6">
      <c r="B3029" s="92"/>
      <c r="C3029" s="92"/>
      <c r="D3029" s="93"/>
      <c r="E3029" s="94"/>
      <c r="F3029" s="96"/>
    </row>
    <row r="3030" spans="2:6">
      <c r="B3030" s="92"/>
      <c r="C3030" s="92"/>
      <c r="D3030" s="93"/>
      <c r="E3030" s="94"/>
      <c r="F3030" s="95"/>
    </row>
    <row r="3031" spans="2:6">
      <c r="B3031" s="92"/>
      <c r="C3031" s="92"/>
      <c r="D3031" s="93"/>
      <c r="E3031" s="94"/>
      <c r="F3031" s="95"/>
    </row>
    <row r="3032" spans="2:6">
      <c r="B3032" s="92"/>
      <c r="C3032" s="92"/>
      <c r="D3032" s="93"/>
      <c r="E3032" s="94"/>
      <c r="F3032" s="95"/>
    </row>
    <row r="3033" spans="2:6">
      <c r="B3033" s="92"/>
      <c r="C3033" s="92"/>
      <c r="D3033" s="93"/>
      <c r="E3033" s="94"/>
      <c r="F3033" s="96"/>
    </row>
    <row r="3034" spans="2:6">
      <c r="B3034" s="92"/>
      <c r="C3034" s="92"/>
      <c r="D3034" s="93"/>
      <c r="E3034" s="94"/>
      <c r="F3034" s="96"/>
    </row>
    <row r="3035" spans="2:6">
      <c r="B3035" s="92"/>
      <c r="C3035" s="92"/>
      <c r="D3035" s="93"/>
      <c r="E3035" s="94"/>
      <c r="F3035" s="95"/>
    </row>
    <row r="3036" spans="2:6">
      <c r="B3036" s="92"/>
      <c r="C3036" s="92"/>
      <c r="D3036" s="93"/>
      <c r="E3036" s="94"/>
      <c r="F3036" s="96"/>
    </row>
    <row r="3037" spans="2:6">
      <c r="B3037" s="92"/>
      <c r="C3037" s="92"/>
      <c r="D3037" s="93"/>
      <c r="E3037" s="94"/>
      <c r="F3037" s="95"/>
    </row>
    <row r="3038" spans="2:6">
      <c r="B3038" s="92"/>
      <c r="C3038" s="92"/>
      <c r="D3038" s="93"/>
      <c r="E3038" s="94"/>
      <c r="F3038" s="95"/>
    </row>
    <row r="3039" spans="2:6">
      <c r="B3039" s="92"/>
      <c r="C3039" s="92"/>
      <c r="D3039" s="93"/>
      <c r="E3039" s="94"/>
      <c r="F3039" s="95"/>
    </row>
    <row r="3040" spans="2:6">
      <c r="B3040" s="92"/>
      <c r="C3040" s="92"/>
      <c r="D3040" s="93"/>
      <c r="E3040" s="94"/>
      <c r="F3040" s="95"/>
    </row>
    <row r="3041" spans="2:6">
      <c r="B3041" s="92"/>
      <c r="C3041" s="92"/>
      <c r="D3041" s="93"/>
      <c r="E3041" s="94"/>
      <c r="F3041" s="95"/>
    </row>
    <row r="3042" spans="2:6">
      <c r="B3042" s="92"/>
      <c r="C3042" s="92"/>
      <c r="D3042" s="93"/>
      <c r="E3042" s="94"/>
      <c r="F3042" s="95"/>
    </row>
    <row r="3043" spans="2:6">
      <c r="B3043" s="92"/>
      <c r="C3043" s="92"/>
      <c r="D3043" s="93"/>
      <c r="E3043" s="94"/>
      <c r="F3043" s="95"/>
    </row>
    <row r="3044" spans="2:6">
      <c r="B3044" s="92"/>
      <c r="C3044" s="92"/>
      <c r="D3044" s="93"/>
      <c r="E3044" s="94"/>
      <c r="F3044" s="95"/>
    </row>
    <row r="3045" spans="2:6">
      <c r="B3045" s="92"/>
      <c r="C3045" s="92"/>
      <c r="D3045" s="93"/>
      <c r="E3045" s="94"/>
      <c r="F3045" s="96"/>
    </row>
    <row r="3046" spans="2:6">
      <c r="B3046" s="92"/>
      <c r="C3046" s="92"/>
      <c r="D3046" s="93"/>
      <c r="E3046" s="94"/>
      <c r="F3046" s="95"/>
    </row>
    <row r="3047" spans="2:6">
      <c r="B3047" s="92"/>
      <c r="C3047" s="92"/>
      <c r="D3047" s="93"/>
      <c r="E3047" s="94"/>
      <c r="F3047" s="95"/>
    </row>
    <row r="3048" spans="2:6">
      <c r="B3048" s="92"/>
      <c r="C3048" s="92"/>
      <c r="D3048" s="93"/>
      <c r="E3048" s="94"/>
      <c r="F3048" s="95"/>
    </row>
    <row r="3049" spans="2:6">
      <c r="B3049" s="92"/>
      <c r="C3049" s="92"/>
      <c r="D3049" s="93"/>
      <c r="E3049" s="94"/>
      <c r="F3049" s="95"/>
    </row>
    <row r="3050" spans="2:6">
      <c r="B3050" s="92"/>
      <c r="C3050" s="92"/>
      <c r="D3050" s="93"/>
      <c r="E3050" s="94"/>
      <c r="F3050" s="95"/>
    </row>
    <row r="3051" spans="2:6">
      <c r="B3051" s="92"/>
      <c r="C3051" s="92"/>
      <c r="D3051" s="93"/>
      <c r="E3051" s="94"/>
      <c r="F3051" s="95"/>
    </row>
    <row r="3052" spans="2:6">
      <c r="B3052" s="92"/>
      <c r="C3052" s="92"/>
      <c r="D3052" s="93"/>
      <c r="E3052" s="94"/>
      <c r="F3052" s="95"/>
    </row>
    <row r="3053" spans="2:6">
      <c r="B3053" s="92"/>
      <c r="C3053" s="92"/>
      <c r="D3053" s="93"/>
      <c r="E3053" s="94"/>
      <c r="F3053" s="95"/>
    </row>
    <row r="3054" spans="2:6">
      <c r="B3054" s="92"/>
      <c r="C3054" s="92"/>
      <c r="D3054" s="93"/>
      <c r="E3054" s="94"/>
      <c r="F3054" s="95"/>
    </row>
    <row r="3055" spans="2:6">
      <c r="B3055" s="92"/>
      <c r="C3055" s="92"/>
      <c r="D3055" s="93"/>
      <c r="E3055" s="94"/>
      <c r="F3055" s="95"/>
    </row>
    <row r="3056" spans="2:6">
      <c r="B3056" s="92"/>
      <c r="C3056" s="92"/>
      <c r="D3056" s="93"/>
      <c r="E3056" s="94"/>
      <c r="F3056" s="95"/>
    </row>
    <row r="3057" spans="2:6">
      <c r="B3057" s="92"/>
      <c r="C3057" s="92"/>
      <c r="D3057" s="93"/>
      <c r="E3057" s="94"/>
      <c r="F3057" s="96"/>
    </row>
    <row r="3058" spans="2:6">
      <c r="B3058" s="92"/>
      <c r="C3058" s="92"/>
      <c r="D3058" s="93"/>
      <c r="E3058" s="94"/>
      <c r="F3058" s="96"/>
    </row>
    <row r="3059" spans="2:6">
      <c r="B3059" s="92"/>
      <c r="C3059" s="92"/>
      <c r="D3059" s="93"/>
      <c r="E3059" s="94"/>
      <c r="F3059" s="95"/>
    </row>
    <row r="3060" spans="2:6">
      <c r="B3060" s="92"/>
      <c r="C3060" s="92"/>
      <c r="D3060" s="93"/>
      <c r="E3060" s="94"/>
      <c r="F3060" s="95"/>
    </row>
    <row r="3061" spans="2:6">
      <c r="B3061" s="92"/>
      <c r="C3061" s="92"/>
      <c r="D3061" s="93"/>
      <c r="E3061" s="94"/>
      <c r="F3061" s="96"/>
    </row>
    <row r="3062" spans="2:6">
      <c r="B3062" s="92"/>
      <c r="C3062" s="92"/>
      <c r="D3062" s="93"/>
      <c r="E3062" s="94"/>
      <c r="F3062" s="95"/>
    </row>
    <row r="3063" spans="2:6">
      <c r="B3063" s="92"/>
      <c r="C3063" s="92"/>
      <c r="D3063" s="93"/>
      <c r="E3063" s="94"/>
      <c r="F3063" s="95"/>
    </row>
    <row r="3064" spans="2:6">
      <c r="B3064" s="92"/>
      <c r="C3064" s="92"/>
      <c r="D3064" s="93"/>
      <c r="E3064" s="94"/>
      <c r="F3064" s="95"/>
    </row>
    <row r="3065" spans="2:6">
      <c r="B3065" s="92"/>
      <c r="C3065" s="92"/>
      <c r="D3065" s="93"/>
      <c r="E3065" s="94"/>
      <c r="F3065" s="96"/>
    </row>
    <row r="3066" spans="2:6">
      <c r="B3066" s="92"/>
      <c r="C3066" s="92"/>
      <c r="D3066" s="93"/>
      <c r="E3066" s="94"/>
      <c r="F3066" s="95"/>
    </row>
    <row r="3067" spans="2:6">
      <c r="B3067" s="92"/>
      <c r="C3067" s="92"/>
      <c r="D3067" s="93"/>
      <c r="E3067" s="94"/>
      <c r="F3067" s="96"/>
    </row>
    <row r="3068" spans="2:6">
      <c r="B3068" s="92"/>
      <c r="C3068" s="92"/>
      <c r="D3068" s="93"/>
      <c r="E3068" s="94"/>
      <c r="F3068" s="95"/>
    </row>
    <row r="3069" spans="2:6">
      <c r="B3069" s="92"/>
      <c r="C3069" s="92"/>
      <c r="D3069" s="93"/>
      <c r="E3069" s="94"/>
      <c r="F3069" s="95"/>
    </row>
    <row r="3070" spans="2:6">
      <c r="B3070" s="92"/>
      <c r="C3070" s="92"/>
      <c r="D3070" s="93"/>
      <c r="E3070" s="94"/>
      <c r="F3070" s="95"/>
    </row>
    <row r="3071" spans="2:6">
      <c r="B3071" s="92"/>
      <c r="C3071" s="92"/>
      <c r="D3071" s="93"/>
      <c r="E3071" s="94"/>
      <c r="F3071" s="95"/>
    </row>
    <row r="3072" spans="2:6">
      <c r="B3072" s="92"/>
      <c r="C3072" s="92"/>
      <c r="D3072" s="93"/>
      <c r="E3072" s="94"/>
      <c r="F3072" s="95"/>
    </row>
    <row r="3073" spans="2:6">
      <c r="B3073" s="92"/>
      <c r="C3073" s="92"/>
      <c r="D3073" s="93"/>
      <c r="E3073" s="94"/>
      <c r="F3073" s="95"/>
    </row>
    <row r="3074" spans="2:6">
      <c r="B3074" s="92"/>
      <c r="C3074" s="92"/>
      <c r="D3074" s="93"/>
      <c r="E3074" s="94"/>
      <c r="F3074" s="96"/>
    </row>
    <row r="3075" spans="2:6">
      <c r="B3075" s="92"/>
      <c r="C3075" s="92"/>
      <c r="D3075" s="93"/>
      <c r="E3075" s="94"/>
      <c r="F3075" s="96"/>
    </row>
    <row r="3076" spans="2:6">
      <c r="B3076" s="92"/>
      <c r="C3076" s="92"/>
      <c r="D3076" s="93"/>
      <c r="E3076" s="94"/>
      <c r="F3076" s="96"/>
    </row>
    <row r="3077" spans="2:6">
      <c r="B3077" s="92"/>
      <c r="C3077" s="92"/>
      <c r="D3077" s="93"/>
      <c r="E3077" s="94"/>
      <c r="F3077" s="95"/>
    </row>
    <row r="3078" spans="2:6">
      <c r="B3078" s="92"/>
      <c r="C3078" s="92"/>
      <c r="D3078" s="93"/>
      <c r="E3078" s="94"/>
      <c r="F3078" s="95"/>
    </row>
    <row r="3079" spans="2:6">
      <c r="B3079" s="92"/>
      <c r="C3079" s="92"/>
      <c r="D3079" s="93"/>
      <c r="E3079" s="94"/>
      <c r="F3079" s="95"/>
    </row>
    <row r="3080" spans="2:6">
      <c r="B3080" s="92"/>
      <c r="C3080" s="92"/>
      <c r="D3080" s="93"/>
      <c r="E3080" s="94"/>
      <c r="F3080" s="95"/>
    </row>
    <row r="3081" spans="2:6">
      <c r="B3081" s="92"/>
      <c r="C3081" s="92"/>
      <c r="D3081" s="93"/>
      <c r="E3081" s="94"/>
      <c r="F3081" s="95"/>
    </row>
    <row r="3082" spans="2:6">
      <c r="B3082" s="92"/>
      <c r="C3082" s="92"/>
      <c r="D3082" s="93"/>
      <c r="E3082" s="94"/>
      <c r="F3082" s="95"/>
    </row>
    <row r="3083" spans="2:6">
      <c r="B3083" s="92"/>
      <c r="C3083" s="92"/>
      <c r="D3083" s="93"/>
      <c r="E3083" s="94"/>
      <c r="F3083" s="96"/>
    </row>
    <row r="3084" spans="2:6">
      <c r="B3084" s="92"/>
      <c r="C3084" s="92"/>
      <c r="D3084" s="93"/>
      <c r="E3084" s="94"/>
      <c r="F3084" s="96"/>
    </row>
    <row r="3085" spans="2:6">
      <c r="B3085" s="92"/>
      <c r="C3085" s="92"/>
      <c r="D3085" s="93"/>
      <c r="E3085" s="94"/>
      <c r="F3085" s="95"/>
    </row>
    <row r="3086" spans="2:6">
      <c r="B3086" s="92"/>
      <c r="C3086" s="92"/>
      <c r="D3086" s="93"/>
      <c r="E3086" s="94"/>
      <c r="F3086" s="95"/>
    </row>
    <row r="3087" spans="2:6">
      <c r="B3087" s="92"/>
      <c r="C3087" s="92"/>
      <c r="D3087" s="93"/>
      <c r="E3087" s="94"/>
      <c r="F3087" s="95"/>
    </row>
    <row r="3088" spans="2:6">
      <c r="B3088" s="92"/>
      <c r="C3088" s="92"/>
      <c r="D3088" s="93"/>
      <c r="E3088" s="94"/>
      <c r="F3088" s="95"/>
    </row>
    <row r="3089" spans="2:6">
      <c r="B3089" s="92"/>
      <c r="C3089" s="92"/>
      <c r="D3089" s="93"/>
      <c r="E3089" s="94"/>
      <c r="F3089" s="95"/>
    </row>
    <row r="3090" spans="2:6">
      <c r="B3090" s="92"/>
      <c r="C3090" s="92"/>
      <c r="D3090" s="93"/>
      <c r="E3090" s="94"/>
      <c r="F3090" s="95"/>
    </row>
    <row r="3091" spans="2:6">
      <c r="B3091" s="92"/>
      <c r="C3091" s="92"/>
      <c r="D3091" s="93"/>
      <c r="E3091" s="94"/>
      <c r="F3091" s="95"/>
    </row>
    <row r="3092" spans="2:6">
      <c r="B3092" s="92"/>
      <c r="C3092" s="92"/>
      <c r="D3092" s="93"/>
      <c r="E3092" s="94"/>
      <c r="F3092" s="95"/>
    </row>
    <row r="3093" spans="2:6">
      <c r="B3093" s="92"/>
      <c r="C3093" s="92"/>
      <c r="D3093" s="93"/>
      <c r="E3093" s="94"/>
      <c r="F3093" s="95"/>
    </row>
    <row r="3094" spans="2:6">
      <c r="B3094" s="92"/>
      <c r="C3094" s="92"/>
      <c r="D3094" s="93"/>
      <c r="E3094" s="94"/>
      <c r="F3094" s="95"/>
    </row>
    <row r="3095" spans="2:6">
      <c r="B3095" s="92"/>
      <c r="C3095" s="92"/>
      <c r="D3095" s="93"/>
      <c r="E3095" s="94"/>
      <c r="F3095" s="95"/>
    </row>
    <row r="3096" spans="2:6">
      <c r="B3096" s="92"/>
      <c r="C3096" s="92"/>
      <c r="D3096" s="93"/>
      <c r="E3096" s="94"/>
      <c r="F3096" s="95"/>
    </row>
    <row r="3097" spans="2:6">
      <c r="B3097" s="92"/>
      <c r="C3097" s="92"/>
      <c r="D3097" s="93"/>
      <c r="E3097" s="94"/>
      <c r="F3097" s="95"/>
    </row>
    <row r="3098" spans="2:6">
      <c r="B3098" s="92"/>
      <c r="C3098" s="92"/>
      <c r="D3098" s="93"/>
      <c r="E3098" s="94"/>
      <c r="F3098" s="95"/>
    </row>
    <row r="3099" spans="2:6">
      <c r="B3099" s="92"/>
      <c r="C3099" s="92"/>
      <c r="D3099" s="93"/>
      <c r="E3099" s="94"/>
      <c r="F3099" s="96"/>
    </row>
    <row r="3100" spans="2:6">
      <c r="B3100" s="92"/>
      <c r="C3100" s="92"/>
      <c r="D3100" s="93"/>
      <c r="E3100" s="94"/>
      <c r="F3100" s="95"/>
    </row>
    <row r="3101" spans="2:6">
      <c r="B3101" s="92"/>
      <c r="C3101" s="92"/>
      <c r="D3101" s="93"/>
      <c r="E3101" s="94"/>
      <c r="F3101" s="95"/>
    </row>
    <row r="3102" spans="2:6">
      <c r="B3102" s="92"/>
      <c r="C3102" s="92"/>
      <c r="D3102" s="93"/>
      <c r="E3102" s="94"/>
      <c r="F3102" s="95"/>
    </row>
    <row r="3103" spans="2:6">
      <c r="B3103" s="92"/>
      <c r="C3103" s="92"/>
      <c r="D3103" s="93"/>
      <c r="E3103" s="94"/>
      <c r="F3103" s="95"/>
    </row>
    <row r="3104" spans="2:6">
      <c r="B3104" s="92"/>
      <c r="C3104" s="92"/>
      <c r="D3104" s="93"/>
      <c r="E3104" s="94"/>
      <c r="F3104" s="95"/>
    </row>
    <row r="3105" spans="2:6">
      <c r="B3105" s="92"/>
      <c r="C3105" s="92"/>
      <c r="D3105" s="93"/>
      <c r="E3105" s="94"/>
      <c r="F3105" s="95"/>
    </row>
    <row r="3106" spans="2:6">
      <c r="B3106" s="92"/>
      <c r="C3106" s="92"/>
      <c r="D3106" s="93"/>
      <c r="E3106" s="94"/>
      <c r="F3106" s="95"/>
    </row>
    <row r="3107" spans="2:6">
      <c r="B3107" s="92"/>
      <c r="C3107" s="92"/>
      <c r="D3107" s="93"/>
      <c r="E3107" s="94"/>
      <c r="F3107" s="95"/>
    </row>
    <row r="3108" spans="2:6">
      <c r="B3108" s="92"/>
      <c r="C3108" s="92"/>
      <c r="D3108" s="93"/>
      <c r="E3108" s="94"/>
      <c r="F3108" s="96"/>
    </row>
    <row r="3109" spans="2:6">
      <c r="B3109" s="92"/>
      <c r="C3109" s="92"/>
      <c r="D3109" s="93"/>
      <c r="E3109" s="94"/>
      <c r="F3109" s="95"/>
    </row>
    <row r="3110" spans="2:6">
      <c r="B3110" s="92"/>
      <c r="C3110" s="92"/>
      <c r="D3110" s="93"/>
      <c r="E3110" s="94"/>
      <c r="F3110" s="95"/>
    </row>
    <row r="3111" spans="2:6">
      <c r="B3111" s="92"/>
      <c r="C3111" s="92"/>
      <c r="D3111" s="93"/>
      <c r="E3111" s="94"/>
      <c r="F3111" s="96"/>
    </row>
    <row r="3112" spans="2:6">
      <c r="B3112" s="92"/>
      <c r="C3112" s="92"/>
      <c r="D3112" s="93"/>
      <c r="E3112" s="94"/>
      <c r="F3112" s="95"/>
    </row>
    <row r="3113" spans="2:6">
      <c r="B3113" s="92"/>
      <c r="C3113" s="92"/>
      <c r="D3113" s="93"/>
      <c r="E3113" s="94"/>
      <c r="F3113" s="96"/>
    </row>
    <row r="3114" spans="2:6">
      <c r="B3114" s="92"/>
      <c r="C3114" s="92"/>
      <c r="D3114" s="93"/>
      <c r="E3114" s="94"/>
      <c r="F3114" s="96"/>
    </row>
    <row r="3115" spans="2:6">
      <c r="B3115" s="92"/>
      <c r="C3115" s="92"/>
      <c r="D3115" s="93"/>
      <c r="E3115" s="94"/>
      <c r="F3115" s="95"/>
    </row>
    <row r="3116" spans="2:6">
      <c r="B3116" s="92"/>
      <c r="C3116" s="92"/>
      <c r="D3116" s="93"/>
      <c r="E3116" s="94"/>
      <c r="F3116" s="95"/>
    </row>
    <row r="3117" spans="2:6">
      <c r="B3117" s="92"/>
      <c r="C3117" s="92"/>
      <c r="D3117" s="93"/>
      <c r="E3117" s="94"/>
      <c r="F3117" s="95"/>
    </row>
    <row r="3118" spans="2:6">
      <c r="B3118" s="92"/>
      <c r="C3118" s="92"/>
      <c r="D3118" s="93"/>
      <c r="E3118" s="94"/>
      <c r="F3118" s="95"/>
    </row>
    <row r="3119" spans="2:6">
      <c r="B3119" s="92"/>
      <c r="C3119" s="92"/>
      <c r="D3119" s="93"/>
      <c r="E3119" s="94"/>
      <c r="F3119" s="95"/>
    </row>
    <row r="3120" spans="2:6">
      <c r="B3120" s="92"/>
      <c r="C3120" s="92"/>
      <c r="D3120" s="93"/>
      <c r="E3120" s="94"/>
      <c r="F3120" s="95"/>
    </row>
    <row r="3121" spans="2:6">
      <c r="B3121" s="92"/>
      <c r="C3121" s="92"/>
      <c r="D3121" s="93"/>
      <c r="E3121" s="94"/>
      <c r="F3121" s="95"/>
    </row>
    <row r="3122" spans="2:6">
      <c r="B3122" s="92"/>
      <c r="C3122" s="92"/>
      <c r="D3122" s="93"/>
      <c r="E3122" s="94"/>
      <c r="F3122" s="95"/>
    </row>
    <row r="3123" spans="2:6">
      <c r="B3123" s="92"/>
      <c r="C3123" s="92"/>
      <c r="D3123" s="93"/>
      <c r="E3123" s="94"/>
      <c r="F3123" s="95"/>
    </row>
    <row r="3124" spans="2:6">
      <c r="B3124" s="92"/>
      <c r="C3124" s="92"/>
      <c r="D3124" s="93"/>
      <c r="E3124" s="94"/>
      <c r="F3124" s="95"/>
    </row>
    <row r="3125" spans="2:6">
      <c r="B3125" s="92"/>
      <c r="C3125" s="92"/>
      <c r="D3125" s="93"/>
      <c r="E3125" s="94"/>
      <c r="F3125" s="95"/>
    </row>
    <row r="3126" spans="2:6">
      <c r="B3126" s="92"/>
      <c r="C3126" s="92"/>
      <c r="D3126" s="93"/>
      <c r="E3126" s="94"/>
      <c r="F3126" s="95"/>
    </row>
    <row r="3127" spans="2:6">
      <c r="B3127" s="92"/>
      <c r="C3127" s="92"/>
      <c r="D3127" s="93"/>
      <c r="E3127" s="94"/>
      <c r="F3127" s="95"/>
    </row>
    <row r="3128" spans="2:6">
      <c r="B3128" s="92"/>
      <c r="C3128" s="92"/>
      <c r="D3128" s="93"/>
      <c r="E3128" s="94"/>
      <c r="F3128" s="95"/>
    </row>
    <row r="3129" spans="2:6">
      <c r="B3129" s="92"/>
      <c r="C3129" s="92"/>
      <c r="D3129" s="93"/>
      <c r="E3129" s="94"/>
      <c r="F3129" s="95"/>
    </row>
    <row r="3130" spans="2:6">
      <c r="B3130" s="92"/>
      <c r="C3130" s="92"/>
      <c r="D3130" s="93"/>
      <c r="E3130" s="94"/>
      <c r="F3130" s="95"/>
    </row>
    <row r="3131" spans="2:6">
      <c r="B3131" s="92"/>
      <c r="C3131" s="92"/>
      <c r="D3131" s="93"/>
      <c r="E3131" s="94"/>
      <c r="F3131" s="95"/>
    </row>
    <row r="3132" spans="2:6">
      <c r="B3132" s="92"/>
      <c r="C3132" s="92"/>
      <c r="D3132" s="93"/>
      <c r="E3132" s="94"/>
      <c r="F3132" s="95"/>
    </row>
    <row r="3133" spans="2:6">
      <c r="B3133" s="92"/>
      <c r="C3133" s="92"/>
      <c r="D3133" s="93"/>
      <c r="E3133" s="94"/>
      <c r="F3133" s="95"/>
    </row>
    <row r="3134" spans="2:6">
      <c r="B3134" s="92"/>
      <c r="C3134" s="92"/>
      <c r="D3134" s="93"/>
      <c r="E3134" s="94"/>
      <c r="F3134" s="96"/>
    </row>
    <row r="3135" spans="2:6">
      <c r="B3135" s="92"/>
      <c r="C3135" s="92"/>
      <c r="D3135" s="93"/>
      <c r="E3135" s="94"/>
      <c r="F3135" s="95"/>
    </row>
    <row r="3136" spans="2:6">
      <c r="B3136" s="92"/>
      <c r="C3136" s="92"/>
      <c r="D3136" s="93"/>
      <c r="E3136" s="94"/>
      <c r="F3136" s="96"/>
    </row>
    <row r="3137" spans="2:6">
      <c r="B3137" s="92"/>
      <c r="C3137" s="92"/>
      <c r="D3137" s="93"/>
      <c r="E3137" s="94"/>
      <c r="F3137" s="95"/>
    </row>
    <row r="3138" spans="2:6">
      <c r="B3138" s="92"/>
      <c r="C3138" s="92"/>
      <c r="D3138" s="93"/>
      <c r="E3138" s="94"/>
      <c r="F3138" s="96"/>
    </row>
    <row r="3139" spans="2:6">
      <c r="B3139" s="92"/>
      <c r="C3139" s="92"/>
      <c r="D3139" s="93"/>
      <c r="E3139" s="94"/>
      <c r="F3139" s="95"/>
    </row>
    <row r="3140" spans="2:6">
      <c r="B3140" s="92"/>
      <c r="C3140" s="92"/>
      <c r="D3140" s="93"/>
      <c r="E3140" s="94"/>
      <c r="F3140" s="95"/>
    </row>
    <row r="3141" spans="2:6">
      <c r="B3141" s="92"/>
      <c r="C3141" s="92"/>
      <c r="D3141" s="93"/>
      <c r="E3141" s="94"/>
      <c r="F3141" s="95"/>
    </row>
    <row r="3142" spans="2:6">
      <c r="B3142" s="92"/>
      <c r="C3142" s="92"/>
      <c r="D3142" s="93"/>
      <c r="E3142" s="94"/>
      <c r="F3142" s="95"/>
    </row>
    <row r="3143" spans="2:6">
      <c r="B3143" s="92"/>
      <c r="C3143" s="92"/>
      <c r="D3143" s="93"/>
      <c r="E3143" s="94"/>
      <c r="F3143" s="95"/>
    </row>
    <row r="3144" spans="2:6">
      <c r="B3144" s="92"/>
      <c r="C3144" s="92"/>
      <c r="D3144" s="93"/>
      <c r="E3144" s="94"/>
      <c r="F3144" s="95"/>
    </row>
    <row r="3145" spans="2:6">
      <c r="B3145" s="92"/>
      <c r="C3145" s="92"/>
      <c r="D3145" s="93"/>
      <c r="E3145" s="94"/>
      <c r="F3145" s="96"/>
    </row>
    <row r="3146" spans="2:6">
      <c r="B3146" s="92"/>
      <c r="C3146" s="92"/>
      <c r="D3146" s="93"/>
      <c r="E3146" s="94"/>
      <c r="F3146" s="96"/>
    </row>
    <row r="3147" spans="2:6">
      <c r="B3147" s="92"/>
      <c r="C3147" s="92"/>
      <c r="D3147" s="93"/>
      <c r="E3147" s="94"/>
      <c r="F3147" s="95"/>
    </row>
    <row r="3148" spans="2:6">
      <c r="B3148" s="92"/>
      <c r="C3148" s="92"/>
      <c r="D3148" s="93"/>
      <c r="E3148" s="94"/>
      <c r="F3148" s="96"/>
    </row>
    <row r="3149" spans="2:6">
      <c r="B3149" s="92"/>
      <c r="C3149" s="92"/>
      <c r="D3149" s="93"/>
      <c r="E3149" s="94"/>
      <c r="F3149" s="95"/>
    </row>
    <row r="3150" spans="2:6">
      <c r="B3150" s="92"/>
      <c r="C3150" s="92"/>
      <c r="D3150" s="93"/>
      <c r="E3150" s="94"/>
      <c r="F3150" s="95"/>
    </row>
    <row r="3151" spans="2:6">
      <c r="B3151" s="92"/>
      <c r="C3151" s="92"/>
      <c r="D3151" s="93"/>
      <c r="E3151" s="94"/>
      <c r="F3151" s="95"/>
    </row>
    <row r="3152" spans="2:6">
      <c r="B3152" s="92"/>
      <c r="C3152" s="92"/>
      <c r="D3152" s="93"/>
      <c r="E3152" s="94"/>
      <c r="F3152" s="96"/>
    </row>
    <row r="3153" spans="2:6">
      <c r="B3153" s="92"/>
      <c r="C3153" s="92"/>
      <c r="D3153" s="93"/>
      <c r="E3153" s="94"/>
      <c r="F3153" s="95"/>
    </row>
    <row r="3154" spans="2:6">
      <c r="B3154" s="92"/>
      <c r="C3154" s="92"/>
      <c r="D3154" s="93"/>
      <c r="E3154" s="94"/>
      <c r="F3154" s="95"/>
    </row>
    <row r="3155" spans="2:6">
      <c r="B3155" s="92"/>
      <c r="C3155" s="92"/>
      <c r="D3155" s="93"/>
      <c r="E3155" s="94"/>
      <c r="F3155" s="95"/>
    </row>
    <row r="3156" spans="2:6">
      <c r="B3156" s="92"/>
      <c r="C3156" s="92"/>
      <c r="D3156" s="93"/>
      <c r="E3156" s="94"/>
      <c r="F3156" s="95"/>
    </row>
    <row r="3157" spans="2:6">
      <c r="B3157" s="92"/>
      <c r="C3157" s="92"/>
      <c r="D3157" s="93"/>
      <c r="E3157" s="94"/>
      <c r="F3157" s="95"/>
    </row>
    <row r="3158" spans="2:6">
      <c r="B3158" s="92"/>
      <c r="C3158" s="92"/>
      <c r="D3158" s="93"/>
      <c r="E3158" s="94"/>
      <c r="F3158" s="96"/>
    </row>
    <row r="3159" spans="2:6">
      <c r="B3159" s="92"/>
      <c r="C3159" s="92"/>
      <c r="D3159" s="93"/>
      <c r="E3159" s="94"/>
      <c r="F3159" s="96"/>
    </row>
    <row r="3160" spans="2:6">
      <c r="B3160" s="92"/>
      <c r="C3160" s="92"/>
      <c r="D3160" s="93"/>
      <c r="E3160" s="94"/>
      <c r="F3160" s="96"/>
    </row>
    <row r="3161" spans="2:6">
      <c r="B3161" s="92"/>
      <c r="C3161" s="92"/>
      <c r="D3161" s="93"/>
      <c r="E3161" s="94"/>
      <c r="F3161" s="96"/>
    </row>
    <row r="3162" spans="2:6">
      <c r="B3162" s="92"/>
      <c r="C3162" s="92"/>
      <c r="D3162" s="93"/>
      <c r="E3162" s="94"/>
      <c r="F3162" s="96"/>
    </row>
    <row r="3163" spans="2:6">
      <c r="B3163" s="92"/>
      <c r="C3163" s="92"/>
      <c r="D3163" s="93"/>
      <c r="E3163" s="94"/>
      <c r="F3163" s="95"/>
    </row>
    <row r="3164" spans="2:6">
      <c r="B3164" s="92"/>
      <c r="C3164" s="92"/>
      <c r="D3164" s="93"/>
      <c r="E3164" s="94"/>
      <c r="F3164" s="96"/>
    </row>
    <row r="3165" spans="2:6">
      <c r="B3165" s="92"/>
      <c r="C3165" s="92"/>
      <c r="D3165" s="93"/>
      <c r="E3165" s="94"/>
      <c r="F3165" s="95"/>
    </row>
    <row r="3166" spans="2:6">
      <c r="B3166" s="92"/>
      <c r="C3166" s="92"/>
      <c r="D3166" s="93"/>
      <c r="E3166" s="94"/>
      <c r="F3166" s="95"/>
    </row>
    <row r="3167" spans="2:6">
      <c r="B3167" s="92"/>
      <c r="C3167" s="92"/>
      <c r="D3167" s="93"/>
      <c r="E3167" s="94"/>
      <c r="F3167" s="95"/>
    </row>
    <row r="3168" spans="2:6">
      <c r="B3168" s="92"/>
      <c r="C3168" s="92"/>
      <c r="D3168" s="93"/>
      <c r="E3168" s="94"/>
      <c r="F3168" s="95"/>
    </row>
    <row r="3169" spans="2:6">
      <c r="B3169" s="92"/>
      <c r="C3169" s="92"/>
      <c r="D3169" s="93"/>
      <c r="E3169" s="94"/>
      <c r="F3169" s="95"/>
    </row>
    <row r="3170" spans="2:6">
      <c r="B3170" s="92"/>
      <c r="C3170" s="92"/>
      <c r="D3170" s="93"/>
      <c r="E3170" s="94"/>
      <c r="F3170" s="95"/>
    </row>
    <row r="3171" spans="2:6">
      <c r="B3171" s="92"/>
      <c r="C3171" s="92"/>
      <c r="D3171" s="93"/>
      <c r="E3171" s="94"/>
      <c r="F3171" s="96"/>
    </row>
    <row r="3172" spans="2:6">
      <c r="B3172" s="92"/>
      <c r="C3172" s="92"/>
      <c r="D3172" s="93"/>
      <c r="E3172" s="94"/>
      <c r="F3172" s="95"/>
    </row>
    <row r="3173" spans="2:6">
      <c r="B3173" s="92"/>
      <c r="C3173" s="92"/>
      <c r="D3173" s="93"/>
      <c r="E3173" s="94"/>
      <c r="F3173" s="95"/>
    </row>
    <row r="3174" spans="2:6">
      <c r="B3174" s="92"/>
      <c r="C3174" s="92"/>
      <c r="D3174" s="93"/>
      <c r="E3174" s="94"/>
      <c r="F3174" s="95"/>
    </row>
    <row r="3175" spans="2:6">
      <c r="B3175" s="92"/>
      <c r="C3175" s="92"/>
      <c r="D3175" s="93"/>
      <c r="E3175" s="94"/>
      <c r="F3175" s="95"/>
    </row>
    <row r="3176" spans="2:6">
      <c r="B3176" s="92"/>
      <c r="C3176" s="92"/>
      <c r="D3176" s="93"/>
      <c r="E3176" s="94"/>
      <c r="F3176" s="95"/>
    </row>
    <row r="3177" spans="2:6">
      <c r="B3177" s="92"/>
      <c r="C3177" s="92"/>
      <c r="D3177" s="93"/>
      <c r="E3177" s="94"/>
      <c r="F3177" s="96"/>
    </row>
    <row r="3178" spans="2:6">
      <c r="B3178" s="92"/>
      <c r="C3178" s="92"/>
      <c r="D3178" s="93"/>
      <c r="E3178" s="94"/>
      <c r="F3178" s="96"/>
    </row>
    <row r="3179" spans="2:6">
      <c r="B3179" s="92"/>
      <c r="C3179" s="92"/>
      <c r="D3179" s="93"/>
      <c r="E3179" s="94"/>
      <c r="F3179" s="95"/>
    </row>
    <row r="3180" spans="2:6">
      <c r="B3180" s="92"/>
      <c r="C3180" s="92"/>
      <c r="D3180" s="93"/>
      <c r="E3180" s="94"/>
      <c r="F3180" s="96"/>
    </row>
    <row r="3181" spans="2:6">
      <c r="B3181" s="92"/>
      <c r="C3181" s="92"/>
      <c r="D3181" s="93"/>
      <c r="E3181" s="94"/>
      <c r="F3181" s="96"/>
    </row>
    <row r="3182" spans="2:6">
      <c r="B3182" s="92"/>
      <c r="C3182" s="92"/>
      <c r="D3182" s="93"/>
      <c r="E3182" s="94"/>
      <c r="F3182" s="96"/>
    </row>
    <row r="3183" spans="2:6">
      <c r="B3183" s="92"/>
      <c r="C3183" s="92"/>
      <c r="D3183" s="93"/>
      <c r="E3183" s="94"/>
      <c r="F3183" s="95"/>
    </row>
    <row r="3184" spans="2:6">
      <c r="B3184" s="92"/>
      <c r="C3184" s="92"/>
      <c r="D3184" s="93"/>
      <c r="E3184" s="94"/>
      <c r="F3184" s="95"/>
    </row>
    <row r="3185" spans="2:6">
      <c r="B3185" s="92"/>
      <c r="C3185" s="92"/>
      <c r="D3185" s="93"/>
      <c r="E3185" s="94"/>
      <c r="F3185" s="96"/>
    </row>
    <row r="3186" spans="2:6">
      <c r="B3186" s="92"/>
      <c r="C3186" s="92"/>
      <c r="D3186" s="93"/>
      <c r="E3186" s="94"/>
      <c r="F3186" s="95"/>
    </row>
    <row r="3187" spans="2:6">
      <c r="B3187" s="92"/>
      <c r="C3187" s="92"/>
      <c r="D3187" s="93"/>
      <c r="E3187" s="94"/>
      <c r="F3187" s="95"/>
    </row>
    <row r="3188" spans="2:6">
      <c r="B3188" s="92"/>
      <c r="C3188" s="92"/>
      <c r="D3188" s="93"/>
      <c r="E3188" s="94"/>
      <c r="F3188" s="95"/>
    </row>
    <row r="3189" spans="2:6">
      <c r="B3189" s="92"/>
      <c r="C3189" s="92"/>
      <c r="D3189" s="93"/>
      <c r="E3189" s="94"/>
      <c r="F3189" s="95"/>
    </row>
    <row r="3190" spans="2:6">
      <c r="B3190" s="92"/>
      <c r="C3190" s="92"/>
      <c r="D3190" s="93"/>
      <c r="E3190" s="94"/>
      <c r="F3190" s="95"/>
    </row>
    <row r="3191" spans="2:6">
      <c r="B3191" s="92"/>
      <c r="C3191" s="92"/>
      <c r="D3191" s="93"/>
      <c r="E3191" s="94"/>
      <c r="F3191" s="95"/>
    </row>
    <row r="3192" spans="2:6">
      <c r="B3192" s="92"/>
      <c r="C3192" s="92"/>
      <c r="D3192" s="93"/>
      <c r="E3192" s="94"/>
      <c r="F3192" s="95"/>
    </row>
    <row r="3193" spans="2:6">
      <c r="B3193" s="92"/>
      <c r="C3193" s="92"/>
      <c r="D3193" s="93"/>
      <c r="E3193" s="94"/>
      <c r="F3193" s="95"/>
    </row>
    <row r="3194" spans="2:6">
      <c r="B3194" s="92"/>
      <c r="C3194" s="92"/>
      <c r="D3194" s="93"/>
      <c r="E3194" s="94"/>
      <c r="F3194" s="95"/>
    </row>
    <row r="3195" spans="2:6">
      <c r="B3195" s="92"/>
      <c r="C3195" s="92"/>
      <c r="D3195" s="93"/>
      <c r="E3195" s="94"/>
      <c r="F3195" s="95"/>
    </row>
    <row r="3196" spans="2:6">
      <c r="B3196" s="92"/>
      <c r="C3196" s="92"/>
      <c r="D3196" s="93"/>
      <c r="E3196" s="94"/>
      <c r="F3196" s="95"/>
    </row>
    <row r="3197" spans="2:6">
      <c r="B3197" s="92"/>
      <c r="C3197" s="92"/>
      <c r="D3197" s="93"/>
      <c r="E3197" s="94"/>
      <c r="F3197" s="95"/>
    </row>
    <row r="3198" spans="2:6">
      <c r="B3198" s="92"/>
      <c r="C3198" s="92"/>
      <c r="D3198" s="93"/>
      <c r="E3198" s="94"/>
      <c r="F3198" s="95"/>
    </row>
    <row r="3199" spans="2:6">
      <c r="B3199" s="92"/>
      <c r="C3199" s="92"/>
      <c r="D3199" s="93"/>
      <c r="E3199" s="94"/>
      <c r="F3199" s="95"/>
    </row>
    <row r="3200" spans="2:6">
      <c r="B3200" s="92"/>
      <c r="C3200" s="92"/>
      <c r="D3200" s="93"/>
      <c r="E3200" s="94"/>
      <c r="F3200" s="95"/>
    </row>
    <row r="3201" spans="2:6">
      <c r="B3201" s="92"/>
      <c r="C3201" s="92"/>
      <c r="D3201" s="93"/>
      <c r="E3201" s="94"/>
      <c r="F3201" s="95"/>
    </row>
    <row r="3202" spans="2:6">
      <c r="B3202" s="92"/>
      <c r="C3202" s="92"/>
      <c r="D3202" s="93"/>
      <c r="E3202" s="94"/>
      <c r="F3202" s="95"/>
    </row>
    <row r="3203" spans="2:6">
      <c r="B3203" s="92"/>
      <c r="C3203" s="92"/>
      <c r="D3203" s="93"/>
      <c r="E3203" s="94"/>
      <c r="F3203" s="95"/>
    </row>
    <row r="3204" spans="2:6">
      <c r="B3204" s="92"/>
      <c r="C3204" s="92"/>
      <c r="D3204" s="93"/>
      <c r="E3204" s="94"/>
      <c r="F3204" s="95"/>
    </row>
    <row r="3205" spans="2:6">
      <c r="B3205" s="92"/>
      <c r="C3205" s="92"/>
      <c r="D3205" s="93"/>
      <c r="E3205" s="94"/>
      <c r="F3205" s="95"/>
    </row>
    <row r="3206" spans="2:6">
      <c r="B3206" s="92"/>
      <c r="C3206" s="92"/>
      <c r="D3206" s="93"/>
      <c r="E3206" s="94"/>
      <c r="F3206" s="95"/>
    </row>
    <row r="3207" spans="2:6">
      <c r="B3207" s="92"/>
      <c r="C3207" s="92"/>
      <c r="D3207" s="93"/>
      <c r="E3207" s="94"/>
      <c r="F3207" s="95"/>
    </row>
    <row r="3208" spans="2:6">
      <c r="B3208" s="92"/>
      <c r="C3208" s="92"/>
      <c r="D3208" s="93"/>
      <c r="E3208" s="94"/>
      <c r="F3208" s="96"/>
    </row>
    <row r="3209" spans="2:6">
      <c r="B3209" s="92"/>
      <c r="C3209" s="92"/>
      <c r="D3209" s="93"/>
      <c r="E3209" s="94"/>
      <c r="F3209" s="96"/>
    </row>
    <row r="3210" spans="2:6">
      <c r="B3210" s="92"/>
      <c r="C3210" s="92"/>
      <c r="D3210" s="93"/>
      <c r="E3210" s="94"/>
      <c r="F3210" s="95"/>
    </row>
    <row r="3211" spans="2:6">
      <c r="B3211" s="92"/>
      <c r="C3211" s="92"/>
      <c r="D3211" s="93"/>
      <c r="E3211" s="94"/>
      <c r="F3211" s="95"/>
    </row>
    <row r="3212" spans="2:6">
      <c r="B3212" s="92"/>
      <c r="C3212" s="92"/>
      <c r="D3212" s="93"/>
      <c r="E3212" s="94"/>
      <c r="F3212" s="95"/>
    </row>
    <row r="3213" spans="2:6">
      <c r="B3213" s="92"/>
      <c r="C3213" s="92"/>
      <c r="D3213" s="93"/>
      <c r="E3213" s="94"/>
      <c r="F3213" s="95"/>
    </row>
    <row r="3214" spans="2:6">
      <c r="B3214" s="92"/>
      <c r="C3214" s="92"/>
      <c r="D3214" s="93"/>
      <c r="E3214" s="94"/>
      <c r="F3214" s="95"/>
    </row>
    <row r="3215" spans="2:6">
      <c r="B3215" s="92"/>
      <c r="C3215" s="92"/>
      <c r="D3215" s="93"/>
      <c r="E3215" s="94"/>
      <c r="F3215" s="96"/>
    </row>
    <row r="3216" spans="2:6">
      <c r="B3216" s="92"/>
      <c r="C3216" s="92"/>
      <c r="D3216" s="93"/>
      <c r="E3216" s="94"/>
      <c r="F3216" s="95"/>
    </row>
    <row r="3217" spans="2:6">
      <c r="B3217" s="92"/>
      <c r="C3217" s="92"/>
      <c r="D3217" s="93"/>
      <c r="E3217" s="94"/>
      <c r="F3217" s="95"/>
    </row>
    <row r="3218" spans="2:6">
      <c r="B3218" s="92"/>
      <c r="C3218" s="92"/>
      <c r="D3218" s="93"/>
      <c r="E3218" s="94"/>
      <c r="F3218" s="95"/>
    </row>
    <row r="3219" spans="2:6">
      <c r="B3219" s="92"/>
      <c r="C3219" s="92"/>
      <c r="D3219" s="93"/>
      <c r="E3219" s="94"/>
      <c r="F3219" s="95"/>
    </row>
    <row r="3220" spans="2:6">
      <c r="B3220" s="92"/>
      <c r="C3220" s="92"/>
      <c r="D3220" s="93"/>
      <c r="E3220" s="94"/>
      <c r="F3220" s="95"/>
    </row>
    <row r="3221" spans="2:6">
      <c r="B3221" s="92"/>
      <c r="C3221" s="92"/>
      <c r="D3221" s="93"/>
      <c r="E3221" s="94"/>
      <c r="F3221" s="95"/>
    </row>
    <row r="3222" spans="2:6">
      <c r="B3222" s="92"/>
      <c r="C3222" s="92"/>
      <c r="D3222" s="93"/>
      <c r="E3222" s="94"/>
      <c r="F3222" s="95"/>
    </row>
    <row r="3223" spans="2:6">
      <c r="B3223" s="92"/>
      <c r="C3223" s="92"/>
      <c r="D3223" s="93"/>
      <c r="E3223" s="94"/>
      <c r="F3223" s="95"/>
    </row>
    <row r="3224" spans="2:6">
      <c r="B3224" s="92"/>
      <c r="C3224" s="92"/>
      <c r="D3224" s="93"/>
      <c r="E3224" s="94"/>
      <c r="F3224" s="95"/>
    </row>
    <row r="3225" spans="2:6">
      <c r="B3225" s="92"/>
      <c r="C3225" s="92"/>
      <c r="D3225" s="93"/>
      <c r="E3225" s="94"/>
      <c r="F3225" s="96"/>
    </row>
    <row r="3226" spans="2:6">
      <c r="B3226" s="92"/>
      <c r="C3226" s="92"/>
      <c r="D3226" s="93"/>
      <c r="E3226" s="94"/>
      <c r="F3226" s="95"/>
    </row>
    <row r="3227" spans="2:6">
      <c r="B3227" s="92"/>
      <c r="C3227" s="92"/>
      <c r="D3227" s="93"/>
      <c r="E3227" s="94"/>
      <c r="F3227" s="95"/>
    </row>
    <row r="3228" spans="2:6">
      <c r="B3228" s="92"/>
      <c r="C3228" s="92"/>
      <c r="D3228" s="93"/>
      <c r="E3228" s="94"/>
      <c r="F3228" s="95"/>
    </row>
    <row r="3229" spans="2:6">
      <c r="B3229" s="92"/>
      <c r="C3229" s="92"/>
      <c r="D3229" s="93"/>
      <c r="E3229" s="94"/>
      <c r="F3229" s="95"/>
    </row>
    <row r="3230" spans="2:6">
      <c r="B3230" s="92"/>
      <c r="C3230" s="92"/>
      <c r="D3230" s="93"/>
      <c r="E3230" s="94"/>
      <c r="F3230" s="96"/>
    </row>
    <row r="3231" spans="2:6">
      <c r="B3231" s="92"/>
      <c r="C3231" s="92"/>
      <c r="D3231" s="93"/>
      <c r="E3231" s="94"/>
      <c r="F3231" s="95"/>
    </row>
    <row r="3232" spans="2:6">
      <c r="B3232" s="92"/>
      <c r="C3232" s="92"/>
      <c r="D3232" s="93"/>
      <c r="E3232" s="94"/>
      <c r="F3232" s="95"/>
    </row>
    <row r="3233" spans="2:6">
      <c r="B3233" s="92"/>
      <c r="C3233" s="92"/>
      <c r="D3233" s="93"/>
      <c r="E3233" s="94"/>
      <c r="F3233" s="95"/>
    </row>
    <row r="3234" spans="2:6">
      <c r="B3234" s="92"/>
      <c r="C3234" s="92"/>
      <c r="D3234" s="93"/>
      <c r="E3234" s="94"/>
      <c r="F3234" s="96"/>
    </row>
    <row r="3235" spans="2:6">
      <c r="B3235" s="92"/>
      <c r="C3235" s="92"/>
      <c r="D3235" s="93"/>
      <c r="E3235" s="94"/>
      <c r="F3235" s="96"/>
    </row>
    <row r="3236" spans="2:6">
      <c r="B3236" s="92"/>
      <c r="C3236" s="92"/>
      <c r="D3236" s="93"/>
      <c r="E3236" s="94"/>
      <c r="F3236" s="95"/>
    </row>
    <row r="3237" spans="2:6">
      <c r="B3237" s="92"/>
      <c r="C3237" s="92"/>
      <c r="D3237" s="93"/>
      <c r="E3237" s="94"/>
      <c r="F3237" s="96"/>
    </row>
    <row r="3238" spans="2:6">
      <c r="B3238" s="92"/>
      <c r="C3238" s="92"/>
      <c r="D3238" s="93"/>
      <c r="E3238" s="94"/>
      <c r="F3238" s="95"/>
    </row>
    <row r="3239" spans="2:6">
      <c r="B3239" s="92"/>
      <c r="C3239" s="92"/>
      <c r="D3239" s="93"/>
      <c r="E3239" s="94"/>
      <c r="F3239" s="95"/>
    </row>
    <row r="3240" spans="2:6">
      <c r="B3240" s="92"/>
      <c r="C3240" s="92"/>
      <c r="D3240" s="93"/>
      <c r="E3240" s="94"/>
      <c r="F3240" s="96"/>
    </row>
    <row r="3241" spans="2:6">
      <c r="B3241" s="92"/>
      <c r="C3241" s="92"/>
      <c r="D3241" s="93"/>
      <c r="E3241" s="94"/>
      <c r="F3241" s="95"/>
    </row>
    <row r="3242" spans="2:6">
      <c r="B3242" s="92"/>
      <c r="C3242" s="92"/>
      <c r="D3242" s="93"/>
      <c r="E3242" s="94"/>
      <c r="F3242" s="95"/>
    </row>
    <row r="3243" spans="2:6">
      <c r="B3243" s="92"/>
      <c r="C3243" s="92"/>
      <c r="D3243" s="93"/>
      <c r="E3243" s="94"/>
      <c r="F3243" s="95"/>
    </row>
    <row r="3244" spans="2:6">
      <c r="B3244" s="92"/>
      <c r="C3244" s="92"/>
      <c r="D3244" s="93"/>
      <c r="E3244" s="94"/>
      <c r="F3244" s="95"/>
    </row>
    <row r="3245" spans="2:6">
      <c r="B3245" s="92"/>
      <c r="C3245" s="92"/>
      <c r="D3245" s="93"/>
      <c r="E3245" s="94"/>
      <c r="F3245" s="95"/>
    </row>
    <row r="3246" spans="2:6">
      <c r="B3246" s="92"/>
      <c r="C3246" s="92"/>
      <c r="D3246" s="93"/>
      <c r="E3246" s="94"/>
      <c r="F3246" s="95"/>
    </row>
    <row r="3247" spans="2:6">
      <c r="B3247" s="92"/>
      <c r="C3247" s="92"/>
      <c r="D3247" s="93"/>
      <c r="E3247" s="94"/>
      <c r="F3247" s="95"/>
    </row>
    <row r="3248" spans="2:6">
      <c r="B3248" s="92"/>
      <c r="C3248" s="92"/>
      <c r="D3248" s="93"/>
      <c r="E3248" s="94"/>
      <c r="F3248" s="95"/>
    </row>
    <row r="3249" spans="2:6">
      <c r="B3249" s="92"/>
      <c r="C3249" s="92"/>
      <c r="D3249" s="93"/>
      <c r="E3249" s="94"/>
      <c r="F3249" s="95"/>
    </row>
    <row r="3250" spans="2:6">
      <c r="B3250" s="92"/>
      <c r="C3250" s="92"/>
      <c r="D3250" s="93"/>
      <c r="E3250" s="94"/>
      <c r="F3250" s="96"/>
    </row>
    <row r="3251" spans="2:6">
      <c r="B3251" s="92"/>
      <c r="C3251" s="92"/>
      <c r="D3251" s="93"/>
      <c r="E3251" s="94"/>
      <c r="F3251" s="95"/>
    </row>
    <row r="3252" spans="2:6">
      <c r="B3252" s="92"/>
      <c r="C3252" s="92"/>
      <c r="D3252" s="93"/>
      <c r="E3252" s="94"/>
      <c r="F3252" s="95"/>
    </row>
    <row r="3253" spans="2:6">
      <c r="B3253" s="92"/>
      <c r="C3253" s="92"/>
      <c r="D3253" s="93"/>
      <c r="E3253" s="94"/>
      <c r="F3253" s="95"/>
    </row>
    <row r="3254" spans="2:6">
      <c r="B3254" s="92"/>
      <c r="C3254" s="92"/>
      <c r="D3254" s="93"/>
      <c r="E3254" s="94"/>
      <c r="F3254" s="95"/>
    </row>
    <row r="3255" spans="2:6">
      <c r="B3255" s="92"/>
      <c r="C3255" s="92"/>
      <c r="D3255" s="93"/>
      <c r="E3255" s="94"/>
      <c r="F3255" s="95"/>
    </row>
    <row r="3256" spans="2:6">
      <c r="B3256" s="92"/>
      <c r="C3256" s="92"/>
      <c r="D3256" s="93"/>
      <c r="E3256" s="94"/>
      <c r="F3256" s="96"/>
    </row>
    <row r="3257" spans="2:6">
      <c r="B3257" s="92"/>
      <c r="C3257" s="92"/>
      <c r="D3257" s="93"/>
      <c r="E3257" s="94"/>
      <c r="F3257" s="95"/>
    </row>
    <row r="3258" spans="2:6">
      <c r="B3258" s="92"/>
      <c r="C3258" s="92"/>
      <c r="D3258" s="93"/>
      <c r="E3258" s="94"/>
      <c r="F3258" s="95"/>
    </row>
    <row r="3259" spans="2:6">
      <c r="B3259" s="92"/>
      <c r="C3259" s="92"/>
      <c r="D3259" s="93"/>
      <c r="E3259" s="94"/>
      <c r="F3259" s="95"/>
    </row>
    <row r="3260" spans="2:6">
      <c r="B3260" s="92"/>
      <c r="C3260" s="92"/>
      <c r="D3260" s="93"/>
      <c r="E3260" s="94"/>
      <c r="F3260" s="95"/>
    </row>
    <row r="3261" spans="2:6">
      <c r="B3261" s="92"/>
      <c r="C3261" s="92"/>
      <c r="D3261" s="93"/>
      <c r="E3261" s="94"/>
      <c r="F3261" s="95"/>
    </row>
    <row r="3262" spans="2:6">
      <c r="B3262" s="92"/>
      <c r="C3262" s="92"/>
      <c r="D3262" s="93"/>
      <c r="E3262" s="94"/>
      <c r="F3262" s="95"/>
    </row>
    <row r="3263" spans="2:6">
      <c r="B3263" s="92"/>
      <c r="C3263" s="92"/>
      <c r="D3263" s="93"/>
      <c r="E3263" s="94"/>
      <c r="F3263" s="95"/>
    </row>
    <row r="3264" spans="2:6">
      <c r="B3264" s="92"/>
      <c r="C3264" s="92"/>
      <c r="D3264" s="93"/>
      <c r="E3264" s="94"/>
      <c r="F3264" s="96"/>
    </row>
    <row r="3265" spans="2:6">
      <c r="B3265" s="92"/>
      <c r="C3265" s="92"/>
      <c r="D3265" s="93"/>
      <c r="E3265" s="94"/>
      <c r="F3265" s="95"/>
    </row>
    <row r="3266" spans="2:6">
      <c r="B3266" s="92"/>
      <c r="C3266" s="92"/>
      <c r="D3266" s="93"/>
      <c r="E3266" s="94"/>
      <c r="F3266" s="95"/>
    </row>
    <row r="3267" spans="2:6">
      <c r="B3267" s="92"/>
      <c r="C3267" s="92"/>
      <c r="D3267" s="93"/>
      <c r="E3267" s="94"/>
      <c r="F3267" s="95"/>
    </row>
    <row r="3268" spans="2:6">
      <c r="B3268" s="92"/>
      <c r="C3268" s="92"/>
      <c r="D3268" s="93"/>
      <c r="E3268" s="94"/>
      <c r="F3268" s="95"/>
    </row>
    <row r="3269" spans="2:6">
      <c r="B3269" s="92"/>
      <c r="C3269" s="92"/>
      <c r="D3269" s="93"/>
      <c r="E3269" s="94"/>
      <c r="F3269" s="95"/>
    </row>
    <row r="3270" spans="2:6">
      <c r="B3270" s="92"/>
      <c r="C3270" s="92"/>
      <c r="D3270" s="93"/>
      <c r="E3270" s="94"/>
      <c r="F3270" s="96"/>
    </row>
    <row r="3271" spans="2:6">
      <c r="B3271" s="92"/>
      <c r="C3271" s="92"/>
      <c r="D3271" s="93"/>
      <c r="E3271" s="94"/>
      <c r="F3271" s="95"/>
    </row>
    <row r="3272" spans="2:6">
      <c r="B3272" s="92"/>
      <c r="C3272" s="92"/>
      <c r="D3272" s="93"/>
      <c r="E3272" s="94"/>
      <c r="F3272" s="95"/>
    </row>
    <row r="3273" spans="2:6">
      <c r="B3273" s="92"/>
      <c r="C3273" s="92"/>
      <c r="D3273" s="93"/>
      <c r="E3273" s="94"/>
      <c r="F3273" s="96"/>
    </row>
    <row r="3274" spans="2:6">
      <c r="B3274" s="92"/>
      <c r="C3274" s="92"/>
      <c r="D3274" s="93"/>
      <c r="E3274" s="94"/>
      <c r="F3274" s="95"/>
    </row>
    <row r="3275" spans="2:6">
      <c r="B3275" s="92"/>
      <c r="C3275" s="92"/>
      <c r="D3275" s="93"/>
      <c r="E3275" s="94"/>
      <c r="F3275" s="96"/>
    </row>
    <row r="3276" spans="2:6">
      <c r="B3276" s="92"/>
      <c r="C3276" s="92"/>
      <c r="D3276" s="93"/>
      <c r="E3276" s="94"/>
      <c r="F3276" s="95"/>
    </row>
    <row r="3277" spans="2:6">
      <c r="B3277" s="92"/>
      <c r="C3277" s="92"/>
      <c r="D3277" s="93"/>
      <c r="E3277" s="94"/>
      <c r="F3277" s="95"/>
    </row>
    <row r="3278" spans="2:6">
      <c r="B3278" s="92"/>
      <c r="C3278" s="92"/>
      <c r="D3278" s="93"/>
      <c r="E3278" s="94"/>
      <c r="F3278" s="95"/>
    </row>
    <row r="3279" spans="2:6">
      <c r="B3279" s="92"/>
      <c r="C3279" s="92"/>
      <c r="D3279" s="93"/>
      <c r="E3279" s="94"/>
      <c r="F3279" s="95"/>
    </row>
    <row r="3280" spans="2:6">
      <c r="B3280" s="92"/>
      <c r="C3280" s="92"/>
      <c r="D3280" s="93"/>
      <c r="E3280" s="94"/>
      <c r="F3280" s="95"/>
    </row>
    <row r="3281" spans="2:6">
      <c r="B3281" s="92"/>
      <c r="C3281" s="92"/>
      <c r="D3281" s="93"/>
      <c r="E3281" s="94"/>
      <c r="F3281" s="95"/>
    </row>
    <row r="3282" spans="2:6">
      <c r="B3282" s="92"/>
      <c r="C3282" s="92"/>
      <c r="D3282" s="93"/>
      <c r="E3282" s="94"/>
      <c r="F3282" s="95"/>
    </row>
    <row r="3283" spans="2:6">
      <c r="B3283" s="92"/>
      <c r="C3283" s="92"/>
      <c r="D3283" s="93"/>
      <c r="E3283" s="94"/>
      <c r="F3283" s="95"/>
    </row>
    <row r="3284" spans="2:6">
      <c r="B3284" s="92"/>
      <c r="C3284" s="92"/>
      <c r="D3284" s="93"/>
      <c r="E3284" s="94"/>
      <c r="F3284" s="96"/>
    </row>
    <row r="3285" spans="2:6">
      <c r="B3285" s="92"/>
      <c r="C3285" s="92"/>
      <c r="D3285" s="93"/>
      <c r="E3285" s="94"/>
      <c r="F3285" s="95"/>
    </row>
    <row r="3286" spans="2:6">
      <c r="B3286" s="92"/>
      <c r="C3286" s="92"/>
      <c r="D3286" s="93"/>
      <c r="E3286" s="94"/>
      <c r="F3286" s="95"/>
    </row>
    <row r="3287" spans="2:6">
      <c r="B3287" s="92"/>
      <c r="C3287" s="92"/>
      <c r="D3287" s="93"/>
      <c r="E3287" s="94"/>
      <c r="F3287" s="95"/>
    </row>
    <row r="3288" spans="2:6">
      <c r="B3288" s="92"/>
      <c r="C3288" s="92"/>
      <c r="D3288" s="93"/>
      <c r="E3288" s="94"/>
      <c r="F3288" s="95"/>
    </row>
    <row r="3289" spans="2:6">
      <c r="B3289" s="92"/>
      <c r="C3289" s="92"/>
      <c r="D3289" s="93"/>
      <c r="E3289" s="94"/>
      <c r="F3289" s="95"/>
    </row>
    <row r="3290" spans="2:6">
      <c r="B3290" s="92"/>
      <c r="C3290" s="92"/>
      <c r="D3290" s="93"/>
      <c r="E3290" s="94"/>
      <c r="F3290" s="95"/>
    </row>
    <row r="3291" spans="2:6">
      <c r="B3291" s="92"/>
      <c r="C3291" s="92"/>
      <c r="D3291" s="93"/>
      <c r="E3291" s="94"/>
      <c r="F3291" s="95"/>
    </row>
    <row r="3292" spans="2:6">
      <c r="B3292" s="92"/>
      <c r="C3292" s="92"/>
      <c r="D3292" s="93"/>
      <c r="E3292" s="94"/>
      <c r="F3292" s="95"/>
    </row>
    <row r="3293" spans="2:6">
      <c r="B3293" s="92"/>
      <c r="C3293" s="92"/>
      <c r="D3293" s="93"/>
      <c r="E3293" s="94"/>
      <c r="F3293" s="95"/>
    </row>
    <row r="3294" spans="2:6">
      <c r="B3294" s="92"/>
      <c r="C3294" s="92"/>
      <c r="D3294" s="93"/>
      <c r="E3294" s="94"/>
      <c r="F3294" s="95"/>
    </row>
    <row r="3295" spans="2:6">
      <c r="B3295" s="92"/>
      <c r="C3295" s="92"/>
      <c r="D3295" s="93"/>
      <c r="E3295" s="94"/>
      <c r="F3295" s="95"/>
    </row>
    <row r="3296" spans="2:6">
      <c r="B3296" s="92"/>
      <c r="C3296" s="92"/>
      <c r="D3296" s="93"/>
      <c r="E3296" s="94"/>
      <c r="F3296" s="96"/>
    </row>
    <row r="3297" spans="2:6">
      <c r="B3297" s="92"/>
      <c r="C3297" s="92"/>
      <c r="D3297" s="93"/>
      <c r="E3297" s="94"/>
      <c r="F3297" s="95"/>
    </row>
    <row r="3298" spans="2:6">
      <c r="B3298" s="92"/>
      <c r="C3298" s="92"/>
      <c r="D3298" s="93"/>
      <c r="E3298" s="94"/>
      <c r="F3298" s="95"/>
    </row>
    <row r="3299" spans="2:6">
      <c r="B3299" s="92"/>
      <c r="C3299" s="92"/>
      <c r="D3299" s="93"/>
      <c r="E3299" s="94"/>
      <c r="F3299" s="96"/>
    </row>
    <row r="3300" spans="2:6">
      <c r="B3300" s="92"/>
      <c r="C3300" s="92"/>
      <c r="D3300" s="93"/>
      <c r="E3300" s="94"/>
      <c r="F3300" s="96"/>
    </row>
    <row r="3301" spans="2:6">
      <c r="B3301" s="92"/>
      <c r="C3301" s="92"/>
      <c r="D3301" s="93"/>
      <c r="E3301" s="94"/>
      <c r="F3301" s="95"/>
    </row>
    <row r="3302" spans="2:6">
      <c r="B3302" s="92"/>
      <c r="C3302" s="92"/>
      <c r="D3302" s="93"/>
      <c r="E3302" s="94"/>
      <c r="F3302" s="95"/>
    </row>
    <row r="3303" spans="2:6">
      <c r="B3303" s="92"/>
      <c r="C3303" s="92"/>
      <c r="D3303" s="93"/>
      <c r="E3303" s="94"/>
      <c r="F3303" s="96"/>
    </row>
    <row r="3304" spans="2:6">
      <c r="B3304" s="92"/>
      <c r="C3304" s="92"/>
      <c r="D3304" s="93"/>
      <c r="E3304" s="94"/>
      <c r="F3304" s="95"/>
    </row>
    <row r="3305" spans="2:6">
      <c r="B3305" s="92"/>
      <c r="C3305" s="92"/>
      <c r="D3305" s="93"/>
      <c r="E3305" s="94"/>
      <c r="F3305" s="95"/>
    </row>
    <row r="3306" spans="2:6">
      <c r="B3306" s="92"/>
      <c r="C3306" s="92"/>
      <c r="D3306" s="93"/>
      <c r="E3306" s="94"/>
      <c r="F3306" s="95"/>
    </row>
    <row r="3307" spans="2:6">
      <c r="B3307" s="92"/>
      <c r="C3307" s="92"/>
      <c r="D3307" s="93"/>
      <c r="E3307" s="94"/>
      <c r="F3307" s="95"/>
    </row>
    <row r="3308" spans="2:6">
      <c r="B3308" s="92"/>
      <c r="C3308" s="92"/>
      <c r="D3308" s="93"/>
      <c r="E3308" s="94"/>
      <c r="F3308" s="96"/>
    </row>
    <row r="3309" spans="2:6">
      <c r="B3309" s="92"/>
      <c r="C3309" s="92"/>
      <c r="D3309" s="93"/>
      <c r="E3309" s="94"/>
      <c r="F3309" s="95"/>
    </row>
    <row r="3310" spans="2:6">
      <c r="B3310" s="92"/>
      <c r="C3310" s="92"/>
      <c r="D3310" s="93"/>
      <c r="E3310" s="94"/>
      <c r="F3310" s="96"/>
    </row>
    <row r="3311" spans="2:6">
      <c r="B3311" s="92"/>
      <c r="C3311" s="92"/>
      <c r="D3311" s="93"/>
      <c r="E3311" s="94"/>
      <c r="F3311" s="95"/>
    </row>
    <row r="3312" spans="2:6">
      <c r="B3312" s="92"/>
      <c r="C3312" s="92"/>
      <c r="D3312" s="93"/>
      <c r="E3312" s="94"/>
      <c r="F3312" s="95"/>
    </row>
    <row r="3313" spans="2:6">
      <c r="B3313" s="92"/>
      <c r="C3313" s="92"/>
      <c r="D3313" s="93"/>
      <c r="E3313" s="94"/>
      <c r="F3313" s="95"/>
    </row>
    <row r="3314" spans="2:6">
      <c r="B3314" s="92"/>
      <c r="C3314" s="92"/>
      <c r="D3314" s="93"/>
      <c r="E3314" s="94"/>
      <c r="F3314" s="96"/>
    </row>
    <row r="3315" spans="2:6">
      <c r="B3315" s="92"/>
      <c r="C3315" s="92"/>
      <c r="D3315" s="93"/>
      <c r="E3315" s="94"/>
      <c r="F3315" s="95"/>
    </row>
    <row r="3316" spans="2:6">
      <c r="B3316" s="92"/>
      <c r="C3316" s="92"/>
      <c r="D3316" s="93"/>
      <c r="E3316" s="94"/>
      <c r="F3316" s="95"/>
    </row>
    <row r="3317" spans="2:6">
      <c r="B3317" s="92"/>
      <c r="C3317" s="92"/>
      <c r="D3317" s="93"/>
      <c r="E3317" s="94"/>
      <c r="F3317" s="95"/>
    </row>
    <row r="3318" spans="2:6">
      <c r="B3318" s="92"/>
      <c r="C3318" s="92"/>
      <c r="D3318" s="93"/>
      <c r="E3318" s="94"/>
      <c r="F3318" s="95"/>
    </row>
    <row r="3319" spans="2:6">
      <c r="B3319" s="92"/>
      <c r="C3319" s="92"/>
      <c r="D3319" s="93"/>
      <c r="E3319" s="94"/>
      <c r="F3319" s="95"/>
    </row>
    <row r="3320" spans="2:6">
      <c r="B3320" s="92"/>
      <c r="C3320" s="92"/>
      <c r="D3320" s="93"/>
      <c r="E3320" s="94"/>
      <c r="F3320" s="95"/>
    </row>
    <row r="3321" spans="2:6">
      <c r="B3321" s="92"/>
      <c r="C3321" s="92"/>
      <c r="D3321" s="93"/>
      <c r="E3321" s="94"/>
      <c r="F3321" s="95"/>
    </row>
    <row r="3322" spans="2:6">
      <c r="B3322" s="92"/>
      <c r="C3322" s="92"/>
      <c r="D3322" s="93"/>
      <c r="E3322" s="94"/>
      <c r="F3322" s="96"/>
    </row>
    <row r="3323" spans="2:6">
      <c r="B3323" s="92"/>
      <c r="C3323" s="92"/>
      <c r="D3323" s="93"/>
      <c r="E3323" s="94"/>
      <c r="F3323" s="96"/>
    </row>
    <row r="3324" spans="2:6">
      <c r="B3324" s="92"/>
      <c r="C3324" s="92"/>
      <c r="D3324" s="93"/>
      <c r="E3324" s="94"/>
      <c r="F3324" s="96"/>
    </row>
    <row r="3325" spans="2:6">
      <c r="B3325" s="92"/>
      <c r="C3325" s="92"/>
      <c r="D3325" s="93"/>
      <c r="E3325" s="94"/>
      <c r="F3325" s="96"/>
    </row>
    <row r="3326" spans="2:6">
      <c r="B3326" s="92"/>
      <c r="C3326" s="92"/>
      <c r="D3326" s="93"/>
      <c r="E3326" s="94"/>
      <c r="F3326" s="95"/>
    </row>
    <row r="3327" spans="2:6">
      <c r="B3327" s="92"/>
      <c r="C3327" s="92"/>
      <c r="D3327" s="93"/>
      <c r="E3327" s="94"/>
      <c r="F3327" s="96"/>
    </row>
    <row r="3328" spans="2:6">
      <c r="B3328" s="92"/>
      <c r="C3328" s="92"/>
      <c r="D3328" s="93"/>
      <c r="E3328" s="94"/>
      <c r="F3328" s="96"/>
    </row>
    <row r="3329" spans="2:6">
      <c r="B3329" s="92"/>
      <c r="C3329" s="92"/>
      <c r="D3329" s="93"/>
      <c r="E3329" s="94"/>
      <c r="F3329" s="96"/>
    </row>
    <row r="3330" spans="2:6">
      <c r="B3330" s="92"/>
      <c r="C3330" s="92"/>
      <c r="D3330" s="93"/>
      <c r="E3330" s="94"/>
      <c r="F3330" s="96"/>
    </row>
    <row r="3331" spans="2:6">
      <c r="B3331" s="92"/>
      <c r="C3331" s="92"/>
      <c r="D3331" s="93"/>
      <c r="E3331" s="94"/>
      <c r="F3331" s="96"/>
    </row>
    <row r="3332" spans="2:6">
      <c r="B3332" s="92"/>
      <c r="C3332" s="92"/>
      <c r="D3332" s="93"/>
      <c r="E3332" s="94"/>
      <c r="F3332" s="96"/>
    </row>
    <row r="3333" spans="2:6">
      <c r="B3333" s="92"/>
      <c r="C3333" s="92"/>
      <c r="D3333" s="93"/>
      <c r="E3333" s="94"/>
      <c r="F3333" s="96"/>
    </row>
    <row r="3334" spans="2:6">
      <c r="B3334" s="92"/>
      <c r="C3334" s="92"/>
      <c r="D3334" s="93"/>
      <c r="E3334" s="94"/>
      <c r="F3334" s="96"/>
    </row>
    <row r="3335" spans="2:6">
      <c r="B3335" s="92"/>
      <c r="C3335" s="92"/>
      <c r="D3335" s="93"/>
      <c r="E3335" s="94"/>
      <c r="F3335" s="95"/>
    </row>
    <row r="3336" spans="2:6">
      <c r="B3336" s="92"/>
      <c r="C3336" s="92"/>
      <c r="D3336" s="93"/>
      <c r="E3336" s="94"/>
      <c r="F3336" s="96"/>
    </row>
    <row r="3337" spans="2:6">
      <c r="B3337" s="92"/>
      <c r="C3337" s="92"/>
      <c r="D3337" s="93"/>
      <c r="E3337" s="94"/>
      <c r="F3337" s="96"/>
    </row>
    <row r="3338" spans="2:6">
      <c r="B3338" s="92"/>
      <c r="C3338" s="92"/>
      <c r="D3338" s="93"/>
      <c r="E3338" s="94"/>
      <c r="F3338" s="96"/>
    </row>
    <row r="3339" spans="2:6">
      <c r="B3339" s="92"/>
      <c r="C3339" s="92"/>
      <c r="D3339" s="93"/>
      <c r="E3339" s="94"/>
      <c r="F3339" s="96"/>
    </row>
    <row r="3340" spans="2:6">
      <c r="B3340" s="92"/>
      <c r="C3340" s="92"/>
      <c r="D3340" s="93"/>
      <c r="E3340" s="94"/>
      <c r="F3340" s="96"/>
    </row>
    <row r="3341" spans="2:6">
      <c r="B3341" s="92"/>
      <c r="C3341" s="92"/>
      <c r="D3341" s="93"/>
      <c r="E3341" s="94"/>
      <c r="F3341" s="96"/>
    </row>
    <row r="3342" spans="2:6">
      <c r="B3342" s="92"/>
      <c r="C3342" s="92"/>
      <c r="D3342" s="93"/>
      <c r="E3342" s="94"/>
      <c r="F3342" s="96"/>
    </row>
    <row r="3343" spans="2:6">
      <c r="B3343" s="92"/>
      <c r="C3343" s="92"/>
      <c r="D3343" s="93"/>
      <c r="E3343" s="94"/>
      <c r="F3343" s="95"/>
    </row>
    <row r="3344" spans="2:6">
      <c r="B3344" s="92"/>
      <c r="C3344" s="92"/>
      <c r="D3344" s="93"/>
      <c r="E3344" s="94"/>
      <c r="F3344" s="96"/>
    </row>
    <row r="3345" spans="2:6">
      <c r="B3345" s="92"/>
      <c r="C3345" s="92"/>
      <c r="D3345" s="93"/>
      <c r="E3345" s="94"/>
      <c r="F3345" s="95"/>
    </row>
    <row r="3346" spans="2:6">
      <c r="B3346" s="92"/>
      <c r="C3346" s="92"/>
      <c r="D3346" s="93"/>
      <c r="E3346" s="94"/>
      <c r="F3346" s="96"/>
    </row>
    <row r="3347" spans="2:6">
      <c r="B3347" s="92"/>
      <c r="C3347" s="92"/>
      <c r="D3347" s="93"/>
      <c r="E3347" s="94"/>
      <c r="F3347" s="95"/>
    </row>
    <row r="3348" spans="2:6">
      <c r="B3348" s="92"/>
      <c r="C3348" s="92"/>
      <c r="D3348" s="93"/>
      <c r="E3348" s="94"/>
      <c r="F3348" s="95"/>
    </row>
    <row r="3349" spans="2:6">
      <c r="B3349" s="92"/>
      <c r="C3349" s="92"/>
      <c r="D3349" s="93"/>
      <c r="E3349" s="94"/>
      <c r="F3349" s="95"/>
    </row>
    <row r="3350" spans="2:6">
      <c r="B3350" s="92"/>
      <c r="C3350" s="92"/>
      <c r="D3350" s="93"/>
      <c r="E3350" s="94"/>
      <c r="F3350" s="95"/>
    </row>
    <row r="3351" spans="2:6">
      <c r="B3351" s="92"/>
      <c r="C3351" s="92"/>
      <c r="D3351" s="93"/>
      <c r="E3351" s="94"/>
      <c r="F3351" s="95"/>
    </row>
    <row r="3352" spans="2:6">
      <c r="B3352" s="92"/>
      <c r="C3352" s="92"/>
      <c r="D3352" s="93"/>
      <c r="E3352" s="94"/>
      <c r="F3352" s="95"/>
    </row>
    <row r="3353" spans="2:6">
      <c r="B3353" s="92"/>
      <c r="C3353" s="92"/>
      <c r="D3353" s="93"/>
      <c r="E3353" s="94"/>
      <c r="F3353" s="96"/>
    </row>
    <row r="3354" spans="2:6">
      <c r="B3354" s="92"/>
      <c r="C3354" s="92"/>
      <c r="D3354" s="93"/>
      <c r="E3354" s="94"/>
      <c r="F3354" s="95"/>
    </row>
    <row r="3355" spans="2:6">
      <c r="B3355" s="92"/>
      <c r="C3355" s="92"/>
      <c r="D3355" s="93"/>
      <c r="E3355" s="94"/>
      <c r="F3355" s="95"/>
    </row>
    <row r="3356" spans="2:6">
      <c r="B3356" s="92"/>
      <c r="C3356" s="92"/>
      <c r="D3356" s="93"/>
      <c r="E3356" s="94"/>
      <c r="F3356" s="95"/>
    </row>
    <row r="3357" spans="2:6">
      <c r="B3357" s="92"/>
      <c r="C3357" s="92"/>
      <c r="D3357" s="93"/>
      <c r="E3357" s="94"/>
      <c r="F3357" s="95"/>
    </row>
    <row r="3358" spans="2:6">
      <c r="B3358" s="92"/>
      <c r="C3358" s="92"/>
      <c r="D3358" s="93"/>
      <c r="E3358" s="94"/>
      <c r="F3358" s="96"/>
    </row>
    <row r="3359" spans="2:6">
      <c r="B3359" s="92"/>
      <c r="C3359" s="92"/>
      <c r="D3359" s="93"/>
      <c r="E3359" s="94"/>
      <c r="F3359" s="95"/>
    </row>
    <row r="3360" spans="2:6">
      <c r="B3360" s="92"/>
      <c r="C3360" s="92"/>
      <c r="D3360" s="93"/>
      <c r="E3360" s="94"/>
      <c r="F3360" s="95"/>
    </row>
    <row r="3361" spans="2:6">
      <c r="B3361" s="92"/>
      <c r="C3361" s="92"/>
      <c r="D3361" s="93"/>
      <c r="E3361" s="94"/>
      <c r="F3361" s="96"/>
    </row>
    <row r="3362" spans="2:6">
      <c r="B3362" s="92"/>
      <c r="C3362" s="92"/>
      <c r="D3362" s="93"/>
      <c r="E3362" s="94"/>
      <c r="F3362" s="95"/>
    </row>
    <row r="3363" spans="2:6">
      <c r="B3363" s="92"/>
      <c r="C3363" s="92"/>
      <c r="D3363" s="93"/>
      <c r="E3363" s="94"/>
      <c r="F3363" s="95"/>
    </row>
    <row r="3364" spans="2:6">
      <c r="B3364" s="92"/>
      <c r="C3364" s="92"/>
      <c r="D3364" s="93"/>
      <c r="E3364" s="94"/>
      <c r="F3364" s="96"/>
    </row>
    <row r="3365" spans="2:6">
      <c r="B3365" s="92"/>
      <c r="C3365" s="92"/>
      <c r="D3365" s="93"/>
      <c r="E3365" s="94"/>
      <c r="F3365" s="95"/>
    </row>
    <row r="3366" spans="2:6">
      <c r="B3366" s="92"/>
      <c r="C3366" s="92"/>
      <c r="D3366" s="93"/>
      <c r="E3366" s="94"/>
      <c r="F3366" s="95"/>
    </row>
    <row r="3367" spans="2:6">
      <c r="B3367" s="92"/>
      <c r="C3367" s="92"/>
      <c r="D3367" s="93"/>
      <c r="E3367" s="94"/>
      <c r="F3367" s="95"/>
    </row>
    <row r="3368" spans="2:6">
      <c r="B3368" s="92"/>
      <c r="C3368" s="92"/>
      <c r="D3368" s="93"/>
      <c r="E3368" s="94"/>
      <c r="F3368" s="95"/>
    </row>
    <row r="3369" spans="2:6">
      <c r="B3369" s="92"/>
      <c r="C3369" s="92"/>
      <c r="D3369" s="93"/>
      <c r="E3369" s="94"/>
      <c r="F3369" s="95"/>
    </row>
    <row r="3370" spans="2:6">
      <c r="B3370" s="92"/>
      <c r="C3370" s="92"/>
      <c r="D3370" s="93"/>
      <c r="E3370" s="94"/>
      <c r="F3370" s="95"/>
    </row>
    <row r="3371" spans="2:6">
      <c r="B3371" s="92"/>
      <c r="C3371" s="92"/>
      <c r="D3371" s="93"/>
      <c r="E3371" s="94"/>
      <c r="F3371" s="95"/>
    </row>
    <row r="3372" spans="2:6">
      <c r="B3372" s="92"/>
      <c r="C3372" s="92"/>
      <c r="D3372" s="93"/>
      <c r="E3372" s="94"/>
      <c r="F3372" s="96"/>
    </row>
    <row r="3373" spans="2:6">
      <c r="B3373" s="92"/>
      <c r="C3373" s="92"/>
      <c r="D3373" s="93"/>
      <c r="E3373" s="94"/>
      <c r="F3373" s="95"/>
    </row>
    <row r="3374" spans="2:6">
      <c r="B3374" s="92"/>
      <c r="C3374" s="92"/>
      <c r="D3374" s="93"/>
      <c r="E3374" s="94"/>
      <c r="F3374" s="96"/>
    </row>
    <row r="3375" spans="2:6">
      <c r="B3375" s="92"/>
      <c r="C3375" s="92"/>
      <c r="D3375" s="93"/>
      <c r="E3375" s="94"/>
      <c r="F3375" s="95"/>
    </row>
    <row r="3376" spans="2:6">
      <c r="B3376" s="92"/>
      <c r="C3376" s="92"/>
      <c r="D3376" s="93"/>
      <c r="E3376" s="94"/>
      <c r="F3376" s="96"/>
    </row>
    <row r="3377" spans="2:6">
      <c r="B3377" s="92"/>
      <c r="C3377" s="92"/>
      <c r="D3377" s="93"/>
      <c r="E3377" s="94"/>
      <c r="F3377" s="96"/>
    </row>
    <row r="3378" spans="2:6">
      <c r="B3378" s="92"/>
      <c r="C3378" s="92"/>
      <c r="D3378" s="93"/>
      <c r="E3378" s="94"/>
      <c r="F3378" s="95"/>
    </row>
    <row r="3379" spans="2:6">
      <c r="B3379" s="92"/>
      <c r="C3379" s="92"/>
      <c r="D3379" s="93"/>
      <c r="E3379" s="94"/>
      <c r="F3379" s="95"/>
    </row>
    <row r="3380" spans="2:6">
      <c r="B3380" s="92"/>
      <c r="C3380" s="92"/>
      <c r="D3380" s="93"/>
      <c r="E3380" s="94"/>
      <c r="F3380" s="95"/>
    </row>
    <row r="3381" spans="2:6">
      <c r="B3381" s="92"/>
      <c r="C3381" s="92"/>
      <c r="D3381" s="93"/>
      <c r="E3381" s="94"/>
      <c r="F3381" s="96"/>
    </row>
    <row r="3382" spans="2:6">
      <c r="B3382" s="92"/>
      <c r="C3382" s="92"/>
      <c r="D3382" s="93"/>
      <c r="E3382" s="94"/>
      <c r="F3382" s="95"/>
    </row>
    <row r="3383" spans="2:6">
      <c r="B3383" s="92"/>
      <c r="C3383" s="92"/>
      <c r="D3383" s="93"/>
      <c r="E3383" s="94"/>
      <c r="F3383" s="95"/>
    </row>
    <row r="3384" spans="2:6">
      <c r="B3384" s="92"/>
      <c r="C3384" s="92"/>
      <c r="D3384" s="93"/>
      <c r="E3384" s="94"/>
      <c r="F3384" s="95"/>
    </row>
    <row r="3385" spans="2:6">
      <c r="B3385" s="92"/>
      <c r="C3385" s="92"/>
      <c r="D3385" s="93"/>
      <c r="E3385" s="94"/>
      <c r="F3385" s="95"/>
    </row>
    <row r="3386" spans="2:6">
      <c r="B3386" s="92"/>
      <c r="C3386" s="92"/>
      <c r="D3386" s="93"/>
      <c r="E3386" s="94"/>
      <c r="F3386" s="95"/>
    </row>
    <row r="3387" spans="2:6">
      <c r="B3387" s="92"/>
      <c r="C3387" s="92"/>
      <c r="D3387" s="93"/>
      <c r="E3387" s="94"/>
      <c r="F3387" s="96"/>
    </row>
    <row r="3388" spans="2:6">
      <c r="B3388" s="92"/>
      <c r="C3388" s="92"/>
      <c r="D3388" s="93"/>
      <c r="E3388" s="94"/>
      <c r="F3388" s="96"/>
    </row>
    <row r="3389" spans="2:6">
      <c r="B3389" s="92"/>
      <c r="C3389" s="92"/>
      <c r="D3389" s="93"/>
      <c r="E3389" s="94"/>
      <c r="F3389" s="95"/>
    </row>
    <row r="3390" spans="2:6">
      <c r="B3390" s="92"/>
      <c r="C3390" s="92"/>
      <c r="D3390" s="93"/>
      <c r="E3390" s="94"/>
      <c r="F3390" s="96"/>
    </row>
    <row r="3391" spans="2:6">
      <c r="B3391" s="92"/>
      <c r="C3391" s="92"/>
      <c r="D3391" s="93"/>
      <c r="E3391" s="94"/>
      <c r="F3391" s="95"/>
    </row>
    <row r="3392" spans="2:6">
      <c r="B3392" s="92"/>
      <c r="C3392" s="92"/>
      <c r="D3392" s="93"/>
      <c r="E3392" s="94"/>
      <c r="F3392" s="96"/>
    </row>
    <row r="3393" spans="2:6">
      <c r="B3393" s="92"/>
      <c r="C3393" s="92"/>
      <c r="D3393" s="93"/>
      <c r="E3393" s="94"/>
      <c r="F3393" s="95"/>
    </row>
    <row r="3394" spans="2:6">
      <c r="B3394" s="92"/>
      <c r="C3394" s="92"/>
      <c r="D3394" s="93"/>
      <c r="E3394" s="94"/>
      <c r="F3394" s="95"/>
    </row>
    <row r="3395" spans="2:6">
      <c r="B3395" s="92"/>
      <c r="C3395" s="92"/>
      <c r="D3395" s="93"/>
      <c r="E3395" s="94"/>
      <c r="F3395" s="95"/>
    </row>
    <row r="3396" spans="2:6">
      <c r="B3396" s="92"/>
      <c r="C3396" s="92"/>
      <c r="D3396" s="93"/>
      <c r="E3396" s="94"/>
      <c r="F3396" s="95"/>
    </row>
    <row r="3397" spans="2:6">
      <c r="B3397" s="92"/>
      <c r="C3397" s="92"/>
      <c r="D3397" s="93"/>
      <c r="E3397" s="94"/>
      <c r="F3397" s="95"/>
    </row>
    <row r="3398" spans="2:6">
      <c r="B3398" s="92"/>
      <c r="C3398" s="92"/>
      <c r="D3398" s="93"/>
      <c r="E3398" s="94"/>
      <c r="F3398" s="96"/>
    </row>
    <row r="3399" spans="2:6">
      <c r="B3399" s="92"/>
      <c r="C3399" s="92"/>
      <c r="D3399" s="93"/>
      <c r="E3399" s="94"/>
      <c r="F3399" s="96"/>
    </row>
    <row r="3400" spans="2:6">
      <c r="B3400" s="92"/>
      <c r="C3400" s="92"/>
      <c r="D3400" s="93"/>
      <c r="E3400" s="94"/>
      <c r="F3400" s="95"/>
    </row>
    <row r="3401" spans="2:6">
      <c r="B3401" s="92"/>
      <c r="C3401" s="92"/>
      <c r="D3401" s="93"/>
      <c r="E3401" s="94"/>
      <c r="F3401" s="95"/>
    </row>
    <row r="3402" spans="2:6">
      <c r="B3402" s="92"/>
      <c r="C3402" s="92"/>
      <c r="D3402" s="93"/>
      <c r="E3402" s="94"/>
      <c r="F3402" s="95"/>
    </row>
    <row r="3403" spans="2:6">
      <c r="B3403" s="92"/>
      <c r="C3403" s="92"/>
      <c r="D3403" s="93"/>
      <c r="E3403" s="94"/>
      <c r="F3403" s="96"/>
    </row>
    <row r="3404" spans="2:6">
      <c r="B3404" s="92"/>
      <c r="C3404" s="92"/>
      <c r="D3404" s="93"/>
      <c r="E3404" s="94"/>
      <c r="F3404" s="95"/>
    </row>
    <row r="3405" spans="2:6">
      <c r="B3405" s="92"/>
      <c r="C3405" s="92"/>
      <c r="D3405" s="93"/>
      <c r="E3405" s="94"/>
      <c r="F3405" s="95"/>
    </row>
    <row r="3406" spans="2:6">
      <c r="B3406" s="92"/>
      <c r="C3406" s="92"/>
      <c r="D3406" s="93"/>
      <c r="E3406" s="94"/>
      <c r="F3406" s="95"/>
    </row>
    <row r="3407" spans="2:6">
      <c r="B3407" s="92"/>
      <c r="C3407" s="92"/>
      <c r="D3407" s="93"/>
      <c r="E3407" s="94"/>
      <c r="F3407" s="95"/>
    </row>
    <row r="3408" spans="2:6">
      <c r="B3408" s="92"/>
      <c r="C3408" s="92"/>
      <c r="D3408" s="93"/>
      <c r="E3408" s="94"/>
      <c r="F3408" s="95"/>
    </row>
    <row r="3409" spans="2:6">
      <c r="B3409" s="92"/>
      <c r="C3409" s="92"/>
      <c r="D3409" s="93"/>
      <c r="E3409" s="94"/>
      <c r="F3409" s="95"/>
    </row>
    <row r="3410" spans="2:6">
      <c r="B3410" s="92"/>
      <c r="C3410" s="92"/>
      <c r="D3410" s="93"/>
      <c r="E3410" s="94"/>
      <c r="F3410" s="96"/>
    </row>
    <row r="3411" spans="2:6">
      <c r="B3411" s="92"/>
      <c r="C3411" s="92"/>
      <c r="D3411" s="93"/>
      <c r="E3411" s="94"/>
      <c r="F3411" s="95"/>
    </row>
    <row r="3412" spans="2:6">
      <c r="B3412" s="92"/>
      <c r="C3412" s="92"/>
      <c r="D3412" s="93"/>
      <c r="E3412" s="94"/>
      <c r="F3412" s="95"/>
    </row>
    <row r="3413" spans="2:6">
      <c r="B3413" s="92"/>
      <c r="C3413" s="92"/>
      <c r="D3413" s="93"/>
      <c r="E3413" s="94"/>
      <c r="F3413" s="95"/>
    </row>
    <row r="3414" spans="2:6">
      <c r="B3414" s="92"/>
      <c r="C3414" s="92"/>
      <c r="D3414" s="93"/>
      <c r="E3414" s="94"/>
      <c r="F3414" s="96"/>
    </row>
    <row r="3415" spans="2:6">
      <c r="B3415" s="92"/>
      <c r="C3415" s="92"/>
      <c r="D3415" s="93"/>
      <c r="E3415" s="94"/>
      <c r="F3415" s="96"/>
    </row>
    <row r="3416" spans="2:6">
      <c r="B3416" s="92"/>
      <c r="C3416" s="92"/>
      <c r="D3416" s="93"/>
      <c r="E3416" s="94"/>
      <c r="F3416" s="95"/>
    </row>
    <row r="3417" spans="2:6">
      <c r="B3417" s="92"/>
      <c r="C3417" s="92"/>
      <c r="D3417" s="93"/>
      <c r="E3417" s="94"/>
      <c r="F3417" s="95"/>
    </row>
    <row r="3418" spans="2:6">
      <c r="B3418" s="92"/>
      <c r="C3418" s="92"/>
      <c r="D3418" s="93"/>
      <c r="E3418" s="94"/>
      <c r="F3418" s="95"/>
    </row>
    <row r="3419" spans="2:6">
      <c r="B3419" s="92"/>
      <c r="C3419" s="92"/>
      <c r="D3419" s="93"/>
      <c r="E3419" s="94"/>
      <c r="F3419" s="96"/>
    </row>
    <row r="3420" spans="2:6">
      <c r="B3420" s="92"/>
      <c r="C3420" s="92"/>
      <c r="D3420" s="93"/>
      <c r="E3420" s="94"/>
      <c r="F3420" s="95"/>
    </row>
    <row r="3421" spans="2:6">
      <c r="B3421" s="92"/>
      <c r="C3421" s="92"/>
      <c r="D3421" s="93"/>
      <c r="E3421" s="94"/>
      <c r="F3421" s="95"/>
    </row>
    <row r="3422" spans="2:6">
      <c r="B3422" s="92"/>
      <c r="C3422" s="92"/>
      <c r="D3422" s="93"/>
      <c r="E3422" s="94"/>
      <c r="F3422" s="95"/>
    </row>
    <row r="3423" spans="2:6">
      <c r="B3423" s="92"/>
      <c r="C3423" s="92"/>
      <c r="D3423" s="93"/>
      <c r="E3423" s="94"/>
      <c r="F3423" s="95"/>
    </row>
    <row r="3424" spans="2:6">
      <c r="B3424" s="92"/>
      <c r="C3424" s="92"/>
      <c r="D3424" s="93"/>
      <c r="E3424" s="94"/>
      <c r="F3424" s="95"/>
    </row>
    <row r="3425" spans="2:6">
      <c r="B3425" s="92"/>
      <c r="C3425" s="92"/>
      <c r="D3425" s="93"/>
      <c r="E3425" s="94"/>
      <c r="F3425" s="95"/>
    </row>
    <row r="3426" spans="2:6">
      <c r="B3426" s="92"/>
      <c r="C3426" s="92"/>
      <c r="D3426" s="93"/>
      <c r="E3426" s="94"/>
      <c r="F3426" s="95"/>
    </row>
    <row r="3427" spans="2:6">
      <c r="B3427" s="92"/>
      <c r="C3427" s="92"/>
      <c r="D3427" s="93"/>
      <c r="E3427" s="94"/>
      <c r="F3427" s="96"/>
    </row>
    <row r="3428" spans="2:6">
      <c r="B3428" s="92"/>
      <c r="C3428" s="92"/>
      <c r="D3428" s="93"/>
      <c r="E3428" s="94"/>
      <c r="F3428" s="96"/>
    </row>
    <row r="3429" spans="2:6">
      <c r="B3429" s="92"/>
      <c r="C3429" s="92"/>
      <c r="D3429" s="93"/>
      <c r="E3429" s="94"/>
      <c r="F3429" s="96"/>
    </row>
    <row r="3430" spans="2:6">
      <c r="B3430" s="92"/>
      <c r="C3430" s="92"/>
      <c r="D3430" s="93"/>
      <c r="E3430" s="94"/>
      <c r="F3430" s="95"/>
    </row>
    <row r="3431" spans="2:6">
      <c r="B3431" s="92"/>
      <c r="C3431" s="92"/>
      <c r="D3431" s="93"/>
      <c r="E3431" s="94"/>
      <c r="F3431" s="95"/>
    </row>
    <row r="3432" spans="2:6">
      <c r="B3432" s="92"/>
      <c r="C3432" s="92"/>
      <c r="D3432" s="93"/>
      <c r="E3432" s="94"/>
      <c r="F3432" s="96"/>
    </row>
    <row r="3433" spans="2:6">
      <c r="B3433" s="92"/>
      <c r="C3433" s="92"/>
      <c r="D3433" s="93"/>
      <c r="E3433" s="94"/>
      <c r="F3433" s="95"/>
    </row>
    <row r="3434" spans="2:6">
      <c r="B3434" s="92"/>
      <c r="C3434" s="92"/>
      <c r="D3434" s="93"/>
      <c r="E3434" s="94"/>
      <c r="F3434" s="96"/>
    </row>
    <row r="3435" spans="2:6">
      <c r="B3435" s="92"/>
      <c r="C3435" s="92"/>
      <c r="D3435" s="93"/>
      <c r="E3435" s="94"/>
      <c r="F3435" s="95"/>
    </row>
    <row r="3436" spans="2:6">
      <c r="B3436" s="92"/>
      <c r="C3436" s="92"/>
      <c r="D3436" s="93"/>
      <c r="E3436" s="94"/>
      <c r="F3436" s="96"/>
    </row>
    <row r="3437" spans="2:6">
      <c r="B3437" s="92"/>
      <c r="C3437" s="92"/>
      <c r="D3437" s="93"/>
      <c r="E3437" s="94"/>
      <c r="F3437" s="96"/>
    </row>
    <row r="3438" spans="2:6">
      <c r="B3438" s="92"/>
      <c r="C3438" s="92"/>
      <c r="D3438" s="93"/>
      <c r="E3438" s="94"/>
      <c r="F3438" s="95"/>
    </row>
    <row r="3439" spans="2:6">
      <c r="B3439" s="92"/>
      <c r="C3439" s="92"/>
      <c r="D3439" s="93"/>
      <c r="E3439" s="94"/>
      <c r="F3439" s="96"/>
    </row>
    <row r="3440" spans="2:6">
      <c r="B3440" s="92"/>
      <c r="C3440" s="92"/>
      <c r="D3440" s="93"/>
      <c r="E3440" s="94"/>
      <c r="F3440" s="95"/>
    </row>
    <row r="3441" spans="2:6">
      <c r="B3441" s="92"/>
      <c r="C3441" s="92"/>
      <c r="D3441" s="93"/>
      <c r="E3441" s="94"/>
      <c r="F3441" s="95"/>
    </row>
    <row r="3442" spans="2:6">
      <c r="B3442" s="92"/>
      <c r="C3442" s="92"/>
      <c r="D3442" s="93"/>
      <c r="E3442" s="94"/>
      <c r="F3442" s="95"/>
    </row>
    <row r="3443" spans="2:6">
      <c r="B3443" s="92"/>
      <c r="C3443" s="92"/>
      <c r="D3443" s="93"/>
      <c r="E3443" s="94"/>
      <c r="F3443" s="95"/>
    </row>
    <row r="3444" spans="2:6">
      <c r="B3444" s="92"/>
      <c r="C3444" s="92"/>
      <c r="D3444" s="93"/>
      <c r="E3444" s="94"/>
      <c r="F3444" s="96"/>
    </row>
    <row r="3445" spans="2:6">
      <c r="B3445" s="92"/>
      <c r="C3445" s="92"/>
      <c r="D3445" s="93"/>
      <c r="E3445" s="94"/>
      <c r="F3445" s="95"/>
    </row>
    <row r="3446" spans="2:6">
      <c r="B3446" s="92"/>
      <c r="C3446" s="92"/>
      <c r="D3446" s="93"/>
      <c r="E3446" s="94"/>
      <c r="F3446" s="95"/>
    </row>
    <row r="3447" spans="2:6">
      <c r="B3447" s="92"/>
      <c r="C3447" s="92"/>
      <c r="D3447" s="93"/>
      <c r="E3447" s="94"/>
      <c r="F3447" s="95"/>
    </row>
    <row r="3448" spans="2:6">
      <c r="B3448" s="92"/>
      <c r="C3448" s="92"/>
      <c r="D3448" s="93"/>
      <c r="E3448" s="94"/>
      <c r="F3448" s="95"/>
    </row>
    <row r="3449" spans="2:6">
      <c r="B3449" s="92"/>
      <c r="C3449" s="92"/>
      <c r="D3449" s="93"/>
      <c r="E3449" s="94"/>
      <c r="F3449" s="95"/>
    </row>
    <row r="3450" spans="2:6">
      <c r="B3450" s="92"/>
      <c r="C3450" s="92"/>
      <c r="D3450" s="93"/>
      <c r="E3450" s="94"/>
      <c r="F3450" s="95"/>
    </row>
    <row r="3451" spans="2:6">
      <c r="B3451" s="92"/>
      <c r="C3451" s="92"/>
      <c r="D3451" s="93"/>
      <c r="E3451" s="94"/>
      <c r="F3451" s="95"/>
    </row>
    <row r="3452" spans="2:6">
      <c r="B3452" s="92"/>
      <c r="C3452" s="92"/>
      <c r="D3452" s="93"/>
      <c r="E3452" s="94"/>
      <c r="F3452" s="95"/>
    </row>
    <row r="3453" spans="2:6">
      <c r="B3453" s="92"/>
      <c r="C3453" s="92"/>
      <c r="D3453" s="93"/>
      <c r="E3453" s="94"/>
      <c r="F3453" s="95"/>
    </row>
    <row r="3454" spans="2:6">
      <c r="B3454" s="92"/>
      <c r="C3454" s="92"/>
      <c r="D3454" s="93"/>
      <c r="E3454" s="94"/>
      <c r="F3454" s="95"/>
    </row>
    <row r="3455" spans="2:6">
      <c r="B3455" s="92"/>
      <c r="C3455" s="92"/>
      <c r="D3455" s="93"/>
      <c r="E3455" s="94"/>
      <c r="F3455" s="95"/>
    </row>
    <row r="3456" spans="2:6">
      <c r="B3456" s="92"/>
      <c r="C3456" s="92"/>
      <c r="D3456" s="93"/>
      <c r="E3456" s="94"/>
      <c r="F3456" s="95"/>
    </row>
    <row r="3457" spans="2:6">
      <c r="B3457" s="92"/>
      <c r="C3457" s="92"/>
      <c r="D3457" s="93"/>
      <c r="E3457" s="94"/>
      <c r="F3457" s="96"/>
    </row>
    <row r="3458" spans="2:6">
      <c r="B3458" s="92"/>
      <c r="C3458" s="92"/>
      <c r="D3458" s="93"/>
      <c r="E3458" s="94"/>
      <c r="F3458" s="95"/>
    </row>
    <row r="3459" spans="2:6">
      <c r="B3459" s="92"/>
      <c r="C3459" s="92"/>
      <c r="D3459" s="93"/>
      <c r="E3459" s="94"/>
      <c r="F3459" s="95"/>
    </row>
    <row r="3460" spans="2:6">
      <c r="B3460" s="92"/>
      <c r="C3460" s="92"/>
      <c r="D3460" s="93"/>
      <c r="E3460" s="94"/>
      <c r="F3460" s="96"/>
    </row>
    <row r="3461" spans="2:6">
      <c r="B3461" s="92"/>
      <c r="C3461" s="92"/>
      <c r="D3461" s="93"/>
      <c r="E3461" s="94"/>
      <c r="F3461" s="95"/>
    </row>
    <row r="3462" spans="2:6">
      <c r="B3462" s="92"/>
      <c r="C3462" s="92"/>
      <c r="D3462" s="93"/>
      <c r="E3462" s="94"/>
      <c r="F3462" s="96"/>
    </row>
    <row r="3463" spans="2:6">
      <c r="B3463" s="92"/>
      <c r="C3463" s="92"/>
      <c r="D3463" s="93"/>
      <c r="E3463" s="94"/>
      <c r="F3463" s="96"/>
    </row>
    <row r="3464" spans="2:6">
      <c r="B3464" s="92"/>
      <c r="C3464" s="92"/>
      <c r="D3464" s="93"/>
      <c r="E3464" s="94"/>
      <c r="F3464" s="96"/>
    </row>
    <row r="3465" spans="2:6">
      <c r="B3465" s="92"/>
      <c r="C3465" s="92"/>
      <c r="D3465" s="93"/>
      <c r="E3465" s="94"/>
      <c r="F3465" s="95"/>
    </row>
    <row r="3466" spans="2:6">
      <c r="B3466" s="92"/>
      <c r="C3466" s="92"/>
      <c r="D3466" s="93"/>
      <c r="E3466" s="94"/>
      <c r="F3466" s="95"/>
    </row>
    <row r="3467" spans="2:6">
      <c r="B3467" s="92"/>
      <c r="C3467" s="92"/>
      <c r="D3467" s="93"/>
      <c r="E3467" s="94"/>
      <c r="F3467" s="95"/>
    </row>
    <row r="3468" spans="2:6">
      <c r="B3468" s="92"/>
      <c r="C3468" s="92"/>
      <c r="D3468" s="93"/>
      <c r="E3468" s="94"/>
      <c r="F3468" s="95"/>
    </row>
    <row r="3469" spans="2:6">
      <c r="B3469" s="92"/>
      <c r="C3469" s="92"/>
      <c r="D3469" s="93"/>
      <c r="E3469" s="94"/>
      <c r="F3469" s="95"/>
    </row>
    <row r="3470" spans="2:6">
      <c r="B3470" s="92"/>
      <c r="C3470" s="92"/>
      <c r="D3470" s="93"/>
      <c r="E3470" s="94"/>
      <c r="F3470" s="95"/>
    </row>
    <row r="3471" spans="2:6">
      <c r="B3471" s="92"/>
      <c r="C3471" s="92"/>
      <c r="D3471" s="93"/>
      <c r="E3471" s="94"/>
      <c r="F3471" s="95"/>
    </row>
    <row r="3472" spans="2:6">
      <c r="B3472" s="92"/>
      <c r="C3472" s="92"/>
      <c r="D3472" s="93"/>
      <c r="E3472" s="94"/>
      <c r="F3472" s="95"/>
    </row>
    <row r="3473" spans="2:6">
      <c r="B3473" s="92"/>
      <c r="C3473" s="92"/>
      <c r="D3473" s="93"/>
      <c r="E3473" s="94"/>
      <c r="F3473" s="95"/>
    </row>
    <row r="3474" spans="2:6">
      <c r="B3474" s="92"/>
      <c r="C3474" s="92"/>
      <c r="D3474" s="93"/>
      <c r="E3474" s="94"/>
      <c r="F3474" s="96"/>
    </row>
    <row r="3475" spans="2:6">
      <c r="B3475" s="92"/>
      <c r="C3475" s="92"/>
      <c r="D3475" s="93"/>
      <c r="E3475" s="94"/>
      <c r="F3475" s="95"/>
    </row>
    <row r="3476" spans="2:6">
      <c r="B3476" s="92"/>
      <c r="C3476" s="92"/>
      <c r="D3476" s="93"/>
      <c r="E3476" s="94"/>
      <c r="F3476" s="95"/>
    </row>
    <row r="3477" spans="2:6">
      <c r="B3477" s="92"/>
      <c r="C3477" s="92"/>
      <c r="D3477" s="93"/>
      <c r="E3477" s="94"/>
      <c r="F3477" s="95"/>
    </row>
    <row r="3478" spans="2:6">
      <c r="B3478" s="92"/>
      <c r="C3478" s="92"/>
      <c r="D3478" s="93"/>
      <c r="E3478" s="94"/>
      <c r="F3478" s="95"/>
    </row>
    <row r="3479" spans="2:6">
      <c r="B3479" s="92"/>
      <c r="C3479" s="92"/>
      <c r="D3479" s="93"/>
      <c r="E3479" s="94"/>
      <c r="F3479" s="96"/>
    </row>
    <row r="3480" spans="2:6">
      <c r="B3480" s="92"/>
      <c r="C3480" s="92"/>
      <c r="D3480" s="93"/>
      <c r="E3480" s="94"/>
      <c r="F3480" s="95"/>
    </row>
    <row r="3481" spans="2:6">
      <c r="B3481" s="92"/>
      <c r="C3481" s="92"/>
      <c r="D3481" s="93"/>
      <c r="E3481" s="94"/>
      <c r="F3481" s="95"/>
    </row>
    <row r="3482" spans="2:6">
      <c r="B3482" s="92"/>
      <c r="C3482" s="92"/>
      <c r="D3482" s="93"/>
      <c r="E3482" s="94"/>
      <c r="F3482" s="96"/>
    </row>
    <row r="3483" spans="2:6">
      <c r="B3483" s="92"/>
      <c r="C3483" s="92"/>
      <c r="D3483" s="93"/>
      <c r="E3483" s="94"/>
      <c r="F3483" s="96"/>
    </row>
    <row r="3484" spans="2:6">
      <c r="B3484" s="92"/>
      <c r="C3484" s="92"/>
      <c r="D3484" s="93"/>
      <c r="E3484" s="94"/>
      <c r="F3484" s="95"/>
    </row>
    <row r="3485" spans="2:6">
      <c r="B3485" s="92"/>
      <c r="C3485" s="92"/>
      <c r="D3485" s="93"/>
      <c r="E3485" s="94"/>
      <c r="F3485" s="95"/>
    </row>
    <row r="3486" spans="2:6">
      <c r="B3486" s="92"/>
      <c r="C3486" s="92"/>
      <c r="D3486" s="93"/>
      <c r="E3486" s="94"/>
      <c r="F3486" s="96"/>
    </row>
    <row r="3487" spans="2:6">
      <c r="B3487" s="92"/>
      <c r="C3487" s="92"/>
      <c r="D3487" s="93"/>
      <c r="E3487" s="94"/>
      <c r="F3487" s="96"/>
    </row>
    <row r="3488" spans="2:6">
      <c r="B3488" s="92"/>
      <c r="C3488" s="92"/>
      <c r="D3488" s="93"/>
      <c r="E3488" s="94"/>
      <c r="F3488" s="96"/>
    </row>
    <row r="3489" spans="2:6">
      <c r="B3489" s="92"/>
      <c r="C3489" s="92"/>
      <c r="D3489" s="93"/>
      <c r="E3489" s="94"/>
      <c r="F3489" s="95"/>
    </row>
    <row r="3490" spans="2:6">
      <c r="B3490" s="92"/>
      <c r="C3490" s="92"/>
      <c r="D3490" s="93"/>
      <c r="E3490" s="94"/>
      <c r="F3490" s="95"/>
    </row>
    <row r="3491" spans="2:6">
      <c r="B3491" s="92"/>
      <c r="C3491" s="92"/>
      <c r="D3491" s="93"/>
      <c r="E3491" s="94"/>
      <c r="F3491" s="95"/>
    </row>
    <row r="3492" spans="2:6">
      <c r="B3492" s="92"/>
      <c r="C3492" s="92"/>
      <c r="D3492" s="93"/>
      <c r="E3492" s="94"/>
      <c r="F3492" s="95"/>
    </row>
    <row r="3493" spans="2:6">
      <c r="B3493" s="92"/>
      <c r="C3493" s="92"/>
      <c r="D3493" s="93"/>
      <c r="E3493" s="94"/>
      <c r="F3493" s="95"/>
    </row>
    <row r="3494" spans="2:6">
      <c r="B3494" s="92"/>
      <c r="C3494" s="92"/>
      <c r="D3494" s="93"/>
      <c r="E3494" s="94"/>
      <c r="F3494" s="95"/>
    </row>
    <row r="3495" spans="2:6">
      <c r="B3495" s="92"/>
      <c r="C3495" s="92"/>
      <c r="D3495" s="93"/>
      <c r="E3495" s="94"/>
      <c r="F3495" s="95"/>
    </row>
    <row r="3496" spans="2:6">
      <c r="B3496" s="92"/>
      <c r="C3496" s="92"/>
      <c r="D3496" s="93"/>
      <c r="E3496" s="94"/>
      <c r="F3496" s="95"/>
    </row>
    <row r="3497" spans="2:6">
      <c r="B3497" s="92"/>
      <c r="C3497" s="92"/>
      <c r="D3497" s="93"/>
      <c r="E3497" s="94"/>
      <c r="F3497" s="95"/>
    </row>
    <row r="3498" spans="2:6">
      <c r="B3498" s="92"/>
      <c r="C3498" s="92"/>
      <c r="D3498" s="93"/>
      <c r="E3498" s="94"/>
      <c r="F3498" s="96"/>
    </row>
    <row r="3499" spans="2:6">
      <c r="B3499" s="92"/>
      <c r="C3499" s="92"/>
      <c r="D3499" s="93"/>
      <c r="E3499" s="94"/>
      <c r="F3499" s="96"/>
    </row>
    <row r="3500" spans="2:6">
      <c r="B3500" s="92"/>
      <c r="C3500" s="92"/>
      <c r="D3500" s="93"/>
      <c r="E3500" s="94"/>
      <c r="F3500" s="96"/>
    </row>
    <row r="3501" spans="2:6">
      <c r="B3501" s="92"/>
      <c r="C3501" s="92"/>
      <c r="D3501" s="93"/>
      <c r="E3501" s="94"/>
      <c r="F3501" s="95"/>
    </row>
    <row r="3502" spans="2:6">
      <c r="B3502" s="92"/>
      <c r="C3502" s="92"/>
      <c r="D3502" s="93"/>
      <c r="E3502" s="94"/>
      <c r="F3502" s="95"/>
    </row>
    <row r="3503" spans="2:6">
      <c r="B3503" s="92"/>
      <c r="C3503" s="92"/>
      <c r="D3503" s="93"/>
      <c r="E3503" s="94"/>
      <c r="F3503" s="95"/>
    </row>
    <row r="3504" spans="2:6">
      <c r="B3504" s="92"/>
      <c r="C3504" s="92"/>
      <c r="D3504" s="93"/>
      <c r="E3504" s="94"/>
      <c r="F3504" s="95"/>
    </row>
    <row r="3505" spans="2:6">
      <c r="B3505" s="92"/>
      <c r="C3505" s="92"/>
      <c r="D3505" s="93"/>
      <c r="E3505" s="94"/>
      <c r="F3505" s="96"/>
    </row>
    <row r="3506" spans="2:6">
      <c r="B3506" s="92"/>
      <c r="C3506" s="92"/>
      <c r="D3506" s="93"/>
      <c r="E3506" s="94"/>
      <c r="F3506" s="96"/>
    </row>
    <row r="3507" spans="2:6">
      <c r="B3507" s="92"/>
      <c r="C3507" s="92"/>
      <c r="D3507" s="93"/>
      <c r="E3507" s="94"/>
      <c r="F3507" s="96"/>
    </row>
    <row r="3508" spans="2:6">
      <c r="B3508" s="92"/>
      <c r="C3508" s="92"/>
      <c r="D3508" s="93"/>
      <c r="E3508" s="94"/>
      <c r="F3508" s="95"/>
    </row>
    <row r="3509" spans="2:6">
      <c r="B3509" s="92"/>
      <c r="C3509" s="92"/>
      <c r="D3509" s="93"/>
      <c r="E3509" s="94"/>
      <c r="F3509" s="95"/>
    </row>
    <row r="3510" spans="2:6">
      <c r="B3510" s="92"/>
      <c r="C3510" s="92"/>
      <c r="D3510" s="93"/>
      <c r="E3510" s="94"/>
      <c r="F3510" s="95"/>
    </row>
    <row r="3511" spans="2:6">
      <c r="B3511" s="92"/>
      <c r="C3511" s="92"/>
      <c r="D3511" s="93"/>
      <c r="E3511" s="94"/>
      <c r="F3511" s="95"/>
    </row>
    <row r="3512" spans="2:6">
      <c r="B3512" s="92"/>
      <c r="C3512" s="92"/>
      <c r="D3512" s="93"/>
      <c r="E3512" s="94"/>
      <c r="F3512" s="95"/>
    </row>
    <row r="3513" spans="2:6">
      <c r="B3513" s="92"/>
      <c r="C3513" s="92"/>
      <c r="D3513" s="93"/>
      <c r="E3513" s="94"/>
      <c r="F3513" s="95"/>
    </row>
    <row r="3514" spans="2:6">
      <c r="B3514" s="92"/>
      <c r="C3514" s="92"/>
      <c r="D3514" s="93"/>
      <c r="E3514" s="94"/>
      <c r="F3514" s="96"/>
    </row>
    <row r="3515" spans="2:6">
      <c r="B3515" s="92"/>
      <c r="C3515" s="92"/>
      <c r="D3515" s="93"/>
      <c r="E3515" s="94"/>
      <c r="F3515" s="95"/>
    </row>
    <row r="3516" spans="2:6">
      <c r="B3516" s="92"/>
      <c r="C3516" s="92"/>
      <c r="D3516" s="93"/>
      <c r="E3516" s="94"/>
      <c r="F3516" s="96"/>
    </row>
    <row r="3517" spans="2:6">
      <c r="B3517" s="92"/>
      <c r="C3517" s="92"/>
      <c r="D3517" s="93"/>
      <c r="E3517" s="94"/>
      <c r="F3517" s="95"/>
    </row>
    <row r="3518" spans="2:6">
      <c r="B3518" s="92"/>
      <c r="C3518" s="92"/>
      <c r="D3518" s="93"/>
      <c r="E3518" s="94"/>
      <c r="F3518" s="95"/>
    </row>
    <row r="3519" spans="2:6">
      <c r="B3519" s="92"/>
      <c r="C3519" s="92"/>
      <c r="D3519" s="93"/>
      <c r="E3519" s="94"/>
      <c r="F3519" s="93"/>
    </row>
    <row r="3520" spans="2:6">
      <c r="B3520" s="92"/>
      <c r="C3520" s="92"/>
      <c r="D3520" s="93"/>
      <c r="E3520" s="94"/>
      <c r="F3520" s="95"/>
    </row>
    <row r="3521" spans="2:6">
      <c r="B3521" s="92"/>
      <c r="C3521" s="92"/>
      <c r="D3521" s="93"/>
      <c r="E3521" s="94"/>
      <c r="F3521" s="95"/>
    </row>
    <row r="3522" spans="2:6">
      <c r="B3522" s="92"/>
      <c r="C3522" s="92"/>
      <c r="D3522" s="93"/>
      <c r="E3522" s="94"/>
      <c r="F3522" s="95"/>
    </row>
    <row r="3523" spans="2:6">
      <c r="B3523" s="92"/>
      <c r="C3523" s="92"/>
      <c r="D3523" s="93"/>
      <c r="E3523" s="94"/>
      <c r="F3523" s="95"/>
    </row>
    <row r="3524" spans="2:6">
      <c r="B3524" s="92"/>
      <c r="C3524" s="92"/>
      <c r="D3524" s="93"/>
      <c r="E3524" s="94"/>
      <c r="F3524" s="95"/>
    </row>
    <row r="3525" spans="2:6">
      <c r="B3525" s="92"/>
      <c r="C3525" s="92"/>
      <c r="D3525" s="93"/>
      <c r="E3525" s="94"/>
      <c r="F3525" s="96"/>
    </row>
    <row r="3526" spans="2:6">
      <c r="B3526" s="92"/>
      <c r="C3526" s="92"/>
      <c r="D3526" s="93"/>
      <c r="E3526" s="94"/>
      <c r="F3526" s="95"/>
    </row>
    <row r="3527" spans="2:6">
      <c r="B3527" s="92"/>
      <c r="C3527" s="92"/>
      <c r="D3527" s="93"/>
      <c r="E3527" s="94"/>
      <c r="F3527" s="95"/>
    </row>
    <row r="3528" spans="2:6">
      <c r="B3528" s="92"/>
      <c r="C3528" s="92"/>
      <c r="D3528" s="93"/>
      <c r="E3528" s="94"/>
      <c r="F3528" s="95"/>
    </row>
    <row r="3529" spans="2:6">
      <c r="B3529" s="92"/>
      <c r="C3529" s="92"/>
      <c r="D3529" s="93"/>
      <c r="E3529" s="94"/>
      <c r="F3529" s="95"/>
    </row>
    <row r="3530" spans="2:6">
      <c r="B3530" s="92"/>
      <c r="C3530" s="92"/>
      <c r="D3530" s="93"/>
      <c r="E3530" s="94"/>
      <c r="F3530" s="96"/>
    </row>
    <row r="3531" spans="2:6">
      <c r="B3531" s="92"/>
      <c r="C3531" s="92"/>
      <c r="D3531" s="93"/>
      <c r="E3531" s="94"/>
      <c r="F3531" s="95"/>
    </row>
    <row r="3532" spans="2:6">
      <c r="B3532" s="92"/>
      <c r="C3532" s="92"/>
      <c r="D3532" s="93"/>
      <c r="E3532" s="94"/>
      <c r="F3532" s="95"/>
    </row>
    <row r="3533" spans="2:6">
      <c r="B3533" s="92"/>
      <c r="C3533" s="92"/>
      <c r="D3533" s="93"/>
      <c r="E3533" s="94"/>
      <c r="F3533" s="95"/>
    </row>
    <row r="3534" spans="2:6">
      <c r="B3534" s="92"/>
      <c r="C3534" s="92"/>
      <c r="D3534" s="93"/>
      <c r="E3534" s="94"/>
      <c r="F3534" s="95"/>
    </row>
    <row r="3535" spans="2:6">
      <c r="B3535" s="92"/>
      <c r="C3535" s="92"/>
      <c r="D3535" s="93"/>
      <c r="E3535" s="94"/>
      <c r="F3535" s="95"/>
    </row>
    <row r="3536" spans="2:6">
      <c r="B3536" s="92"/>
      <c r="C3536" s="92"/>
      <c r="D3536" s="93"/>
      <c r="E3536" s="94"/>
      <c r="F3536" s="95"/>
    </row>
    <row r="3537" spans="2:6">
      <c r="B3537" s="92"/>
      <c r="C3537" s="92"/>
      <c r="D3537" s="93"/>
      <c r="E3537" s="94"/>
      <c r="F3537" s="95"/>
    </row>
    <row r="3538" spans="2:6">
      <c r="B3538" s="92"/>
      <c r="C3538" s="92"/>
      <c r="D3538" s="93"/>
      <c r="E3538" s="94"/>
      <c r="F3538" s="95"/>
    </row>
    <row r="3539" spans="2:6">
      <c r="B3539" s="92"/>
      <c r="C3539" s="92"/>
      <c r="D3539" s="93"/>
      <c r="E3539" s="94"/>
      <c r="F3539" s="93"/>
    </row>
    <row r="3540" spans="2:6">
      <c r="B3540" s="92"/>
      <c r="C3540" s="92"/>
      <c r="D3540" s="93"/>
      <c r="E3540" s="94"/>
      <c r="F3540" s="95"/>
    </row>
    <row r="3541" spans="2:6">
      <c r="B3541" s="92"/>
      <c r="C3541" s="92"/>
      <c r="D3541" s="93"/>
      <c r="E3541" s="94"/>
      <c r="F3541" s="96"/>
    </row>
    <row r="3542" spans="2:6">
      <c r="B3542" s="92"/>
      <c r="C3542" s="92"/>
      <c r="D3542" s="93"/>
      <c r="E3542" s="94"/>
      <c r="F3542" s="95"/>
    </row>
    <row r="3543" spans="2:6">
      <c r="B3543" s="92"/>
      <c r="C3543" s="92"/>
      <c r="D3543" s="93"/>
      <c r="E3543" s="94"/>
      <c r="F3543" s="95"/>
    </row>
    <row r="3544" spans="2:6">
      <c r="B3544" s="92"/>
      <c r="C3544" s="92"/>
      <c r="D3544" s="93"/>
      <c r="E3544" s="94"/>
      <c r="F3544" s="95"/>
    </row>
    <row r="3545" spans="2:6">
      <c r="B3545" s="92"/>
      <c r="C3545" s="92"/>
      <c r="D3545" s="93"/>
      <c r="E3545" s="94"/>
      <c r="F3545" s="95"/>
    </row>
    <row r="3546" spans="2:6">
      <c r="B3546" s="92"/>
      <c r="C3546" s="92"/>
      <c r="D3546" s="93"/>
      <c r="E3546" s="94"/>
      <c r="F3546" s="95"/>
    </row>
    <row r="3547" spans="2:6">
      <c r="B3547" s="92"/>
      <c r="C3547" s="92"/>
      <c r="D3547" s="93"/>
      <c r="E3547" s="94"/>
      <c r="F3547" s="95"/>
    </row>
    <row r="3548" spans="2:6">
      <c r="B3548" s="92"/>
      <c r="C3548" s="92"/>
      <c r="D3548" s="93"/>
      <c r="E3548" s="94"/>
      <c r="F3548" s="95"/>
    </row>
    <row r="3549" spans="2:6">
      <c r="B3549" s="92"/>
      <c r="C3549" s="92"/>
      <c r="D3549" s="93"/>
      <c r="E3549" s="94"/>
      <c r="F3549" s="95"/>
    </row>
    <row r="3550" spans="2:6">
      <c r="B3550" s="92"/>
      <c r="C3550" s="92"/>
      <c r="D3550" s="93"/>
      <c r="E3550" s="94"/>
      <c r="F3550" s="95"/>
    </row>
    <row r="3551" spans="2:6">
      <c r="B3551" s="92"/>
      <c r="C3551" s="92"/>
      <c r="D3551" s="93"/>
      <c r="E3551" s="94"/>
      <c r="F3551" s="95"/>
    </row>
    <row r="3552" spans="2:6">
      <c r="B3552" s="92"/>
      <c r="C3552" s="92"/>
      <c r="D3552" s="93"/>
      <c r="E3552" s="94"/>
      <c r="F3552" s="95"/>
    </row>
    <row r="3553" spans="2:6">
      <c r="B3553" s="92"/>
      <c r="C3553" s="92"/>
      <c r="D3553" s="93"/>
      <c r="E3553" s="94"/>
      <c r="F3553" s="96"/>
    </row>
    <row r="3554" spans="2:6">
      <c r="B3554" s="92"/>
      <c r="C3554" s="92"/>
      <c r="D3554" s="93"/>
      <c r="E3554" s="94"/>
      <c r="F3554" s="96"/>
    </row>
    <row r="3555" spans="2:6">
      <c r="B3555" s="92"/>
      <c r="C3555" s="92"/>
      <c r="D3555" s="93"/>
      <c r="E3555" s="94"/>
      <c r="F3555" s="95"/>
    </row>
    <row r="3556" spans="2:6">
      <c r="B3556" s="92"/>
      <c r="C3556" s="92"/>
      <c r="D3556" s="93"/>
      <c r="E3556" s="94"/>
      <c r="F3556" s="96"/>
    </row>
    <row r="3557" spans="2:6">
      <c r="B3557" s="92"/>
      <c r="C3557" s="92"/>
      <c r="D3557" s="93"/>
      <c r="E3557" s="94"/>
      <c r="F3557" s="95"/>
    </row>
    <row r="3558" spans="2:6">
      <c r="B3558" s="92"/>
      <c r="C3558" s="92"/>
      <c r="D3558" s="93"/>
      <c r="E3558" s="94"/>
      <c r="F3558" s="95"/>
    </row>
    <row r="3559" spans="2:6">
      <c r="B3559" s="92"/>
      <c r="C3559" s="92"/>
      <c r="D3559" s="93"/>
      <c r="E3559" s="94"/>
      <c r="F3559" s="95"/>
    </row>
    <row r="3560" spans="2:6">
      <c r="B3560" s="92"/>
      <c r="C3560" s="92"/>
      <c r="D3560" s="93"/>
      <c r="E3560" s="94"/>
      <c r="F3560" s="96"/>
    </row>
    <row r="3561" spans="2:6">
      <c r="B3561" s="92"/>
      <c r="C3561" s="92"/>
      <c r="D3561" s="93"/>
      <c r="E3561" s="94"/>
      <c r="F3561" s="95"/>
    </row>
    <row r="3562" spans="2:6">
      <c r="B3562" s="92"/>
      <c r="C3562" s="92"/>
      <c r="D3562" s="93"/>
      <c r="E3562" s="94"/>
      <c r="F3562" s="95"/>
    </row>
    <row r="3563" spans="2:6">
      <c r="B3563" s="92"/>
      <c r="C3563" s="92"/>
      <c r="D3563" s="93"/>
      <c r="E3563" s="94"/>
      <c r="F3563" s="95"/>
    </row>
    <row r="3564" spans="2:6">
      <c r="B3564" s="92"/>
      <c r="C3564" s="92"/>
      <c r="D3564" s="93"/>
      <c r="E3564" s="94"/>
      <c r="F3564" s="96"/>
    </row>
    <row r="3565" spans="2:6">
      <c r="B3565" s="92"/>
      <c r="C3565" s="92"/>
      <c r="D3565" s="93"/>
      <c r="E3565" s="94"/>
      <c r="F3565" s="96"/>
    </row>
    <row r="3566" spans="2:6">
      <c r="B3566" s="92"/>
      <c r="C3566" s="92"/>
      <c r="D3566" s="93"/>
      <c r="E3566" s="94"/>
      <c r="F3566" s="95"/>
    </row>
    <row r="3567" spans="2:6">
      <c r="B3567" s="92"/>
      <c r="C3567" s="92"/>
      <c r="D3567" s="93"/>
      <c r="E3567" s="94"/>
      <c r="F3567" s="93"/>
    </row>
    <row r="3568" spans="2:6">
      <c r="B3568" s="92"/>
      <c r="C3568" s="92"/>
      <c r="D3568" s="93"/>
      <c r="E3568" s="94"/>
      <c r="F3568" s="95"/>
    </row>
    <row r="3569" spans="2:6">
      <c r="B3569" s="92"/>
      <c r="C3569" s="92"/>
      <c r="D3569" s="93"/>
      <c r="E3569" s="94"/>
      <c r="F3569" s="95"/>
    </row>
    <row r="3570" spans="2:6">
      <c r="B3570" s="92"/>
      <c r="C3570" s="92"/>
      <c r="D3570" s="93"/>
      <c r="E3570" s="94"/>
      <c r="F3570" s="95"/>
    </row>
    <row r="3571" spans="2:6">
      <c r="B3571" s="92"/>
      <c r="C3571" s="92"/>
      <c r="D3571" s="93"/>
      <c r="E3571" s="94"/>
      <c r="F3571" s="96"/>
    </row>
    <row r="3572" spans="2:6">
      <c r="B3572" s="92"/>
      <c r="C3572" s="92"/>
      <c r="D3572" s="93"/>
      <c r="E3572" s="94"/>
      <c r="F3572" s="96"/>
    </row>
    <row r="3573" spans="2:6">
      <c r="B3573" s="92"/>
      <c r="C3573" s="92"/>
      <c r="D3573" s="93"/>
      <c r="E3573" s="94"/>
      <c r="F3573" s="93"/>
    </row>
    <row r="3574" spans="2:6">
      <c r="B3574" s="92"/>
      <c r="C3574" s="92"/>
      <c r="D3574" s="93"/>
      <c r="E3574" s="94"/>
      <c r="F3574" s="95"/>
    </row>
    <row r="3575" spans="2:6">
      <c r="B3575" s="92"/>
      <c r="C3575" s="92"/>
      <c r="D3575" s="93"/>
      <c r="E3575" s="94"/>
      <c r="F3575" s="96"/>
    </row>
    <row r="3576" spans="2:6">
      <c r="B3576" s="92"/>
      <c r="C3576" s="92"/>
      <c r="D3576" s="93"/>
      <c r="E3576" s="94"/>
      <c r="F3576" s="95"/>
    </row>
    <row r="3577" spans="2:6">
      <c r="B3577" s="92"/>
      <c r="C3577" s="92"/>
      <c r="D3577" s="93"/>
      <c r="E3577" s="94"/>
      <c r="F3577" s="96"/>
    </row>
    <row r="3578" spans="2:6">
      <c r="B3578" s="92"/>
      <c r="C3578" s="92"/>
      <c r="D3578" s="93"/>
      <c r="E3578" s="94"/>
      <c r="F3578" s="95"/>
    </row>
    <row r="3579" spans="2:6">
      <c r="B3579" s="92"/>
      <c r="C3579" s="92"/>
      <c r="D3579" s="93"/>
      <c r="E3579" s="94"/>
      <c r="F3579" s="95"/>
    </row>
    <row r="3580" spans="2:6">
      <c r="B3580" s="92"/>
      <c r="C3580" s="92"/>
      <c r="D3580" s="93"/>
      <c r="E3580" s="94"/>
      <c r="F3580" s="96"/>
    </row>
    <row r="3581" spans="2:6">
      <c r="B3581" s="92"/>
      <c r="C3581" s="92"/>
      <c r="D3581" s="93"/>
      <c r="E3581" s="94"/>
      <c r="F3581" s="95"/>
    </row>
    <row r="3582" spans="2:6">
      <c r="B3582" s="92"/>
      <c r="C3582" s="92"/>
      <c r="D3582" s="93"/>
      <c r="E3582" s="94"/>
      <c r="F3582" s="95"/>
    </row>
    <row r="3583" spans="2:6">
      <c r="B3583" s="92"/>
      <c r="C3583" s="92"/>
      <c r="D3583" s="93"/>
      <c r="E3583" s="94"/>
      <c r="F3583" s="96"/>
    </row>
    <row r="3584" spans="2:6">
      <c r="B3584" s="92"/>
      <c r="C3584" s="92"/>
      <c r="D3584" s="93"/>
      <c r="E3584" s="94"/>
      <c r="F3584" s="95"/>
    </row>
    <row r="3585" spans="2:6">
      <c r="B3585" s="92"/>
      <c r="C3585" s="92"/>
      <c r="D3585" s="93"/>
      <c r="E3585" s="94"/>
      <c r="F3585" s="96"/>
    </row>
    <row r="3586" spans="2:6">
      <c r="B3586" s="92"/>
      <c r="C3586" s="92"/>
      <c r="D3586" s="93"/>
      <c r="E3586" s="94"/>
      <c r="F3586" s="96"/>
    </row>
    <row r="3587" spans="2:6">
      <c r="B3587" s="92"/>
      <c r="C3587" s="92"/>
      <c r="D3587" s="93"/>
      <c r="E3587" s="94"/>
      <c r="F3587" s="96"/>
    </row>
    <row r="3588" spans="2:6">
      <c r="B3588" s="92"/>
      <c r="C3588" s="92"/>
      <c r="D3588" s="93"/>
      <c r="E3588" s="94"/>
      <c r="F3588" s="96"/>
    </row>
    <row r="3589" spans="2:6">
      <c r="B3589" s="92"/>
      <c r="C3589" s="92"/>
      <c r="D3589" s="93"/>
      <c r="E3589" s="94"/>
      <c r="F3589" s="95"/>
    </row>
    <row r="3590" spans="2:6">
      <c r="B3590" s="92"/>
      <c r="C3590" s="92"/>
      <c r="D3590" s="93"/>
      <c r="E3590" s="94"/>
      <c r="F3590" s="95"/>
    </row>
    <row r="3591" spans="2:6">
      <c r="B3591" s="92"/>
      <c r="C3591" s="92"/>
      <c r="D3591" s="93"/>
      <c r="E3591" s="94"/>
      <c r="F3591" s="95"/>
    </row>
    <row r="3592" spans="2:6">
      <c r="B3592" s="92"/>
      <c r="C3592" s="92"/>
      <c r="D3592" s="93"/>
      <c r="E3592" s="94"/>
      <c r="F3592" s="95"/>
    </row>
    <row r="3593" spans="2:6">
      <c r="B3593" s="92"/>
      <c r="C3593" s="92"/>
      <c r="D3593" s="93"/>
      <c r="E3593" s="94"/>
      <c r="F3593" s="96"/>
    </row>
    <row r="3594" spans="2:6">
      <c r="B3594" s="92"/>
      <c r="C3594" s="92"/>
      <c r="D3594" s="93"/>
      <c r="E3594" s="94"/>
      <c r="F3594" s="95"/>
    </row>
    <row r="3595" spans="2:6">
      <c r="B3595" s="92"/>
      <c r="C3595" s="92"/>
      <c r="D3595" s="93"/>
      <c r="E3595" s="94"/>
      <c r="F3595" s="96"/>
    </row>
    <row r="3596" spans="2:6">
      <c r="B3596" s="92"/>
      <c r="C3596" s="92"/>
      <c r="D3596" s="93"/>
      <c r="E3596" s="94"/>
      <c r="F3596" s="95"/>
    </row>
    <row r="3597" spans="2:6">
      <c r="B3597" s="92"/>
      <c r="C3597" s="92"/>
      <c r="D3597" s="93"/>
      <c r="E3597" s="94"/>
      <c r="F3597" s="96"/>
    </row>
    <row r="3598" spans="2:6">
      <c r="B3598" s="92"/>
      <c r="C3598" s="92"/>
      <c r="D3598" s="93"/>
      <c r="E3598" s="94"/>
      <c r="F3598" s="95"/>
    </row>
    <row r="3599" spans="2:6">
      <c r="B3599" s="92"/>
      <c r="C3599" s="92"/>
      <c r="D3599" s="93"/>
      <c r="E3599" s="94"/>
      <c r="F3599" s="95"/>
    </row>
    <row r="3600" spans="2:6">
      <c r="B3600" s="92"/>
      <c r="C3600" s="92"/>
      <c r="D3600" s="93"/>
      <c r="E3600" s="94"/>
      <c r="F3600" s="96"/>
    </row>
    <row r="3601" spans="2:6">
      <c r="B3601" s="92"/>
      <c r="C3601" s="92"/>
      <c r="D3601" s="93"/>
      <c r="E3601" s="94"/>
      <c r="F3601" s="96"/>
    </row>
    <row r="3602" spans="2:6">
      <c r="B3602" s="92"/>
      <c r="C3602" s="92"/>
      <c r="D3602" s="93"/>
      <c r="E3602" s="94"/>
      <c r="F3602" s="95"/>
    </row>
    <row r="3603" spans="2:6">
      <c r="B3603" s="92"/>
      <c r="C3603" s="92"/>
      <c r="D3603" s="93"/>
      <c r="E3603" s="94"/>
      <c r="F3603" s="95"/>
    </row>
    <row r="3604" spans="2:6">
      <c r="B3604" s="92"/>
      <c r="C3604" s="92"/>
      <c r="D3604" s="93"/>
      <c r="E3604" s="94"/>
      <c r="F3604" s="96"/>
    </row>
    <row r="3605" spans="2:6">
      <c r="B3605" s="92"/>
      <c r="C3605" s="92"/>
      <c r="D3605" s="93"/>
      <c r="E3605" s="94"/>
      <c r="F3605" s="95"/>
    </row>
    <row r="3606" spans="2:6">
      <c r="B3606" s="92"/>
      <c r="C3606" s="92"/>
      <c r="D3606" s="93"/>
      <c r="E3606" s="94"/>
      <c r="F3606" s="96"/>
    </row>
    <row r="3607" spans="2:6">
      <c r="B3607" s="92"/>
      <c r="C3607" s="92"/>
      <c r="D3607" s="93"/>
      <c r="E3607" s="94"/>
      <c r="F3607" s="95"/>
    </row>
    <row r="3608" spans="2:6">
      <c r="B3608" s="92"/>
      <c r="C3608" s="92"/>
      <c r="D3608" s="93"/>
      <c r="E3608" s="94"/>
      <c r="F3608" s="96"/>
    </row>
    <row r="3609" spans="2:6">
      <c r="B3609" s="92"/>
      <c r="C3609" s="92"/>
      <c r="D3609" s="93"/>
      <c r="E3609" s="94"/>
      <c r="F3609" s="95"/>
    </row>
    <row r="3610" spans="2:6">
      <c r="B3610" s="92"/>
      <c r="C3610" s="92"/>
      <c r="D3610" s="93"/>
      <c r="E3610" s="94"/>
      <c r="F3610" s="95"/>
    </row>
    <row r="3611" spans="2:6">
      <c r="B3611" s="92"/>
      <c r="C3611" s="92"/>
      <c r="D3611" s="93"/>
      <c r="E3611" s="94"/>
      <c r="F3611" s="95"/>
    </row>
    <row r="3612" spans="2:6">
      <c r="B3612" s="92"/>
      <c r="C3612" s="92"/>
      <c r="D3612" s="93"/>
      <c r="E3612" s="94"/>
      <c r="F3612" s="96"/>
    </row>
    <row r="3613" spans="2:6">
      <c r="B3613" s="92"/>
      <c r="C3613" s="92"/>
      <c r="D3613" s="93"/>
      <c r="E3613" s="94"/>
      <c r="F3613" s="96"/>
    </row>
    <row r="3614" spans="2:6">
      <c r="B3614" s="92"/>
      <c r="C3614" s="92"/>
      <c r="D3614" s="93"/>
      <c r="E3614" s="94"/>
      <c r="F3614" s="96"/>
    </row>
    <row r="3615" spans="2:6">
      <c r="B3615" s="92"/>
      <c r="C3615" s="92"/>
      <c r="D3615" s="93"/>
      <c r="E3615" s="94"/>
      <c r="F3615" s="95"/>
    </row>
    <row r="3616" spans="2:6">
      <c r="B3616" s="92"/>
      <c r="C3616" s="92"/>
      <c r="D3616" s="93"/>
      <c r="E3616" s="94"/>
      <c r="F3616" s="95"/>
    </row>
    <row r="3617" spans="2:6">
      <c r="B3617" s="92"/>
      <c r="C3617" s="92"/>
      <c r="D3617" s="93"/>
      <c r="E3617" s="94"/>
      <c r="F3617" s="95"/>
    </row>
    <row r="3618" spans="2:6">
      <c r="B3618" s="92"/>
      <c r="C3618" s="92"/>
      <c r="D3618" s="93"/>
      <c r="E3618" s="94"/>
      <c r="F3618" s="93"/>
    </row>
    <row r="3619" spans="2:6">
      <c r="B3619" s="92"/>
      <c r="C3619" s="92"/>
      <c r="D3619" s="93"/>
      <c r="E3619" s="94"/>
      <c r="F3619" s="95"/>
    </row>
    <row r="3620" spans="2:6">
      <c r="B3620" s="92"/>
      <c r="C3620" s="92"/>
      <c r="D3620" s="93"/>
      <c r="E3620" s="94"/>
      <c r="F3620" s="95"/>
    </row>
    <row r="3621" spans="2:6">
      <c r="B3621" s="92"/>
      <c r="C3621" s="92"/>
      <c r="D3621" s="93"/>
      <c r="E3621" s="94"/>
      <c r="F3621" s="95"/>
    </row>
    <row r="3622" spans="2:6">
      <c r="B3622" s="92"/>
      <c r="C3622" s="92"/>
      <c r="D3622" s="93"/>
      <c r="E3622" s="94"/>
      <c r="F3622" s="95"/>
    </row>
    <row r="3623" spans="2:6">
      <c r="B3623" s="92"/>
      <c r="C3623" s="92"/>
      <c r="D3623" s="93"/>
      <c r="E3623" s="94"/>
      <c r="F3623" s="95"/>
    </row>
    <row r="3624" spans="2:6">
      <c r="B3624" s="92"/>
      <c r="C3624" s="92"/>
      <c r="D3624" s="93"/>
      <c r="E3624" s="94"/>
      <c r="F3624" s="95"/>
    </row>
    <row r="3625" spans="2:6">
      <c r="B3625" s="92"/>
      <c r="C3625" s="92"/>
      <c r="D3625" s="93"/>
      <c r="E3625" s="94"/>
      <c r="F3625" s="95"/>
    </row>
    <row r="3626" spans="2:6">
      <c r="B3626" s="92"/>
      <c r="C3626" s="92"/>
      <c r="D3626" s="93"/>
      <c r="E3626" s="94"/>
      <c r="F3626" s="95"/>
    </row>
    <row r="3627" spans="2:6">
      <c r="B3627" s="92"/>
      <c r="C3627" s="92"/>
      <c r="D3627" s="93"/>
      <c r="E3627" s="94"/>
      <c r="F3627" s="95"/>
    </row>
    <row r="3628" spans="2:6">
      <c r="B3628" s="92"/>
      <c r="C3628" s="92"/>
      <c r="D3628" s="93"/>
      <c r="E3628" s="94"/>
      <c r="F3628" s="95"/>
    </row>
    <row r="3629" spans="2:6">
      <c r="B3629" s="92"/>
      <c r="C3629" s="92"/>
      <c r="D3629" s="93"/>
      <c r="E3629" s="94"/>
      <c r="F3629" s="96"/>
    </row>
    <row r="3630" spans="2:6">
      <c r="B3630" s="92"/>
      <c r="C3630" s="92"/>
      <c r="D3630" s="93"/>
      <c r="E3630" s="94"/>
      <c r="F3630" s="96"/>
    </row>
    <row r="3631" spans="2:6">
      <c r="B3631" s="92"/>
      <c r="C3631" s="92"/>
      <c r="D3631" s="93"/>
      <c r="E3631" s="94"/>
      <c r="F3631" s="95"/>
    </row>
    <row r="3632" spans="2:6">
      <c r="B3632" s="92"/>
      <c r="C3632" s="92"/>
      <c r="D3632" s="93"/>
      <c r="E3632" s="94"/>
      <c r="F3632" s="96"/>
    </row>
    <row r="3633" spans="2:6">
      <c r="B3633" s="92"/>
      <c r="C3633" s="92"/>
      <c r="D3633" s="93"/>
      <c r="E3633" s="94"/>
      <c r="F3633" s="95"/>
    </row>
    <row r="3634" spans="2:6">
      <c r="B3634" s="92"/>
      <c r="C3634" s="92"/>
      <c r="D3634" s="93"/>
      <c r="E3634" s="94"/>
      <c r="F3634" s="95"/>
    </row>
    <row r="3635" spans="2:6">
      <c r="B3635" s="92"/>
      <c r="C3635" s="92"/>
      <c r="D3635" s="93"/>
      <c r="E3635" s="94"/>
      <c r="F3635" s="95"/>
    </row>
    <row r="3636" spans="2:6">
      <c r="B3636" s="92"/>
      <c r="C3636" s="92"/>
      <c r="D3636" s="93"/>
      <c r="E3636" s="94"/>
      <c r="F3636" s="95"/>
    </row>
    <row r="3637" spans="2:6">
      <c r="B3637" s="92"/>
      <c r="C3637" s="92"/>
      <c r="D3637" s="93"/>
      <c r="E3637" s="94"/>
      <c r="F3637" s="95"/>
    </row>
    <row r="3638" spans="2:6">
      <c r="B3638" s="92"/>
      <c r="C3638" s="92"/>
      <c r="D3638" s="93"/>
      <c r="E3638" s="94"/>
      <c r="F3638" s="95"/>
    </row>
    <row r="3639" spans="2:6">
      <c r="B3639" s="92"/>
      <c r="C3639" s="92"/>
      <c r="D3639" s="93"/>
      <c r="E3639" s="94"/>
      <c r="F3639" s="96"/>
    </row>
    <row r="3640" spans="2:6">
      <c r="B3640" s="92"/>
      <c r="C3640" s="92"/>
      <c r="D3640" s="93"/>
      <c r="E3640" s="94"/>
      <c r="F3640" s="95"/>
    </row>
    <row r="3641" spans="2:6">
      <c r="B3641" s="92"/>
      <c r="C3641" s="92"/>
      <c r="D3641" s="93"/>
      <c r="E3641" s="94"/>
      <c r="F3641" s="95"/>
    </row>
    <row r="3642" spans="2:6">
      <c r="B3642" s="92"/>
      <c r="C3642" s="92"/>
      <c r="D3642" s="93"/>
      <c r="E3642" s="94"/>
      <c r="F3642" s="95"/>
    </row>
    <row r="3643" spans="2:6">
      <c r="B3643" s="92"/>
      <c r="C3643" s="92"/>
      <c r="D3643" s="93"/>
      <c r="E3643" s="94"/>
      <c r="F3643" s="95"/>
    </row>
    <row r="3644" spans="2:6">
      <c r="B3644" s="92"/>
      <c r="C3644" s="92"/>
      <c r="D3644" s="93"/>
      <c r="E3644" s="94"/>
      <c r="F3644" s="96"/>
    </row>
    <row r="3645" spans="2:6">
      <c r="B3645" s="92"/>
      <c r="C3645" s="92"/>
      <c r="D3645" s="93"/>
      <c r="E3645" s="94"/>
      <c r="F3645" s="95"/>
    </row>
    <row r="3646" spans="2:6">
      <c r="B3646" s="92"/>
      <c r="C3646" s="92"/>
      <c r="D3646" s="93"/>
      <c r="E3646" s="94"/>
      <c r="F3646" s="95"/>
    </row>
    <row r="3647" spans="2:6">
      <c r="B3647" s="92"/>
      <c r="C3647" s="92"/>
      <c r="D3647" s="93"/>
      <c r="E3647" s="94"/>
      <c r="F3647" s="95"/>
    </row>
    <row r="3648" spans="2:6">
      <c r="B3648" s="92"/>
      <c r="C3648" s="92"/>
      <c r="D3648" s="93"/>
      <c r="E3648" s="94"/>
      <c r="F3648" s="95"/>
    </row>
    <row r="3649" spans="2:6">
      <c r="B3649" s="92"/>
      <c r="C3649" s="92"/>
      <c r="D3649" s="93"/>
      <c r="E3649" s="94"/>
      <c r="F3649" s="95"/>
    </row>
    <row r="3650" spans="2:6">
      <c r="B3650" s="92"/>
      <c r="C3650" s="92"/>
      <c r="D3650" s="93"/>
      <c r="E3650" s="94"/>
      <c r="F3650" s="95"/>
    </row>
    <row r="3651" spans="2:6">
      <c r="B3651" s="92"/>
      <c r="C3651" s="92"/>
      <c r="D3651" s="93"/>
      <c r="E3651" s="94"/>
      <c r="F3651" s="95"/>
    </row>
    <row r="3652" spans="2:6">
      <c r="B3652" s="92"/>
      <c r="C3652" s="92"/>
      <c r="D3652" s="93"/>
      <c r="E3652" s="94"/>
      <c r="F3652" s="95"/>
    </row>
    <row r="3653" spans="2:6">
      <c r="B3653" s="92"/>
      <c r="C3653" s="92"/>
      <c r="D3653" s="93"/>
      <c r="E3653" s="94"/>
      <c r="F3653" s="96"/>
    </row>
    <row r="3654" spans="2:6">
      <c r="B3654" s="92"/>
      <c r="C3654" s="92"/>
      <c r="D3654" s="93"/>
      <c r="E3654" s="94"/>
      <c r="F3654" s="95"/>
    </row>
    <row r="3655" spans="2:6">
      <c r="B3655" s="92"/>
      <c r="C3655" s="92"/>
      <c r="D3655" s="93"/>
      <c r="E3655" s="94"/>
      <c r="F3655" s="96"/>
    </row>
    <row r="3656" spans="2:6">
      <c r="B3656" s="92"/>
      <c r="C3656" s="92"/>
      <c r="D3656" s="93"/>
      <c r="E3656" s="94"/>
      <c r="F3656" s="96"/>
    </row>
    <row r="3657" spans="2:6">
      <c r="B3657" s="92"/>
      <c r="C3657" s="92"/>
      <c r="D3657" s="93"/>
      <c r="E3657" s="94"/>
      <c r="F3657" s="95"/>
    </row>
    <row r="3658" spans="2:6">
      <c r="B3658" s="92"/>
      <c r="C3658" s="92"/>
      <c r="D3658" s="93"/>
      <c r="E3658" s="94"/>
      <c r="F3658" s="96"/>
    </row>
    <row r="3659" spans="2:6">
      <c r="B3659" s="92"/>
      <c r="C3659" s="92"/>
      <c r="D3659" s="93"/>
      <c r="E3659" s="94"/>
      <c r="F3659" s="95"/>
    </row>
    <row r="3660" spans="2:6">
      <c r="B3660" s="92"/>
      <c r="C3660" s="92"/>
      <c r="D3660" s="93"/>
      <c r="E3660" s="94"/>
      <c r="F3660" s="95"/>
    </row>
    <row r="3661" spans="2:6">
      <c r="B3661" s="92"/>
      <c r="C3661" s="92"/>
      <c r="D3661" s="93"/>
      <c r="E3661" s="94"/>
      <c r="F3661" s="96"/>
    </row>
    <row r="3662" spans="2:6">
      <c r="B3662" s="92"/>
      <c r="C3662" s="92"/>
      <c r="D3662" s="93"/>
      <c r="E3662" s="94"/>
      <c r="F3662" s="95"/>
    </row>
    <row r="3663" spans="2:6">
      <c r="B3663" s="92"/>
      <c r="C3663" s="92"/>
      <c r="D3663" s="93"/>
      <c r="E3663" s="94"/>
      <c r="F3663" s="95"/>
    </row>
    <row r="3664" spans="2:6">
      <c r="B3664" s="92"/>
      <c r="C3664" s="92"/>
      <c r="D3664" s="93"/>
      <c r="E3664" s="94"/>
      <c r="F3664" s="95"/>
    </row>
    <row r="3665" spans="2:6">
      <c r="B3665" s="92"/>
      <c r="C3665" s="92"/>
      <c r="D3665" s="93"/>
      <c r="E3665" s="94"/>
      <c r="F3665" s="95"/>
    </row>
    <row r="3666" spans="2:6">
      <c r="B3666" s="92"/>
      <c r="C3666" s="92"/>
      <c r="D3666" s="93"/>
      <c r="E3666" s="94"/>
      <c r="F3666" s="95"/>
    </row>
    <row r="3667" spans="2:6">
      <c r="B3667" s="92"/>
      <c r="C3667" s="92"/>
      <c r="D3667" s="93"/>
      <c r="E3667" s="94"/>
      <c r="F3667" s="95"/>
    </row>
    <row r="3668" spans="2:6">
      <c r="B3668" s="92"/>
      <c r="C3668" s="92"/>
      <c r="D3668" s="93"/>
      <c r="E3668" s="94"/>
      <c r="F3668" s="95"/>
    </row>
    <row r="3669" spans="2:6">
      <c r="B3669" s="92"/>
      <c r="C3669" s="92"/>
      <c r="D3669" s="93"/>
      <c r="E3669" s="94"/>
      <c r="F3669" s="96"/>
    </row>
    <row r="3670" spans="2:6">
      <c r="B3670" s="92"/>
      <c r="C3670" s="92"/>
      <c r="D3670" s="93"/>
      <c r="E3670" s="94"/>
      <c r="F3670" s="95"/>
    </row>
    <row r="3671" spans="2:6">
      <c r="B3671" s="92"/>
      <c r="C3671" s="92"/>
      <c r="D3671" s="93"/>
      <c r="E3671" s="94"/>
      <c r="F3671" s="95"/>
    </row>
    <row r="3672" spans="2:6">
      <c r="B3672" s="92"/>
      <c r="C3672" s="92"/>
      <c r="D3672" s="93"/>
      <c r="E3672" s="94"/>
      <c r="F3672" s="95"/>
    </row>
    <row r="3673" spans="2:6">
      <c r="B3673" s="92"/>
      <c r="C3673" s="92"/>
      <c r="D3673" s="93"/>
      <c r="E3673" s="94"/>
      <c r="F3673" s="95"/>
    </row>
    <row r="3674" spans="2:6">
      <c r="B3674" s="92"/>
      <c r="C3674" s="92"/>
      <c r="D3674" s="93"/>
      <c r="E3674" s="94"/>
      <c r="F3674" s="95"/>
    </row>
    <row r="3675" spans="2:6">
      <c r="B3675" s="92"/>
      <c r="C3675" s="92"/>
      <c r="D3675" s="93"/>
      <c r="E3675" s="94"/>
      <c r="F3675" s="96"/>
    </row>
    <row r="3676" spans="2:6">
      <c r="B3676" s="92"/>
      <c r="C3676" s="92"/>
      <c r="D3676" s="93"/>
      <c r="E3676" s="94"/>
      <c r="F3676" s="96"/>
    </row>
    <row r="3677" spans="2:6">
      <c r="B3677" s="92"/>
      <c r="C3677" s="92"/>
      <c r="D3677" s="93"/>
      <c r="E3677" s="94"/>
      <c r="F3677" s="95"/>
    </row>
    <row r="3678" spans="2:6">
      <c r="B3678" s="92"/>
      <c r="C3678" s="92"/>
      <c r="D3678" s="93"/>
      <c r="E3678" s="94"/>
      <c r="F3678" s="95"/>
    </row>
    <row r="3679" spans="2:6">
      <c r="B3679" s="92"/>
      <c r="C3679" s="92"/>
      <c r="D3679" s="93"/>
      <c r="E3679" s="94"/>
      <c r="F3679" s="95"/>
    </row>
    <row r="3680" spans="2:6">
      <c r="B3680" s="92"/>
      <c r="C3680" s="92"/>
      <c r="D3680" s="93"/>
      <c r="E3680" s="94"/>
      <c r="F3680" s="95"/>
    </row>
    <row r="3681" spans="2:6">
      <c r="B3681" s="92"/>
      <c r="C3681" s="92"/>
      <c r="D3681" s="93"/>
      <c r="E3681" s="94"/>
      <c r="F3681" s="96"/>
    </row>
    <row r="3682" spans="2:6">
      <c r="B3682" s="92"/>
      <c r="C3682" s="92"/>
      <c r="D3682" s="93"/>
      <c r="E3682" s="94"/>
      <c r="F3682" s="96"/>
    </row>
    <row r="3683" spans="2:6">
      <c r="B3683" s="92"/>
      <c r="C3683" s="92"/>
      <c r="D3683" s="93"/>
      <c r="E3683" s="94"/>
      <c r="F3683" s="96"/>
    </row>
    <row r="3684" spans="2:6">
      <c r="B3684" s="92"/>
      <c r="C3684" s="92"/>
      <c r="D3684" s="93"/>
      <c r="E3684" s="94"/>
      <c r="F3684" s="95"/>
    </row>
    <row r="3685" spans="2:6">
      <c r="B3685" s="92"/>
      <c r="C3685" s="92"/>
      <c r="D3685" s="93"/>
      <c r="E3685" s="94"/>
      <c r="F3685" s="96"/>
    </row>
    <row r="3686" spans="2:6">
      <c r="B3686" s="92"/>
      <c r="C3686" s="92"/>
      <c r="D3686" s="93"/>
      <c r="E3686" s="94"/>
      <c r="F3686" s="96"/>
    </row>
    <row r="3687" spans="2:6">
      <c r="B3687" s="92"/>
      <c r="C3687" s="92"/>
      <c r="D3687" s="93"/>
      <c r="E3687" s="94"/>
      <c r="F3687" s="96"/>
    </row>
    <row r="3688" spans="2:6">
      <c r="B3688" s="92"/>
      <c r="C3688" s="92"/>
      <c r="D3688" s="93"/>
      <c r="E3688" s="94"/>
      <c r="F3688" s="96"/>
    </row>
    <row r="3689" spans="2:6">
      <c r="B3689" s="92"/>
      <c r="C3689" s="92"/>
      <c r="D3689" s="93"/>
      <c r="E3689" s="94"/>
      <c r="F3689" s="96"/>
    </row>
    <row r="3690" spans="2:6">
      <c r="B3690" s="92"/>
      <c r="C3690" s="92"/>
      <c r="D3690" s="93"/>
      <c r="E3690" s="94"/>
      <c r="F3690" s="96"/>
    </row>
    <row r="3691" spans="2:6">
      <c r="B3691" s="92"/>
      <c r="C3691" s="92"/>
      <c r="D3691" s="93"/>
      <c r="E3691" s="94"/>
      <c r="F3691" s="96"/>
    </row>
    <row r="3692" spans="2:6">
      <c r="B3692" s="92"/>
      <c r="C3692" s="92"/>
      <c r="D3692" s="93"/>
      <c r="E3692" s="94"/>
      <c r="F3692" s="95"/>
    </row>
    <row r="3693" spans="2:6">
      <c r="B3693" s="92"/>
      <c r="C3693" s="92"/>
      <c r="D3693" s="93"/>
      <c r="E3693" s="94"/>
      <c r="F3693" s="95"/>
    </row>
    <row r="3694" spans="2:6">
      <c r="B3694" s="92"/>
      <c r="C3694" s="92"/>
      <c r="D3694" s="93"/>
      <c r="E3694" s="94"/>
      <c r="F3694" s="95"/>
    </row>
    <row r="3695" spans="2:6">
      <c r="B3695" s="92"/>
      <c r="C3695" s="92"/>
      <c r="D3695" s="93"/>
      <c r="E3695" s="94"/>
      <c r="F3695" s="96"/>
    </row>
    <row r="3696" spans="2:6">
      <c r="B3696" s="92"/>
      <c r="C3696" s="92"/>
      <c r="D3696" s="93"/>
      <c r="E3696" s="94"/>
      <c r="F3696" s="96"/>
    </row>
    <row r="3697" spans="2:6">
      <c r="B3697" s="92"/>
      <c r="C3697" s="92"/>
      <c r="D3697" s="93"/>
      <c r="E3697" s="94"/>
      <c r="F3697" s="96"/>
    </row>
    <row r="3698" spans="2:6">
      <c r="B3698" s="92"/>
      <c r="C3698" s="92"/>
      <c r="D3698" s="93"/>
      <c r="E3698" s="94"/>
      <c r="F3698" s="96"/>
    </row>
    <row r="3699" spans="2:6">
      <c r="B3699" s="92"/>
      <c r="C3699" s="92"/>
      <c r="D3699" s="93"/>
      <c r="E3699" s="94"/>
      <c r="F3699" s="95"/>
    </row>
    <row r="3700" spans="2:6">
      <c r="B3700" s="92"/>
      <c r="C3700" s="92"/>
      <c r="D3700" s="93"/>
      <c r="E3700" s="94"/>
      <c r="F3700" s="95"/>
    </row>
    <row r="3701" spans="2:6">
      <c r="B3701" s="92"/>
      <c r="C3701" s="92"/>
      <c r="D3701" s="93"/>
      <c r="E3701" s="94"/>
      <c r="F3701" s="96"/>
    </row>
    <row r="3702" spans="2:6">
      <c r="B3702" s="92"/>
      <c r="C3702" s="92"/>
      <c r="D3702" s="93"/>
      <c r="E3702" s="94"/>
      <c r="F3702" s="95"/>
    </row>
    <row r="3703" spans="2:6">
      <c r="B3703" s="92"/>
      <c r="C3703" s="92"/>
      <c r="D3703" s="93"/>
      <c r="E3703" s="94"/>
      <c r="F3703" s="95"/>
    </row>
    <row r="3704" spans="2:6">
      <c r="B3704" s="92"/>
      <c r="C3704" s="92"/>
      <c r="D3704" s="93"/>
      <c r="E3704" s="94"/>
      <c r="F3704" s="96"/>
    </row>
    <row r="3705" spans="2:6">
      <c r="B3705" s="92"/>
      <c r="C3705" s="92"/>
      <c r="D3705" s="93"/>
      <c r="E3705" s="94"/>
      <c r="F3705" s="96"/>
    </row>
    <row r="3706" spans="2:6">
      <c r="B3706" s="92"/>
      <c r="C3706" s="92"/>
      <c r="D3706" s="93"/>
      <c r="E3706" s="94"/>
      <c r="F3706" s="95"/>
    </row>
    <row r="3707" spans="2:6">
      <c r="B3707" s="92"/>
      <c r="C3707" s="92"/>
      <c r="D3707" s="93"/>
      <c r="E3707" s="94"/>
      <c r="F3707" s="95"/>
    </row>
    <row r="3708" spans="2:6">
      <c r="B3708" s="92"/>
      <c r="C3708" s="92"/>
      <c r="D3708" s="93"/>
      <c r="E3708" s="94"/>
      <c r="F3708" s="95"/>
    </row>
    <row r="3709" spans="2:6">
      <c r="B3709" s="92"/>
      <c r="C3709" s="92"/>
      <c r="D3709" s="93"/>
      <c r="E3709" s="94"/>
      <c r="F3709" s="95"/>
    </row>
    <row r="3710" spans="2:6">
      <c r="B3710" s="92"/>
      <c r="C3710" s="92"/>
      <c r="D3710" s="93"/>
      <c r="E3710" s="94"/>
      <c r="F3710" s="95"/>
    </row>
    <row r="3711" spans="2:6">
      <c r="B3711" s="92"/>
      <c r="C3711" s="92"/>
      <c r="D3711" s="93"/>
      <c r="E3711" s="94"/>
      <c r="F3711" s="96"/>
    </row>
    <row r="3712" spans="2:6">
      <c r="B3712" s="92"/>
      <c r="C3712" s="92"/>
      <c r="D3712" s="93"/>
      <c r="E3712" s="94"/>
      <c r="F3712" s="95"/>
    </row>
    <row r="3713" spans="2:6">
      <c r="B3713" s="92"/>
      <c r="C3713" s="92"/>
      <c r="D3713" s="93"/>
      <c r="E3713" s="94"/>
      <c r="F3713" s="95"/>
    </row>
    <row r="3714" spans="2:6">
      <c r="B3714" s="92"/>
      <c r="C3714" s="92"/>
      <c r="D3714" s="93"/>
      <c r="E3714" s="94"/>
      <c r="F3714" s="95"/>
    </row>
    <row r="3715" spans="2:6">
      <c r="B3715" s="92"/>
      <c r="C3715" s="92"/>
      <c r="D3715" s="93"/>
      <c r="E3715" s="94"/>
      <c r="F3715" s="95"/>
    </row>
    <row r="3716" spans="2:6">
      <c r="B3716" s="92"/>
      <c r="C3716" s="92"/>
      <c r="D3716" s="93"/>
      <c r="E3716" s="94"/>
      <c r="F3716" s="96"/>
    </row>
    <row r="3717" spans="2:6">
      <c r="B3717" s="92"/>
      <c r="C3717" s="92"/>
      <c r="D3717" s="93"/>
      <c r="E3717" s="94"/>
      <c r="F3717" s="95"/>
    </row>
    <row r="3718" spans="2:6">
      <c r="B3718" s="92"/>
      <c r="C3718" s="92"/>
      <c r="D3718" s="93"/>
      <c r="E3718" s="94"/>
      <c r="F3718" s="96"/>
    </row>
    <row r="3719" spans="2:6">
      <c r="B3719" s="92"/>
      <c r="C3719" s="92"/>
      <c r="D3719" s="93"/>
      <c r="E3719" s="94"/>
      <c r="F3719" s="95"/>
    </row>
    <row r="3720" spans="2:6">
      <c r="B3720" s="92"/>
      <c r="C3720" s="92"/>
      <c r="D3720" s="93"/>
      <c r="E3720" s="94"/>
      <c r="F3720" s="96"/>
    </row>
    <row r="3721" spans="2:6">
      <c r="B3721" s="92"/>
      <c r="C3721" s="92"/>
      <c r="D3721" s="93"/>
      <c r="E3721" s="94"/>
      <c r="F3721" s="95"/>
    </row>
    <row r="3722" spans="2:6">
      <c r="B3722" s="92"/>
      <c r="C3722" s="92"/>
      <c r="D3722" s="93"/>
      <c r="E3722" s="94"/>
      <c r="F3722" s="96"/>
    </row>
    <row r="3723" spans="2:6">
      <c r="B3723" s="92"/>
      <c r="C3723" s="92"/>
      <c r="D3723" s="93"/>
      <c r="E3723" s="94"/>
      <c r="F3723" s="95"/>
    </row>
    <row r="3724" spans="2:6">
      <c r="B3724" s="92"/>
      <c r="C3724" s="92"/>
      <c r="D3724" s="93"/>
      <c r="E3724" s="94"/>
      <c r="F3724" s="96"/>
    </row>
    <row r="3725" spans="2:6">
      <c r="B3725" s="92"/>
      <c r="C3725" s="92"/>
      <c r="D3725" s="93"/>
      <c r="E3725" s="94"/>
      <c r="F3725" s="95"/>
    </row>
    <row r="3726" spans="2:6">
      <c r="B3726" s="92"/>
      <c r="C3726" s="92"/>
      <c r="D3726" s="93"/>
      <c r="E3726" s="94"/>
      <c r="F3726" s="95"/>
    </row>
    <row r="3727" spans="2:6">
      <c r="B3727" s="92"/>
      <c r="C3727" s="92"/>
      <c r="D3727" s="93"/>
      <c r="E3727" s="94"/>
      <c r="F3727" s="96"/>
    </row>
    <row r="3728" spans="2:6">
      <c r="B3728" s="92"/>
      <c r="C3728" s="92"/>
      <c r="D3728" s="93"/>
      <c r="E3728" s="94"/>
      <c r="F3728" s="95"/>
    </row>
    <row r="3729" spans="2:6">
      <c r="B3729" s="92"/>
      <c r="C3729" s="92"/>
      <c r="D3729" s="93"/>
      <c r="E3729" s="94"/>
      <c r="F3729" s="95"/>
    </row>
    <row r="3730" spans="2:6">
      <c r="B3730" s="92"/>
      <c r="C3730" s="92"/>
      <c r="D3730" s="93"/>
      <c r="E3730" s="94"/>
      <c r="F3730" s="96"/>
    </row>
    <row r="3731" spans="2:6">
      <c r="B3731" s="92"/>
      <c r="C3731" s="92"/>
      <c r="D3731" s="93"/>
      <c r="E3731" s="94"/>
      <c r="F3731" s="96"/>
    </row>
    <row r="3732" spans="2:6">
      <c r="B3732" s="92"/>
      <c r="C3732" s="92"/>
      <c r="D3732" s="93"/>
      <c r="E3732" s="94"/>
      <c r="F3732" s="96"/>
    </row>
    <row r="3733" spans="2:6">
      <c r="B3733" s="92"/>
      <c r="C3733" s="92"/>
      <c r="D3733" s="93"/>
      <c r="E3733" s="94"/>
      <c r="F3733" s="95"/>
    </row>
    <row r="3734" spans="2:6">
      <c r="B3734" s="92"/>
      <c r="C3734" s="92"/>
      <c r="D3734" s="93"/>
      <c r="E3734" s="94"/>
      <c r="F3734" s="95"/>
    </row>
    <row r="3735" spans="2:6">
      <c r="B3735" s="92"/>
      <c r="C3735" s="92"/>
      <c r="D3735" s="93"/>
      <c r="E3735" s="94"/>
      <c r="F3735" s="95"/>
    </row>
    <row r="3736" spans="2:6">
      <c r="B3736" s="92"/>
      <c r="C3736" s="92"/>
      <c r="D3736" s="93"/>
      <c r="E3736" s="94"/>
      <c r="F3736" s="96"/>
    </row>
    <row r="3737" spans="2:6">
      <c r="B3737" s="92"/>
      <c r="C3737" s="92"/>
      <c r="D3737" s="93"/>
      <c r="E3737" s="94"/>
      <c r="F3737" s="95"/>
    </row>
    <row r="3738" spans="2:6">
      <c r="B3738" s="92"/>
      <c r="C3738" s="92"/>
      <c r="D3738" s="93"/>
      <c r="E3738" s="94"/>
      <c r="F3738" s="96"/>
    </row>
    <row r="3739" spans="2:6">
      <c r="B3739" s="92"/>
      <c r="C3739" s="92"/>
      <c r="D3739" s="93"/>
      <c r="E3739" s="94"/>
      <c r="F3739" s="96"/>
    </row>
    <row r="3740" spans="2:6">
      <c r="B3740" s="92"/>
      <c r="C3740" s="92"/>
      <c r="D3740" s="93"/>
      <c r="E3740" s="94"/>
      <c r="F3740" s="96"/>
    </row>
    <row r="3741" spans="2:6">
      <c r="B3741" s="92"/>
      <c r="C3741" s="92"/>
      <c r="D3741" s="93"/>
      <c r="E3741" s="94"/>
      <c r="F3741" s="95"/>
    </row>
    <row r="3742" spans="2:6">
      <c r="B3742" s="92"/>
      <c r="C3742" s="92"/>
      <c r="D3742" s="93"/>
      <c r="E3742" s="94"/>
      <c r="F3742" s="95"/>
    </row>
    <row r="3743" spans="2:6">
      <c r="B3743" s="92"/>
      <c r="C3743" s="92"/>
      <c r="D3743" s="93"/>
      <c r="E3743" s="94"/>
      <c r="F3743" s="95"/>
    </row>
    <row r="3744" spans="2:6">
      <c r="B3744" s="92"/>
      <c r="C3744" s="92"/>
      <c r="D3744" s="93"/>
      <c r="E3744" s="94"/>
      <c r="F3744" s="96"/>
    </row>
    <row r="3745" spans="2:6">
      <c r="B3745" s="92"/>
      <c r="C3745" s="92"/>
      <c r="D3745" s="93"/>
      <c r="E3745" s="94"/>
      <c r="F3745" s="95"/>
    </row>
    <row r="3746" spans="2:6">
      <c r="B3746" s="92"/>
      <c r="C3746" s="92"/>
      <c r="D3746" s="93"/>
      <c r="E3746" s="94"/>
      <c r="F3746" s="95"/>
    </row>
    <row r="3747" spans="2:6">
      <c r="B3747" s="92"/>
      <c r="C3747" s="92"/>
      <c r="D3747" s="93"/>
      <c r="E3747" s="94"/>
      <c r="F3747" s="96"/>
    </row>
    <row r="3748" spans="2:6">
      <c r="B3748" s="92"/>
      <c r="C3748" s="92"/>
      <c r="D3748" s="93"/>
      <c r="E3748" s="94"/>
      <c r="F3748" s="95"/>
    </row>
    <row r="3749" spans="2:6">
      <c r="B3749" s="92"/>
      <c r="C3749" s="92"/>
      <c r="D3749" s="93"/>
      <c r="E3749" s="94"/>
      <c r="F3749" s="95"/>
    </row>
    <row r="3750" spans="2:6">
      <c r="B3750" s="92"/>
      <c r="C3750" s="92"/>
      <c r="D3750" s="93"/>
      <c r="E3750" s="94"/>
      <c r="F3750" s="95"/>
    </row>
    <row r="3751" spans="2:6">
      <c r="B3751" s="92"/>
      <c r="C3751" s="92"/>
      <c r="D3751" s="93"/>
      <c r="E3751" s="94"/>
      <c r="F3751" s="95"/>
    </row>
    <row r="3752" spans="2:6">
      <c r="B3752" s="92"/>
      <c r="C3752" s="92"/>
      <c r="D3752" s="93"/>
      <c r="E3752" s="94"/>
      <c r="F3752" s="96"/>
    </row>
    <row r="3753" spans="2:6">
      <c r="B3753" s="92"/>
      <c r="C3753" s="92"/>
      <c r="D3753" s="93"/>
      <c r="E3753" s="94"/>
      <c r="F3753" s="96"/>
    </row>
    <row r="3754" spans="2:6">
      <c r="B3754" s="92"/>
      <c r="C3754" s="92"/>
      <c r="D3754" s="93"/>
      <c r="E3754" s="94"/>
      <c r="F3754" s="95"/>
    </row>
    <row r="3755" spans="2:6">
      <c r="B3755" s="92"/>
      <c r="C3755" s="92"/>
      <c r="D3755" s="93"/>
      <c r="E3755" s="94"/>
      <c r="F3755" s="95"/>
    </row>
    <row r="3756" spans="2:6">
      <c r="B3756" s="92"/>
      <c r="C3756" s="92"/>
      <c r="D3756" s="93"/>
      <c r="E3756" s="94"/>
      <c r="F3756" s="95"/>
    </row>
    <row r="3757" spans="2:6">
      <c r="B3757" s="92"/>
      <c r="C3757" s="92"/>
      <c r="D3757" s="93"/>
      <c r="E3757" s="94"/>
      <c r="F3757" s="95"/>
    </row>
    <row r="3758" spans="2:6">
      <c r="B3758" s="92"/>
      <c r="C3758" s="92"/>
      <c r="D3758" s="93"/>
      <c r="E3758" s="94"/>
      <c r="F3758" s="95"/>
    </row>
    <row r="3759" spans="2:6">
      <c r="B3759" s="92"/>
      <c r="C3759" s="92"/>
      <c r="D3759" s="93"/>
      <c r="E3759" s="94"/>
      <c r="F3759" s="96"/>
    </row>
    <row r="3760" spans="2:6">
      <c r="B3760" s="92"/>
      <c r="C3760" s="92"/>
      <c r="D3760" s="93"/>
      <c r="E3760" s="94"/>
      <c r="F3760" s="95"/>
    </row>
    <row r="3761" spans="2:6">
      <c r="B3761" s="92"/>
      <c r="C3761" s="92"/>
      <c r="D3761" s="93"/>
      <c r="E3761" s="94"/>
      <c r="F3761" s="96"/>
    </row>
    <row r="3762" spans="2:6">
      <c r="B3762" s="92"/>
      <c r="C3762" s="92"/>
      <c r="D3762" s="93"/>
      <c r="E3762" s="94"/>
      <c r="F3762" s="96"/>
    </row>
    <row r="3763" spans="2:6">
      <c r="B3763" s="92"/>
      <c r="C3763" s="92"/>
      <c r="D3763" s="93"/>
      <c r="E3763" s="94"/>
      <c r="F3763" s="95"/>
    </row>
    <row r="3764" spans="2:6">
      <c r="B3764" s="92"/>
      <c r="C3764" s="92"/>
      <c r="D3764" s="93"/>
      <c r="E3764" s="94"/>
      <c r="F3764" s="95"/>
    </row>
    <row r="3765" spans="2:6">
      <c r="B3765" s="92"/>
      <c r="C3765" s="92"/>
      <c r="D3765" s="93"/>
      <c r="E3765" s="94"/>
      <c r="F3765" s="96"/>
    </row>
    <row r="3766" spans="2:6">
      <c r="B3766" s="92"/>
      <c r="C3766" s="92"/>
      <c r="D3766" s="93"/>
      <c r="E3766" s="94"/>
      <c r="F3766" s="95"/>
    </row>
    <row r="3767" spans="2:6">
      <c r="B3767" s="92"/>
      <c r="C3767" s="92"/>
      <c r="D3767" s="93"/>
      <c r="E3767" s="94"/>
      <c r="F3767" s="95"/>
    </row>
    <row r="3768" spans="2:6">
      <c r="B3768" s="92"/>
      <c r="C3768" s="92"/>
      <c r="D3768" s="93"/>
      <c r="E3768" s="94"/>
      <c r="F3768" s="95"/>
    </row>
    <row r="3769" spans="2:6">
      <c r="B3769" s="92"/>
      <c r="C3769" s="92"/>
      <c r="D3769" s="93"/>
      <c r="E3769" s="94"/>
      <c r="F3769" s="95"/>
    </row>
    <row r="3770" spans="2:6">
      <c r="B3770" s="92"/>
      <c r="C3770" s="92"/>
      <c r="D3770" s="93"/>
      <c r="E3770" s="94"/>
      <c r="F3770" s="95"/>
    </row>
    <row r="3771" spans="2:6">
      <c r="B3771" s="92"/>
      <c r="C3771" s="92"/>
      <c r="D3771" s="93"/>
      <c r="E3771" s="94"/>
      <c r="F3771" s="95"/>
    </row>
    <row r="3772" spans="2:6">
      <c r="B3772" s="92"/>
      <c r="C3772" s="92"/>
      <c r="D3772" s="93"/>
      <c r="E3772" s="94"/>
      <c r="F3772" s="95"/>
    </row>
    <row r="3773" spans="2:6">
      <c r="B3773" s="92"/>
      <c r="C3773" s="92"/>
      <c r="D3773" s="93"/>
      <c r="E3773" s="94"/>
      <c r="F3773" s="95"/>
    </row>
    <row r="3774" spans="2:6">
      <c r="B3774" s="92"/>
      <c r="C3774" s="92"/>
      <c r="D3774" s="93"/>
      <c r="E3774" s="94"/>
      <c r="F3774" s="95"/>
    </row>
    <row r="3775" spans="2:6">
      <c r="B3775" s="92"/>
      <c r="C3775" s="92"/>
      <c r="D3775" s="93"/>
      <c r="E3775" s="94"/>
      <c r="F3775" s="95"/>
    </row>
    <row r="3776" spans="2:6">
      <c r="B3776" s="92"/>
      <c r="C3776" s="92"/>
      <c r="D3776" s="93"/>
      <c r="E3776" s="94"/>
      <c r="F3776" s="95"/>
    </row>
    <row r="3777" spans="2:6">
      <c r="B3777" s="92"/>
      <c r="C3777" s="92"/>
      <c r="D3777" s="93"/>
      <c r="E3777" s="94"/>
      <c r="F3777" s="96"/>
    </row>
    <row r="3778" spans="2:6">
      <c r="B3778" s="92"/>
      <c r="C3778" s="92"/>
      <c r="D3778" s="93"/>
      <c r="E3778" s="94"/>
      <c r="F3778" s="95"/>
    </row>
    <row r="3779" spans="2:6">
      <c r="B3779" s="92"/>
      <c r="C3779" s="92"/>
      <c r="D3779" s="93"/>
      <c r="E3779" s="94"/>
      <c r="F3779" s="95"/>
    </row>
    <row r="3780" spans="2:6">
      <c r="B3780" s="92"/>
      <c r="C3780" s="92"/>
      <c r="D3780" s="93"/>
      <c r="E3780" s="94"/>
      <c r="F3780" s="96"/>
    </row>
    <row r="3781" spans="2:6">
      <c r="B3781" s="92"/>
      <c r="C3781" s="92"/>
      <c r="D3781" s="93"/>
      <c r="E3781" s="94"/>
      <c r="F3781" s="96"/>
    </row>
    <row r="3782" spans="2:6">
      <c r="B3782" s="92"/>
      <c r="C3782" s="92"/>
      <c r="D3782" s="93"/>
      <c r="E3782" s="94"/>
      <c r="F3782" s="95"/>
    </row>
    <row r="3783" spans="2:6">
      <c r="B3783" s="92"/>
      <c r="C3783" s="92"/>
      <c r="D3783" s="93"/>
      <c r="E3783" s="94"/>
      <c r="F3783" s="95"/>
    </row>
    <row r="3784" spans="2:6">
      <c r="B3784" s="92"/>
      <c r="C3784" s="92"/>
      <c r="D3784" s="93"/>
      <c r="E3784" s="94"/>
      <c r="F3784" s="95"/>
    </row>
    <row r="3785" spans="2:6">
      <c r="B3785" s="92"/>
      <c r="C3785" s="92"/>
      <c r="D3785" s="93"/>
      <c r="E3785" s="94"/>
      <c r="F3785" s="95"/>
    </row>
    <row r="3786" spans="2:6">
      <c r="B3786" s="92"/>
      <c r="C3786" s="92"/>
      <c r="D3786" s="93"/>
      <c r="E3786" s="94"/>
      <c r="F3786" s="95"/>
    </row>
    <row r="3787" spans="2:6">
      <c r="B3787" s="92"/>
      <c r="C3787" s="92"/>
      <c r="D3787" s="93"/>
      <c r="E3787" s="94"/>
      <c r="F3787" s="95"/>
    </row>
    <row r="3788" spans="2:6">
      <c r="B3788" s="92"/>
      <c r="C3788" s="92"/>
      <c r="D3788" s="93"/>
      <c r="E3788" s="94"/>
      <c r="F3788" s="95"/>
    </row>
    <row r="3789" spans="2:6">
      <c r="B3789" s="92"/>
      <c r="C3789" s="92"/>
      <c r="D3789" s="93"/>
      <c r="E3789" s="94"/>
      <c r="F3789" s="95"/>
    </row>
    <row r="3790" spans="2:6">
      <c r="B3790" s="92"/>
      <c r="C3790" s="92"/>
      <c r="D3790" s="93"/>
      <c r="E3790" s="94"/>
      <c r="F3790" s="96"/>
    </row>
    <row r="3791" spans="2:6">
      <c r="B3791" s="92"/>
      <c r="C3791" s="92"/>
      <c r="D3791" s="93"/>
      <c r="E3791" s="94"/>
      <c r="F3791" s="95"/>
    </row>
    <row r="3792" spans="2:6">
      <c r="B3792" s="92"/>
      <c r="C3792" s="92"/>
      <c r="D3792" s="93"/>
      <c r="E3792" s="94"/>
      <c r="F3792" s="95"/>
    </row>
    <row r="3793" spans="2:6">
      <c r="B3793" s="92"/>
      <c r="C3793" s="92"/>
      <c r="D3793" s="93"/>
      <c r="E3793" s="94"/>
      <c r="F3793" s="95"/>
    </row>
    <row r="3794" spans="2:6">
      <c r="B3794" s="92"/>
      <c r="C3794" s="92"/>
      <c r="D3794" s="93"/>
      <c r="E3794" s="94"/>
      <c r="F3794" s="95"/>
    </row>
    <row r="3795" spans="2:6">
      <c r="B3795" s="92"/>
      <c r="C3795" s="92"/>
      <c r="D3795" s="93"/>
      <c r="E3795" s="94"/>
      <c r="F3795" s="96"/>
    </row>
    <row r="3796" spans="2:6">
      <c r="B3796" s="92"/>
      <c r="C3796" s="92"/>
      <c r="D3796" s="93"/>
      <c r="E3796" s="94"/>
      <c r="F3796" s="95"/>
    </row>
    <row r="3797" spans="2:6">
      <c r="B3797" s="92"/>
      <c r="C3797" s="92"/>
      <c r="D3797" s="93"/>
      <c r="E3797" s="94"/>
      <c r="F3797" s="96"/>
    </row>
    <row r="3798" spans="2:6">
      <c r="B3798" s="92"/>
      <c r="C3798" s="92"/>
      <c r="D3798" s="93"/>
      <c r="E3798" s="94"/>
      <c r="F3798" s="95"/>
    </row>
    <row r="3799" spans="2:6">
      <c r="B3799" s="92"/>
      <c r="C3799" s="92"/>
      <c r="D3799" s="93"/>
      <c r="E3799" s="94"/>
      <c r="F3799" s="95"/>
    </row>
    <row r="3800" spans="2:6">
      <c r="B3800" s="92"/>
      <c r="C3800" s="92"/>
      <c r="D3800" s="93"/>
      <c r="E3800" s="94"/>
      <c r="F3800" s="96"/>
    </row>
    <row r="3801" spans="2:6">
      <c r="B3801" s="92"/>
      <c r="C3801" s="92"/>
      <c r="D3801" s="93"/>
      <c r="E3801" s="94"/>
      <c r="F3801" s="96"/>
    </row>
    <row r="3802" spans="2:6">
      <c r="B3802" s="92"/>
      <c r="C3802" s="92"/>
      <c r="D3802" s="93"/>
      <c r="E3802" s="94"/>
      <c r="F3802" s="95"/>
    </row>
    <row r="3803" spans="2:6">
      <c r="B3803" s="92"/>
      <c r="C3803" s="92"/>
      <c r="D3803" s="93"/>
      <c r="E3803" s="94"/>
      <c r="F3803" s="95"/>
    </row>
    <row r="3804" spans="2:6">
      <c r="B3804" s="92"/>
      <c r="C3804" s="92"/>
      <c r="D3804" s="93"/>
      <c r="E3804" s="94"/>
      <c r="F3804" s="96"/>
    </row>
    <row r="3805" spans="2:6">
      <c r="B3805" s="92"/>
      <c r="C3805" s="92"/>
      <c r="D3805" s="93"/>
      <c r="E3805" s="94"/>
      <c r="F3805" s="95"/>
    </row>
    <row r="3806" spans="2:6">
      <c r="B3806" s="92"/>
      <c r="C3806" s="92"/>
      <c r="D3806" s="93"/>
      <c r="E3806" s="94"/>
      <c r="F3806" s="96"/>
    </row>
    <row r="3807" spans="2:6">
      <c r="B3807" s="92"/>
      <c r="C3807" s="92"/>
      <c r="D3807" s="93"/>
      <c r="E3807" s="94"/>
      <c r="F3807" s="96"/>
    </row>
    <row r="3808" spans="2:6">
      <c r="B3808" s="92"/>
      <c r="C3808" s="92"/>
      <c r="D3808" s="93"/>
      <c r="E3808" s="94"/>
      <c r="F3808" s="96"/>
    </row>
    <row r="3809" spans="2:6">
      <c r="B3809" s="92"/>
      <c r="C3809" s="92"/>
      <c r="D3809" s="93"/>
      <c r="E3809" s="94"/>
      <c r="F3809" s="96"/>
    </row>
    <row r="3810" spans="2:6">
      <c r="B3810" s="92"/>
      <c r="C3810" s="92"/>
      <c r="D3810" s="93"/>
      <c r="E3810" s="94"/>
      <c r="F3810" s="96"/>
    </row>
    <row r="3811" spans="2:6">
      <c r="B3811" s="92"/>
      <c r="C3811" s="92"/>
      <c r="D3811" s="93"/>
      <c r="E3811" s="94"/>
      <c r="F3811" s="96"/>
    </row>
    <row r="3812" spans="2:6">
      <c r="B3812" s="92"/>
      <c r="C3812" s="92"/>
      <c r="D3812" s="93"/>
      <c r="E3812" s="94"/>
      <c r="F3812" s="95"/>
    </row>
    <row r="3813" spans="2:6">
      <c r="B3813" s="92"/>
      <c r="C3813" s="92"/>
      <c r="D3813" s="93"/>
      <c r="E3813" s="94"/>
      <c r="F3813" s="95"/>
    </row>
    <row r="3814" spans="2:6">
      <c r="B3814" s="92"/>
      <c r="C3814" s="92"/>
      <c r="D3814" s="93"/>
      <c r="E3814" s="94"/>
      <c r="F3814" s="95"/>
    </row>
    <row r="3815" spans="2:6">
      <c r="B3815" s="92"/>
      <c r="C3815" s="92"/>
      <c r="D3815" s="93"/>
      <c r="E3815" s="94"/>
      <c r="F3815" s="96"/>
    </row>
    <row r="3816" spans="2:6">
      <c r="B3816" s="92"/>
      <c r="C3816" s="92"/>
      <c r="D3816" s="93"/>
      <c r="E3816" s="94"/>
      <c r="F3816" s="96"/>
    </row>
    <row r="3817" spans="2:6">
      <c r="B3817" s="92"/>
      <c r="C3817" s="92"/>
      <c r="D3817" s="93"/>
      <c r="E3817" s="94"/>
      <c r="F3817" s="95"/>
    </row>
    <row r="3818" spans="2:6">
      <c r="B3818" s="92"/>
      <c r="C3818" s="92"/>
      <c r="D3818" s="93"/>
      <c r="E3818" s="94"/>
      <c r="F3818" s="95"/>
    </row>
    <row r="3819" spans="2:6">
      <c r="B3819" s="92"/>
      <c r="C3819" s="92"/>
      <c r="D3819" s="93"/>
      <c r="E3819" s="94"/>
      <c r="F3819" s="96"/>
    </row>
    <row r="3820" spans="2:6">
      <c r="B3820" s="92"/>
      <c r="C3820" s="92"/>
      <c r="D3820" s="93"/>
      <c r="E3820" s="94"/>
      <c r="F3820" s="95"/>
    </row>
    <row r="3821" spans="2:6">
      <c r="B3821" s="92"/>
      <c r="C3821" s="92"/>
      <c r="D3821" s="93"/>
      <c r="E3821" s="94"/>
      <c r="F3821" s="95"/>
    </row>
    <row r="3822" spans="2:6">
      <c r="B3822" s="92"/>
      <c r="C3822" s="92"/>
      <c r="D3822" s="93"/>
      <c r="E3822" s="94"/>
      <c r="F3822" s="95"/>
    </row>
    <row r="3823" spans="2:6">
      <c r="B3823" s="92"/>
      <c r="C3823" s="92"/>
      <c r="D3823" s="93"/>
      <c r="E3823" s="94"/>
      <c r="F3823" s="95"/>
    </row>
    <row r="3824" spans="2:6">
      <c r="B3824" s="92"/>
      <c r="C3824" s="92"/>
      <c r="D3824" s="93"/>
      <c r="E3824" s="94"/>
      <c r="F3824" s="95"/>
    </row>
    <row r="3825" spans="2:6">
      <c r="B3825" s="92"/>
      <c r="C3825" s="92"/>
      <c r="D3825" s="93"/>
      <c r="E3825" s="94"/>
      <c r="F3825" s="95"/>
    </row>
    <row r="3826" spans="2:6">
      <c r="B3826" s="92"/>
      <c r="C3826" s="92"/>
      <c r="D3826" s="93"/>
      <c r="E3826" s="94"/>
      <c r="F3826" s="95"/>
    </row>
    <row r="3827" spans="2:6">
      <c r="B3827" s="92"/>
      <c r="C3827" s="92"/>
      <c r="D3827" s="93"/>
      <c r="E3827" s="94"/>
      <c r="F3827" s="95"/>
    </row>
    <row r="3828" spans="2:6">
      <c r="B3828" s="92"/>
      <c r="C3828" s="92"/>
      <c r="D3828" s="93"/>
      <c r="E3828" s="94"/>
      <c r="F3828" s="95"/>
    </row>
    <row r="3829" spans="2:6">
      <c r="B3829" s="92"/>
      <c r="C3829" s="92"/>
      <c r="D3829" s="93"/>
      <c r="E3829" s="94"/>
      <c r="F3829" s="95"/>
    </row>
    <row r="3830" spans="2:6">
      <c r="B3830" s="92"/>
      <c r="C3830" s="92"/>
      <c r="D3830" s="93"/>
      <c r="E3830" s="94"/>
      <c r="F3830" s="95"/>
    </row>
    <row r="3831" spans="2:6">
      <c r="B3831" s="92"/>
      <c r="C3831" s="92"/>
      <c r="D3831" s="93"/>
      <c r="E3831" s="94"/>
      <c r="F3831" s="95"/>
    </row>
    <row r="3832" spans="2:6">
      <c r="B3832" s="92"/>
      <c r="C3832" s="92"/>
      <c r="D3832" s="93"/>
      <c r="E3832" s="94"/>
      <c r="F3832" s="96"/>
    </row>
    <row r="3833" spans="2:6">
      <c r="B3833" s="92"/>
      <c r="C3833" s="92"/>
      <c r="D3833" s="93"/>
      <c r="E3833" s="94"/>
      <c r="F3833" s="95"/>
    </row>
    <row r="3834" spans="2:6">
      <c r="B3834" s="92"/>
      <c r="C3834" s="92"/>
      <c r="D3834" s="93"/>
      <c r="E3834" s="94"/>
      <c r="F3834" s="96"/>
    </row>
    <row r="3835" spans="2:6">
      <c r="B3835" s="92"/>
      <c r="C3835" s="92"/>
      <c r="D3835" s="93"/>
      <c r="E3835" s="94"/>
      <c r="F3835" s="95"/>
    </row>
    <row r="3836" spans="2:6">
      <c r="B3836" s="92"/>
      <c r="C3836" s="92"/>
      <c r="D3836" s="93"/>
      <c r="E3836" s="94"/>
      <c r="F3836" s="95"/>
    </row>
    <row r="3837" spans="2:6">
      <c r="B3837" s="92"/>
      <c r="C3837" s="92"/>
      <c r="D3837" s="93"/>
      <c r="E3837" s="94"/>
      <c r="F3837" s="95"/>
    </row>
    <row r="3838" spans="2:6">
      <c r="B3838" s="92"/>
      <c r="C3838" s="92"/>
      <c r="D3838" s="93"/>
      <c r="E3838" s="94"/>
      <c r="F3838" s="95"/>
    </row>
    <row r="3839" spans="2:6">
      <c r="B3839" s="92"/>
      <c r="C3839" s="92"/>
      <c r="D3839" s="93"/>
      <c r="E3839" s="94"/>
      <c r="F3839" s="95"/>
    </row>
    <row r="3840" spans="2:6">
      <c r="B3840" s="92"/>
      <c r="C3840" s="92"/>
      <c r="D3840" s="93"/>
      <c r="E3840" s="94"/>
      <c r="F3840" s="95"/>
    </row>
    <row r="3841" spans="2:6">
      <c r="B3841" s="92"/>
      <c r="C3841" s="92"/>
      <c r="D3841" s="93"/>
      <c r="E3841" s="94"/>
      <c r="F3841" s="95"/>
    </row>
    <row r="3842" spans="2:6">
      <c r="B3842" s="92"/>
      <c r="C3842" s="92"/>
      <c r="D3842" s="93"/>
      <c r="E3842" s="94"/>
      <c r="F3842" s="95"/>
    </row>
    <row r="3843" spans="2:6">
      <c r="B3843" s="92"/>
      <c r="C3843" s="92"/>
      <c r="D3843" s="93"/>
      <c r="E3843" s="94"/>
      <c r="F3843" s="95"/>
    </row>
    <row r="3844" spans="2:6">
      <c r="B3844" s="92"/>
      <c r="C3844" s="92"/>
      <c r="D3844" s="93"/>
      <c r="E3844" s="94"/>
      <c r="F3844" s="93"/>
    </row>
    <row r="3845" spans="2:6">
      <c r="B3845" s="92"/>
      <c r="C3845" s="92"/>
      <c r="D3845" s="93"/>
      <c r="E3845" s="94"/>
      <c r="F3845" s="95"/>
    </row>
    <row r="3846" spans="2:6">
      <c r="B3846" s="92"/>
      <c r="C3846" s="92"/>
      <c r="D3846" s="93"/>
      <c r="E3846" s="94"/>
      <c r="F3846" s="95"/>
    </row>
    <row r="3847" spans="2:6">
      <c r="B3847" s="92"/>
      <c r="C3847" s="92"/>
      <c r="D3847" s="93"/>
      <c r="E3847" s="94"/>
      <c r="F3847" s="95"/>
    </row>
    <row r="3848" spans="2:6">
      <c r="B3848" s="92"/>
      <c r="C3848" s="92"/>
      <c r="D3848" s="93"/>
      <c r="E3848" s="94"/>
      <c r="F3848" s="95"/>
    </row>
    <row r="3849" spans="2:6">
      <c r="B3849" s="92"/>
      <c r="C3849" s="92"/>
      <c r="D3849" s="93"/>
      <c r="E3849" s="94"/>
      <c r="F3849" s="95"/>
    </row>
    <row r="3850" spans="2:6">
      <c r="B3850" s="92"/>
      <c r="C3850" s="92"/>
      <c r="D3850" s="93"/>
      <c r="E3850" s="94"/>
      <c r="F3850" s="95"/>
    </row>
    <row r="3851" spans="2:6">
      <c r="B3851" s="92"/>
      <c r="C3851" s="92"/>
      <c r="D3851" s="93"/>
      <c r="E3851" s="94"/>
      <c r="F3851" s="95"/>
    </row>
    <row r="3852" spans="2:6">
      <c r="B3852" s="92"/>
      <c r="C3852" s="92"/>
      <c r="D3852" s="93"/>
      <c r="E3852" s="94"/>
      <c r="F3852" s="95"/>
    </row>
    <row r="3853" spans="2:6">
      <c r="B3853" s="92"/>
      <c r="C3853" s="92"/>
      <c r="D3853" s="93"/>
      <c r="E3853" s="94"/>
      <c r="F3853" s="95"/>
    </row>
    <row r="3854" spans="2:6">
      <c r="B3854" s="92"/>
      <c r="C3854" s="92"/>
      <c r="D3854" s="93"/>
      <c r="E3854" s="94"/>
      <c r="F3854" s="96"/>
    </row>
    <row r="3855" spans="2:6">
      <c r="B3855" s="92"/>
      <c r="C3855" s="92"/>
      <c r="D3855" s="93"/>
      <c r="E3855" s="94"/>
      <c r="F3855" s="95"/>
    </row>
    <row r="3856" spans="2:6">
      <c r="B3856" s="92"/>
      <c r="C3856" s="92"/>
      <c r="D3856" s="93"/>
      <c r="E3856" s="94"/>
      <c r="F3856" s="95"/>
    </row>
    <row r="3857" spans="2:6">
      <c r="B3857" s="92"/>
      <c r="C3857" s="92"/>
      <c r="D3857" s="93"/>
      <c r="E3857" s="94"/>
      <c r="F3857" s="96"/>
    </row>
    <row r="3858" spans="2:6">
      <c r="B3858" s="92"/>
      <c r="C3858" s="92"/>
      <c r="D3858" s="93"/>
      <c r="E3858" s="94"/>
      <c r="F3858" s="95"/>
    </row>
    <row r="3859" spans="2:6">
      <c r="B3859" s="92"/>
      <c r="C3859" s="92"/>
      <c r="D3859" s="93"/>
      <c r="E3859" s="94"/>
      <c r="F3859" s="96"/>
    </row>
    <row r="3860" spans="2:6">
      <c r="B3860" s="92"/>
      <c r="C3860" s="92"/>
      <c r="D3860" s="93"/>
      <c r="E3860" s="94"/>
      <c r="F3860" s="95"/>
    </row>
    <row r="3861" spans="2:6">
      <c r="B3861" s="92"/>
      <c r="C3861" s="92"/>
      <c r="D3861" s="93"/>
      <c r="E3861" s="94"/>
      <c r="F3861" s="95"/>
    </row>
    <row r="3862" spans="2:6">
      <c r="B3862" s="92"/>
      <c r="C3862" s="92"/>
      <c r="D3862" s="93"/>
      <c r="E3862" s="94"/>
      <c r="F3862" s="95"/>
    </row>
    <row r="3863" spans="2:6">
      <c r="B3863" s="92"/>
      <c r="C3863" s="92"/>
      <c r="D3863" s="93"/>
      <c r="E3863" s="94"/>
      <c r="F3863" s="96"/>
    </row>
    <row r="3864" spans="2:6">
      <c r="B3864" s="92"/>
      <c r="C3864" s="92"/>
      <c r="D3864" s="93"/>
      <c r="E3864" s="94"/>
      <c r="F3864" s="96"/>
    </row>
    <row r="3865" spans="2:6">
      <c r="B3865" s="92"/>
      <c r="C3865" s="92"/>
      <c r="D3865" s="93"/>
      <c r="E3865" s="94"/>
      <c r="F3865" s="95"/>
    </row>
    <row r="3866" spans="2:6">
      <c r="B3866" s="92"/>
      <c r="C3866" s="92"/>
      <c r="D3866" s="93"/>
      <c r="E3866" s="94"/>
      <c r="F3866" s="95"/>
    </row>
    <row r="3867" spans="2:6">
      <c r="B3867" s="92"/>
      <c r="C3867" s="92"/>
      <c r="D3867" s="93"/>
      <c r="E3867" s="94"/>
      <c r="F3867" s="95"/>
    </row>
    <row r="3868" spans="2:6">
      <c r="B3868" s="92"/>
      <c r="C3868" s="92"/>
      <c r="D3868" s="93"/>
      <c r="E3868" s="94"/>
      <c r="F3868" s="95"/>
    </row>
    <row r="3869" spans="2:6">
      <c r="B3869" s="92"/>
      <c r="C3869" s="92"/>
      <c r="D3869" s="93"/>
      <c r="E3869" s="94"/>
      <c r="F3869" s="95"/>
    </row>
    <row r="3870" spans="2:6">
      <c r="B3870" s="92"/>
      <c r="C3870" s="92"/>
      <c r="D3870" s="93"/>
      <c r="E3870" s="94"/>
      <c r="F3870" s="95"/>
    </row>
    <row r="3871" spans="2:6">
      <c r="B3871" s="92"/>
      <c r="C3871" s="92"/>
      <c r="D3871" s="93"/>
      <c r="E3871" s="94"/>
      <c r="F3871" s="95"/>
    </row>
    <row r="3872" spans="2:6">
      <c r="B3872" s="92"/>
      <c r="C3872" s="92"/>
      <c r="D3872" s="93"/>
      <c r="E3872" s="94"/>
      <c r="F3872" s="95"/>
    </row>
    <row r="3873" spans="2:6">
      <c r="B3873" s="92"/>
      <c r="C3873" s="92"/>
      <c r="D3873" s="93"/>
      <c r="E3873" s="94"/>
      <c r="F3873" s="95"/>
    </row>
    <row r="3874" spans="2:6">
      <c r="B3874" s="92"/>
      <c r="C3874" s="92"/>
      <c r="D3874" s="93"/>
      <c r="E3874" s="94"/>
      <c r="F3874" s="95"/>
    </row>
    <row r="3875" spans="2:6">
      <c r="B3875" s="92"/>
      <c r="C3875" s="92"/>
      <c r="D3875" s="93"/>
      <c r="E3875" s="94"/>
      <c r="F3875" s="95"/>
    </row>
    <row r="3876" spans="2:6">
      <c r="B3876" s="92"/>
      <c r="C3876" s="92"/>
      <c r="D3876" s="93"/>
      <c r="E3876" s="94"/>
      <c r="F3876" s="95"/>
    </row>
    <row r="3877" spans="2:6">
      <c r="B3877" s="92"/>
      <c r="C3877" s="92"/>
      <c r="D3877" s="93"/>
      <c r="E3877" s="94"/>
      <c r="F3877" s="95"/>
    </row>
    <row r="3878" spans="2:6">
      <c r="B3878" s="92"/>
      <c r="C3878" s="92"/>
      <c r="D3878" s="93"/>
      <c r="E3878" s="94"/>
      <c r="F3878" s="95"/>
    </row>
    <row r="3879" spans="2:6">
      <c r="B3879" s="92"/>
      <c r="C3879" s="92"/>
      <c r="D3879" s="93"/>
      <c r="E3879" s="94"/>
      <c r="F3879" s="95"/>
    </row>
    <row r="3880" spans="2:6">
      <c r="B3880" s="92"/>
      <c r="C3880" s="92"/>
      <c r="D3880" s="93"/>
      <c r="E3880" s="94"/>
      <c r="F3880" s="95"/>
    </row>
    <row r="3881" spans="2:6">
      <c r="B3881" s="92"/>
      <c r="C3881" s="92"/>
      <c r="D3881" s="93"/>
      <c r="E3881" s="94"/>
      <c r="F3881" s="95"/>
    </row>
    <row r="3882" spans="2:6">
      <c r="B3882" s="92"/>
      <c r="C3882" s="92"/>
      <c r="D3882" s="93"/>
      <c r="E3882" s="94"/>
      <c r="F3882" s="95"/>
    </row>
    <row r="3883" spans="2:6">
      <c r="B3883" s="92"/>
      <c r="C3883" s="92"/>
      <c r="D3883" s="93"/>
      <c r="E3883" s="94"/>
      <c r="F3883" s="95"/>
    </row>
    <row r="3884" spans="2:6">
      <c r="B3884" s="92"/>
      <c r="C3884" s="92"/>
      <c r="D3884" s="93"/>
      <c r="E3884" s="94"/>
      <c r="F3884" s="95"/>
    </row>
    <row r="3885" spans="2:6">
      <c r="B3885" s="92"/>
      <c r="C3885" s="92"/>
      <c r="D3885" s="93"/>
      <c r="E3885" s="94"/>
      <c r="F3885" s="95"/>
    </row>
    <row r="3886" spans="2:6">
      <c r="B3886" s="92"/>
      <c r="C3886" s="92"/>
      <c r="D3886" s="93"/>
      <c r="E3886" s="94"/>
      <c r="F3886" s="95"/>
    </row>
    <row r="3887" spans="2:6">
      <c r="B3887" s="92"/>
      <c r="C3887" s="92"/>
      <c r="D3887" s="93"/>
      <c r="E3887" s="94"/>
      <c r="F3887" s="95"/>
    </row>
    <row r="3888" spans="2:6">
      <c r="B3888" s="92"/>
      <c r="C3888" s="92"/>
      <c r="D3888" s="93"/>
      <c r="E3888" s="94"/>
      <c r="F3888" s="95"/>
    </row>
    <row r="3889" spans="2:6">
      <c r="B3889" s="92"/>
      <c r="C3889" s="92"/>
      <c r="D3889" s="93"/>
      <c r="E3889" s="94"/>
      <c r="F3889" s="95"/>
    </row>
    <row r="3890" spans="2:6">
      <c r="B3890" s="92"/>
      <c r="C3890" s="92"/>
      <c r="D3890" s="93"/>
      <c r="E3890" s="94"/>
      <c r="F3890" s="95"/>
    </row>
    <row r="3891" spans="2:6">
      <c r="B3891" s="92"/>
      <c r="C3891" s="92"/>
      <c r="D3891" s="93"/>
      <c r="E3891" s="94"/>
      <c r="F3891" s="95"/>
    </row>
    <row r="3892" spans="2:6">
      <c r="B3892" s="92"/>
      <c r="C3892" s="92"/>
      <c r="D3892" s="93"/>
      <c r="E3892" s="94"/>
      <c r="F3892" s="95"/>
    </row>
    <row r="3893" spans="2:6">
      <c r="B3893" s="92"/>
      <c r="C3893" s="92"/>
      <c r="D3893" s="93"/>
      <c r="E3893" s="94"/>
      <c r="F3893" s="95"/>
    </row>
    <row r="3894" spans="2:6">
      <c r="B3894" s="92"/>
      <c r="C3894" s="92"/>
      <c r="D3894" s="93"/>
      <c r="E3894" s="94"/>
      <c r="F3894" s="95"/>
    </row>
    <row r="3895" spans="2:6">
      <c r="B3895" s="92"/>
      <c r="C3895" s="92"/>
      <c r="D3895" s="93"/>
      <c r="E3895" s="94"/>
      <c r="F3895" s="96"/>
    </row>
    <row r="3896" spans="2:6">
      <c r="B3896" s="92"/>
      <c r="C3896" s="92"/>
      <c r="D3896" s="93"/>
      <c r="E3896" s="94"/>
      <c r="F3896" s="95"/>
    </row>
    <row r="3897" spans="2:6">
      <c r="B3897" s="92"/>
      <c r="C3897" s="92"/>
      <c r="D3897" s="93"/>
      <c r="E3897" s="94"/>
      <c r="F3897" s="95"/>
    </row>
    <row r="3898" spans="2:6">
      <c r="B3898" s="92"/>
      <c r="C3898" s="92"/>
      <c r="D3898" s="93"/>
      <c r="E3898" s="94"/>
      <c r="F3898" s="95"/>
    </row>
    <row r="3899" spans="2:6">
      <c r="B3899" s="92"/>
      <c r="C3899" s="92"/>
      <c r="D3899" s="93"/>
      <c r="E3899" s="94"/>
      <c r="F3899" s="96"/>
    </row>
    <row r="3900" spans="2:6">
      <c r="B3900" s="92"/>
      <c r="C3900" s="92"/>
      <c r="D3900" s="93"/>
      <c r="E3900" s="94"/>
      <c r="F3900" s="95"/>
    </row>
    <row r="3901" spans="2:6">
      <c r="B3901" s="92"/>
      <c r="C3901" s="92"/>
      <c r="D3901" s="93"/>
      <c r="E3901" s="94"/>
      <c r="F3901" s="95"/>
    </row>
    <row r="3902" spans="2:6">
      <c r="B3902" s="92"/>
      <c r="C3902" s="92"/>
      <c r="D3902" s="93"/>
      <c r="E3902" s="94"/>
      <c r="F3902" s="95"/>
    </row>
    <row r="3903" spans="2:6">
      <c r="B3903" s="92"/>
      <c r="C3903" s="92"/>
      <c r="D3903" s="93"/>
      <c r="E3903" s="94"/>
      <c r="F3903" s="95"/>
    </row>
    <row r="3904" spans="2:6">
      <c r="B3904" s="92"/>
      <c r="C3904" s="92"/>
      <c r="D3904" s="93"/>
      <c r="E3904" s="94"/>
      <c r="F3904" s="95"/>
    </row>
    <row r="3905" spans="2:6">
      <c r="B3905" s="92"/>
      <c r="C3905" s="92"/>
      <c r="D3905" s="93"/>
      <c r="E3905" s="94"/>
      <c r="F3905" s="96"/>
    </row>
    <row r="3906" spans="2:6">
      <c r="B3906" s="92"/>
      <c r="C3906" s="92"/>
      <c r="D3906" s="93"/>
      <c r="E3906" s="94"/>
      <c r="F3906" s="95"/>
    </row>
    <row r="3907" spans="2:6">
      <c r="B3907" s="92"/>
      <c r="C3907" s="92"/>
      <c r="D3907" s="93"/>
      <c r="E3907" s="94"/>
      <c r="F3907" s="95"/>
    </row>
    <row r="3908" spans="2:6">
      <c r="B3908" s="92"/>
      <c r="C3908" s="92"/>
      <c r="D3908" s="93"/>
      <c r="E3908" s="94"/>
      <c r="F3908" s="96"/>
    </row>
    <row r="3909" spans="2:6">
      <c r="B3909" s="92"/>
      <c r="C3909" s="92"/>
      <c r="D3909" s="93"/>
      <c r="E3909" s="94"/>
      <c r="F3909" s="95"/>
    </row>
    <row r="3910" spans="2:6">
      <c r="B3910" s="92"/>
      <c r="C3910" s="92"/>
      <c r="D3910" s="93"/>
      <c r="E3910" s="94"/>
      <c r="F3910" s="95"/>
    </row>
    <row r="3911" spans="2:6">
      <c r="B3911" s="92"/>
      <c r="C3911" s="92"/>
      <c r="D3911" s="93"/>
      <c r="E3911" s="94"/>
      <c r="F3911" s="95"/>
    </row>
    <row r="3912" spans="2:6">
      <c r="B3912" s="92"/>
      <c r="C3912" s="92"/>
      <c r="D3912" s="93"/>
      <c r="E3912" s="94"/>
      <c r="F3912" s="96"/>
    </row>
    <row r="3913" spans="2:6">
      <c r="B3913" s="92"/>
      <c r="C3913" s="92"/>
      <c r="D3913" s="93"/>
      <c r="E3913" s="94"/>
      <c r="F3913" s="95"/>
    </row>
    <row r="3914" spans="2:6">
      <c r="B3914" s="92"/>
      <c r="C3914" s="92"/>
      <c r="D3914" s="93"/>
      <c r="E3914" s="94"/>
      <c r="F3914" s="95"/>
    </row>
    <row r="3915" spans="2:6">
      <c r="B3915" s="92"/>
      <c r="C3915" s="92"/>
      <c r="D3915" s="93"/>
      <c r="E3915" s="94"/>
      <c r="F3915" s="95"/>
    </row>
    <row r="3916" spans="2:6">
      <c r="B3916" s="92"/>
      <c r="C3916" s="92"/>
      <c r="D3916" s="93"/>
      <c r="E3916" s="94"/>
      <c r="F3916" s="96"/>
    </row>
    <row r="3917" spans="2:6">
      <c r="B3917" s="92"/>
      <c r="C3917" s="92"/>
      <c r="D3917" s="93"/>
      <c r="E3917" s="94"/>
      <c r="F3917" s="95"/>
    </row>
    <row r="3918" spans="2:6">
      <c r="B3918" s="92"/>
      <c r="C3918" s="92"/>
      <c r="D3918" s="93"/>
      <c r="E3918" s="94"/>
      <c r="F3918" s="95"/>
    </row>
    <row r="3919" spans="2:6">
      <c r="B3919" s="92"/>
      <c r="C3919" s="92"/>
      <c r="D3919" s="93"/>
      <c r="E3919" s="94"/>
      <c r="F3919" s="96"/>
    </row>
    <row r="3920" spans="2:6">
      <c r="B3920" s="92"/>
      <c r="C3920" s="92"/>
      <c r="D3920" s="93"/>
      <c r="E3920" s="94"/>
      <c r="F3920" s="96"/>
    </row>
    <row r="3921" spans="2:6">
      <c r="B3921" s="92"/>
      <c r="C3921" s="92"/>
      <c r="D3921" s="93"/>
      <c r="E3921" s="94"/>
      <c r="F3921" s="96"/>
    </row>
    <row r="3922" spans="2:6">
      <c r="B3922" s="92"/>
      <c r="C3922" s="92"/>
      <c r="D3922" s="93"/>
      <c r="E3922" s="94"/>
      <c r="F3922" s="95"/>
    </row>
    <row r="3923" spans="2:6">
      <c r="B3923" s="92"/>
      <c r="C3923" s="92"/>
      <c r="D3923" s="93"/>
      <c r="E3923" s="94"/>
      <c r="F3923" s="95"/>
    </row>
    <row r="3924" spans="2:6">
      <c r="B3924" s="92"/>
      <c r="C3924" s="92"/>
      <c r="D3924" s="93"/>
      <c r="E3924" s="94"/>
      <c r="F3924" s="96"/>
    </row>
    <row r="3925" spans="2:6">
      <c r="B3925" s="92"/>
      <c r="C3925" s="92"/>
      <c r="D3925" s="93"/>
      <c r="E3925" s="94"/>
      <c r="F3925" s="95"/>
    </row>
    <row r="3926" spans="2:6">
      <c r="B3926" s="92"/>
      <c r="C3926" s="92"/>
      <c r="D3926" s="93"/>
      <c r="E3926" s="94"/>
      <c r="F3926" s="96"/>
    </row>
    <row r="3927" spans="2:6">
      <c r="B3927" s="92"/>
      <c r="C3927" s="92"/>
      <c r="D3927" s="93"/>
      <c r="E3927" s="94"/>
      <c r="F3927" s="96"/>
    </row>
    <row r="3928" spans="2:6">
      <c r="B3928" s="92"/>
      <c r="C3928" s="92"/>
      <c r="D3928" s="93"/>
      <c r="E3928" s="94"/>
      <c r="F3928" s="95"/>
    </row>
    <row r="3929" spans="2:6">
      <c r="B3929" s="92"/>
      <c r="C3929" s="92"/>
      <c r="D3929" s="93"/>
      <c r="E3929" s="94"/>
      <c r="F3929" s="95"/>
    </row>
    <row r="3930" spans="2:6">
      <c r="B3930" s="92"/>
      <c r="C3930" s="92"/>
      <c r="D3930" s="93"/>
      <c r="E3930" s="94"/>
      <c r="F3930" s="95"/>
    </row>
    <row r="3931" spans="2:6">
      <c r="B3931" s="92"/>
      <c r="C3931" s="92"/>
      <c r="D3931" s="93"/>
      <c r="E3931" s="94"/>
      <c r="F3931" s="95"/>
    </row>
    <row r="3932" spans="2:6">
      <c r="B3932" s="92"/>
      <c r="C3932" s="92"/>
      <c r="D3932" s="93"/>
      <c r="E3932" s="94"/>
      <c r="F3932" s="95"/>
    </row>
    <row r="3933" spans="2:6">
      <c r="B3933" s="92"/>
      <c r="C3933" s="92"/>
      <c r="D3933" s="93"/>
      <c r="E3933" s="94"/>
      <c r="F3933" s="95"/>
    </row>
    <row r="3934" spans="2:6">
      <c r="B3934" s="92"/>
      <c r="C3934" s="92"/>
      <c r="D3934" s="93"/>
      <c r="E3934" s="94"/>
      <c r="F3934" s="95"/>
    </row>
    <row r="3935" spans="2:6">
      <c r="B3935" s="92"/>
      <c r="C3935" s="92"/>
      <c r="D3935" s="93"/>
      <c r="E3935" s="94"/>
      <c r="F3935" s="95"/>
    </row>
    <row r="3936" spans="2:6">
      <c r="B3936" s="92"/>
      <c r="C3936" s="92"/>
      <c r="D3936" s="93"/>
      <c r="E3936" s="94"/>
      <c r="F3936" s="95"/>
    </row>
    <row r="3937" spans="2:6">
      <c r="B3937" s="92"/>
      <c r="C3937" s="92"/>
      <c r="D3937" s="93"/>
      <c r="E3937" s="94"/>
      <c r="F3937" s="95"/>
    </row>
    <row r="3938" spans="2:6">
      <c r="B3938" s="92"/>
      <c r="C3938" s="92"/>
      <c r="D3938" s="93"/>
      <c r="E3938" s="94"/>
      <c r="F3938" s="96"/>
    </row>
    <row r="3939" spans="2:6">
      <c r="B3939" s="92"/>
      <c r="C3939" s="92"/>
      <c r="D3939" s="93"/>
      <c r="E3939" s="94"/>
      <c r="F3939" s="96"/>
    </row>
    <row r="3940" spans="2:6">
      <c r="B3940" s="92"/>
      <c r="C3940" s="92"/>
      <c r="D3940" s="93"/>
      <c r="E3940" s="94"/>
      <c r="F3940" s="95"/>
    </row>
    <row r="3941" spans="2:6">
      <c r="B3941" s="92"/>
      <c r="C3941" s="92"/>
      <c r="D3941" s="93"/>
      <c r="E3941" s="94"/>
      <c r="F3941" s="96"/>
    </row>
    <row r="3942" spans="2:6">
      <c r="B3942" s="92"/>
      <c r="C3942" s="92"/>
      <c r="D3942" s="93"/>
      <c r="E3942" s="94"/>
      <c r="F3942" s="96"/>
    </row>
    <row r="3943" spans="2:6">
      <c r="B3943" s="92"/>
      <c r="C3943" s="92"/>
      <c r="D3943" s="93"/>
      <c r="E3943" s="94"/>
      <c r="F3943" s="95"/>
    </row>
    <row r="3944" spans="2:6">
      <c r="B3944" s="92"/>
      <c r="C3944" s="92"/>
      <c r="D3944" s="93"/>
      <c r="E3944" s="94"/>
      <c r="F3944" s="96"/>
    </row>
    <row r="3945" spans="2:6">
      <c r="B3945" s="92"/>
      <c r="C3945" s="92"/>
      <c r="D3945" s="93"/>
      <c r="E3945" s="94"/>
      <c r="F3945" s="95"/>
    </row>
    <row r="3946" spans="2:6">
      <c r="B3946" s="92"/>
      <c r="C3946" s="92"/>
      <c r="D3946" s="93"/>
      <c r="E3946" s="94"/>
      <c r="F3946" s="95"/>
    </row>
    <row r="3947" spans="2:6">
      <c r="B3947" s="92"/>
      <c r="C3947" s="92"/>
      <c r="D3947" s="93"/>
      <c r="E3947" s="94"/>
      <c r="F3947" s="95"/>
    </row>
    <row r="3948" spans="2:6">
      <c r="B3948" s="92"/>
      <c r="C3948" s="92"/>
      <c r="D3948" s="93"/>
      <c r="E3948" s="94"/>
      <c r="F3948" s="95"/>
    </row>
    <row r="3949" spans="2:6">
      <c r="B3949" s="92"/>
      <c r="C3949" s="92"/>
      <c r="D3949" s="93"/>
      <c r="E3949" s="94"/>
      <c r="F3949" s="95"/>
    </row>
    <row r="3950" spans="2:6">
      <c r="B3950" s="92"/>
      <c r="C3950" s="92"/>
      <c r="D3950" s="93"/>
      <c r="E3950" s="94"/>
      <c r="F3950" s="95"/>
    </row>
    <row r="3951" spans="2:6">
      <c r="B3951" s="92"/>
      <c r="C3951" s="92"/>
      <c r="D3951" s="93"/>
      <c r="E3951" s="94"/>
      <c r="F3951" s="95"/>
    </row>
    <row r="3952" spans="2:6">
      <c r="B3952" s="92"/>
      <c r="C3952" s="92"/>
      <c r="D3952" s="93"/>
      <c r="E3952" s="94"/>
      <c r="F3952" s="95"/>
    </row>
    <row r="3953" spans="2:6">
      <c r="B3953" s="92"/>
      <c r="C3953" s="92"/>
      <c r="D3953" s="93"/>
      <c r="E3953" s="94"/>
      <c r="F3953" s="95"/>
    </row>
    <row r="3954" spans="2:6">
      <c r="B3954" s="92"/>
      <c r="C3954" s="92"/>
      <c r="D3954" s="93"/>
      <c r="E3954" s="94"/>
      <c r="F3954" s="95"/>
    </row>
    <row r="3955" spans="2:6">
      <c r="B3955" s="92"/>
      <c r="C3955" s="92"/>
      <c r="D3955" s="93"/>
      <c r="E3955" s="94"/>
      <c r="F3955" s="95"/>
    </row>
    <row r="3956" spans="2:6">
      <c r="B3956" s="92"/>
      <c r="C3956" s="92"/>
      <c r="D3956" s="93"/>
      <c r="E3956" s="94"/>
      <c r="F3956" s="95"/>
    </row>
    <row r="3957" spans="2:6">
      <c r="B3957" s="92"/>
      <c r="C3957" s="92"/>
      <c r="D3957" s="93"/>
      <c r="E3957" s="94"/>
      <c r="F3957" s="95"/>
    </row>
    <row r="3958" spans="2:6">
      <c r="B3958" s="92"/>
      <c r="C3958" s="92"/>
      <c r="D3958" s="93"/>
      <c r="E3958" s="94"/>
      <c r="F3958" s="95"/>
    </row>
    <row r="3959" spans="2:6">
      <c r="B3959" s="92"/>
      <c r="C3959" s="92"/>
      <c r="D3959" s="93"/>
      <c r="E3959" s="94"/>
      <c r="F3959" s="95"/>
    </row>
    <row r="3960" spans="2:6">
      <c r="B3960" s="92"/>
      <c r="C3960" s="92"/>
      <c r="D3960" s="93"/>
      <c r="E3960" s="94"/>
      <c r="F3960" s="95"/>
    </row>
    <row r="3961" spans="2:6">
      <c r="B3961" s="92"/>
      <c r="C3961" s="92"/>
      <c r="D3961" s="93"/>
      <c r="E3961" s="94"/>
      <c r="F3961" s="95"/>
    </row>
    <row r="3962" spans="2:6">
      <c r="B3962" s="92"/>
      <c r="C3962" s="92"/>
      <c r="D3962" s="93"/>
      <c r="E3962" s="94"/>
      <c r="F3962" s="95"/>
    </row>
    <row r="3963" spans="2:6">
      <c r="B3963" s="92"/>
      <c r="C3963" s="92"/>
      <c r="D3963" s="93"/>
      <c r="E3963" s="94"/>
      <c r="F3963" s="95"/>
    </row>
    <row r="3964" spans="2:6">
      <c r="B3964" s="92"/>
      <c r="C3964" s="92"/>
      <c r="D3964" s="93"/>
      <c r="E3964" s="94"/>
      <c r="F3964" s="95"/>
    </row>
    <row r="3965" spans="2:6">
      <c r="B3965" s="92"/>
      <c r="C3965" s="92"/>
      <c r="D3965" s="93"/>
      <c r="E3965" s="94"/>
      <c r="F3965" s="95"/>
    </row>
    <row r="3966" spans="2:6">
      <c r="B3966" s="92"/>
      <c r="C3966" s="92"/>
      <c r="D3966" s="93"/>
      <c r="E3966" s="94"/>
      <c r="F3966" s="95"/>
    </row>
    <row r="3967" spans="2:6">
      <c r="B3967" s="92"/>
      <c r="C3967" s="92"/>
      <c r="D3967" s="93"/>
      <c r="E3967" s="94"/>
      <c r="F3967" s="95"/>
    </row>
    <row r="3968" spans="2:6">
      <c r="B3968" s="92"/>
      <c r="C3968" s="92"/>
      <c r="D3968" s="93"/>
      <c r="E3968" s="94"/>
      <c r="F3968" s="95"/>
    </row>
    <row r="3969" spans="2:6">
      <c r="B3969" s="92"/>
      <c r="C3969" s="92"/>
      <c r="D3969" s="93"/>
      <c r="E3969" s="94"/>
      <c r="F3969" s="95"/>
    </row>
    <row r="3970" spans="2:6">
      <c r="B3970" s="92"/>
      <c r="C3970" s="92"/>
      <c r="D3970" s="93"/>
      <c r="E3970" s="94"/>
      <c r="F3970" s="96"/>
    </row>
    <row r="3971" spans="2:6">
      <c r="B3971" s="92"/>
      <c r="C3971" s="92"/>
      <c r="D3971" s="93"/>
      <c r="E3971" s="94"/>
      <c r="F3971" s="95"/>
    </row>
    <row r="3972" spans="2:6">
      <c r="B3972" s="92"/>
      <c r="C3972" s="92"/>
      <c r="D3972" s="93"/>
      <c r="E3972" s="94"/>
      <c r="F3972" s="96"/>
    </row>
    <row r="3973" spans="2:6">
      <c r="B3973" s="92"/>
      <c r="C3973" s="92"/>
      <c r="D3973" s="93"/>
      <c r="E3973" s="94"/>
      <c r="F3973" s="95"/>
    </row>
    <row r="3974" spans="2:6">
      <c r="B3974" s="92"/>
      <c r="C3974" s="92"/>
      <c r="D3974" s="93"/>
      <c r="E3974" s="94"/>
      <c r="F3974" s="95"/>
    </row>
    <row r="3975" spans="2:6">
      <c r="B3975" s="92"/>
      <c r="C3975" s="92"/>
      <c r="D3975" s="93"/>
      <c r="E3975" s="94"/>
      <c r="F3975" s="96"/>
    </row>
    <row r="3976" spans="2:6">
      <c r="B3976" s="92"/>
      <c r="C3976" s="92"/>
      <c r="D3976" s="93"/>
      <c r="E3976" s="94"/>
      <c r="F3976" s="96"/>
    </row>
    <row r="3977" spans="2:6">
      <c r="B3977" s="92"/>
      <c r="C3977" s="92"/>
      <c r="D3977" s="93"/>
      <c r="E3977" s="94"/>
      <c r="F3977" s="95"/>
    </row>
    <row r="3978" spans="2:6">
      <c r="B3978" s="92"/>
      <c r="C3978" s="92"/>
      <c r="D3978" s="93"/>
      <c r="E3978" s="94"/>
      <c r="F3978" s="95"/>
    </row>
    <row r="3979" spans="2:6">
      <c r="B3979" s="92"/>
      <c r="C3979" s="92"/>
      <c r="D3979" s="93"/>
      <c r="E3979" s="94"/>
      <c r="F3979" s="95"/>
    </row>
    <row r="3980" spans="2:6">
      <c r="B3980" s="92"/>
      <c r="C3980" s="92"/>
      <c r="D3980" s="93"/>
      <c r="E3980" s="94"/>
      <c r="F3980" s="95"/>
    </row>
    <row r="3981" spans="2:6">
      <c r="B3981" s="92"/>
      <c r="C3981" s="92"/>
      <c r="D3981" s="93"/>
      <c r="E3981" s="94"/>
      <c r="F3981" s="95"/>
    </row>
    <row r="3982" spans="2:6">
      <c r="B3982" s="92"/>
      <c r="C3982" s="92"/>
      <c r="D3982" s="93"/>
      <c r="E3982" s="94"/>
      <c r="F3982" s="96"/>
    </row>
    <row r="3983" spans="2:6">
      <c r="B3983" s="92"/>
      <c r="C3983" s="92"/>
      <c r="D3983" s="93"/>
      <c r="E3983" s="94"/>
      <c r="F3983" s="95"/>
    </row>
    <row r="3984" spans="2:6">
      <c r="B3984" s="92"/>
      <c r="C3984" s="92"/>
      <c r="D3984" s="93"/>
      <c r="E3984" s="94"/>
      <c r="F3984" s="95"/>
    </row>
    <row r="3985" spans="2:6">
      <c r="B3985" s="92"/>
      <c r="C3985" s="92"/>
      <c r="D3985" s="93"/>
      <c r="E3985" s="94"/>
      <c r="F3985" s="95"/>
    </row>
    <row r="3986" spans="2:6">
      <c r="B3986" s="92"/>
      <c r="C3986" s="92"/>
      <c r="D3986" s="93"/>
      <c r="E3986" s="94"/>
      <c r="F3986" s="96"/>
    </row>
    <row r="3987" spans="2:6">
      <c r="B3987" s="92"/>
      <c r="C3987" s="92"/>
      <c r="D3987" s="93"/>
      <c r="E3987" s="94"/>
      <c r="F3987" s="95"/>
    </row>
    <row r="3988" spans="2:6">
      <c r="B3988" s="92"/>
      <c r="C3988" s="92"/>
      <c r="D3988" s="93"/>
      <c r="E3988" s="94"/>
      <c r="F3988" s="96"/>
    </row>
    <row r="3989" spans="2:6">
      <c r="B3989" s="92"/>
      <c r="C3989" s="92"/>
      <c r="D3989" s="93"/>
      <c r="E3989" s="94"/>
      <c r="F3989" s="95"/>
    </row>
    <row r="3990" spans="2:6">
      <c r="B3990" s="92"/>
      <c r="C3990" s="92"/>
      <c r="D3990" s="93"/>
      <c r="E3990" s="94"/>
      <c r="F3990" s="95"/>
    </row>
    <row r="3991" spans="2:6">
      <c r="B3991" s="92"/>
      <c r="C3991" s="92"/>
      <c r="D3991" s="93"/>
      <c r="E3991" s="94"/>
      <c r="F3991" s="96"/>
    </row>
    <row r="3992" spans="2:6">
      <c r="B3992" s="92"/>
      <c r="C3992" s="92"/>
      <c r="D3992" s="93"/>
      <c r="E3992" s="94"/>
      <c r="F3992" s="95"/>
    </row>
    <row r="3993" spans="2:6">
      <c r="B3993" s="92"/>
      <c r="C3993" s="92"/>
      <c r="D3993" s="93"/>
      <c r="E3993" s="94"/>
      <c r="F3993" s="96"/>
    </row>
    <row r="3994" spans="2:6">
      <c r="B3994" s="92"/>
      <c r="C3994" s="92"/>
      <c r="D3994" s="93"/>
      <c r="E3994" s="94"/>
      <c r="F3994" s="95"/>
    </row>
    <row r="3995" spans="2:6">
      <c r="B3995" s="92"/>
      <c r="C3995" s="92"/>
      <c r="D3995" s="93"/>
      <c r="E3995" s="94"/>
      <c r="F3995" s="95"/>
    </row>
    <row r="3996" spans="2:6">
      <c r="B3996" s="92"/>
      <c r="C3996" s="92"/>
      <c r="D3996" s="93"/>
      <c r="E3996" s="94"/>
      <c r="F3996" s="95"/>
    </row>
    <row r="3997" spans="2:6">
      <c r="B3997" s="92"/>
      <c r="C3997" s="92"/>
      <c r="D3997" s="93"/>
      <c r="E3997" s="94"/>
      <c r="F3997" s="95"/>
    </row>
    <row r="3998" spans="2:6">
      <c r="B3998" s="92"/>
      <c r="C3998" s="92"/>
      <c r="D3998" s="93"/>
      <c r="E3998" s="94"/>
      <c r="F3998" s="96"/>
    </row>
    <row r="3999" spans="2:6">
      <c r="B3999" s="92"/>
      <c r="C3999" s="92"/>
      <c r="D3999" s="93"/>
      <c r="E3999" s="94"/>
      <c r="F3999" s="96"/>
    </row>
    <row r="4000" spans="2:6">
      <c r="B4000" s="92"/>
      <c r="C4000" s="92"/>
      <c r="D4000" s="93"/>
      <c r="E4000" s="94"/>
      <c r="F4000" s="95"/>
    </row>
    <row r="4001" spans="2:6">
      <c r="B4001" s="92"/>
      <c r="C4001" s="92"/>
      <c r="D4001" s="93"/>
      <c r="E4001" s="94"/>
      <c r="F4001" s="95"/>
    </row>
    <row r="4002" spans="2:6">
      <c r="B4002" s="92"/>
      <c r="C4002" s="92"/>
      <c r="D4002" s="93"/>
      <c r="E4002" s="94"/>
      <c r="F4002" s="95"/>
    </row>
    <row r="4003" spans="2:6">
      <c r="B4003" s="92"/>
      <c r="C4003" s="92"/>
      <c r="D4003" s="93"/>
      <c r="E4003" s="94"/>
      <c r="F4003" s="95"/>
    </row>
    <row r="4004" spans="2:6">
      <c r="B4004" s="92"/>
      <c r="C4004" s="92"/>
      <c r="D4004" s="93"/>
      <c r="E4004" s="94"/>
      <c r="F4004" s="95"/>
    </row>
    <row r="4005" spans="2:6">
      <c r="B4005" s="92"/>
      <c r="C4005" s="92"/>
      <c r="D4005" s="93"/>
      <c r="E4005" s="94"/>
      <c r="F4005" s="95"/>
    </row>
    <row r="4006" spans="2:6">
      <c r="B4006" s="92"/>
      <c r="C4006" s="92"/>
      <c r="D4006" s="93"/>
      <c r="E4006" s="94"/>
      <c r="F4006" s="95"/>
    </row>
    <row r="4007" spans="2:6">
      <c r="B4007" s="92"/>
      <c r="C4007" s="92"/>
      <c r="D4007" s="93"/>
      <c r="E4007" s="94"/>
      <c r="F4007" s="95"/>
    </row>
    <row r="4008" spans="2:6">
      <c r="B4008" s="92"/>
      <c r="C4008" s="92"/>
      <c r="D4008" s="93"/>
      <c r="E4008" s="94"/>
      <c r="F4008" s="96"/>
    </row>
    <row r="4009" spans="2:6">
      <c r="B4009" s="92"/>
      <c r="C4009" s="92"/>
      <c r="D4009" s="93"/>
      <c r="E4009" s="94"/>
      <c r="F4009" s="95"/>
    </row>
    <row r="4010" spans="2:6">
      <c r="B4010" s="92"/>
      <c r="C4010" s="92"/>
      <c r="D4010" s="93"/>
      <c r="E4010" s="94"/>
      <c r="F4010" s="95"/>
    </row>
    <row r="4011" spans="2:6">
      <c r="B4011" s="92"/>
      <c r="C4011" s="92"/>
      <c r="D4011" s="93"/>
      <c r="E4011" s="94"/>
      <c r="F4011" s="96"/>
    </row>
    <row r="4012" spans="2:6">
      <c r="B4012" s="92"/>
      <c r="C4012" s="92"/>
      <c r="D4012" s="93"/>
      <c r="E4012" s="94"/>
      <c r="F4012" s="96"/>
    </row>
    <row r="4013" spans="2:6">
      <c r="B4013" s="92"/>
      <c r="C4013" s="92"/>
      <c r="D4013" s="93"/>
      <c r="E4013" s="94"/>
      <c r="F4013" s="96"/>
    </row>
    <row r="4014" spans="2:6">
      <c r="B4014" s="92"/>
      <c r="C4014" s="92"/>
      <c r="D4014" s="93"/>
      <c r="E4014" s="94"/>
      <c r="F4014" s="96"/>
    </row>
    <row r="4015" spans="2:6">
      <c r="B4015" s="92"/>
      <c r="C4015" s="92"/>
      <c r="D4015" s="93"/>
      <c r="E4015" s="94"/>
      <c r="F4015" s="95"/>
    </row>
    <row r="4016" spans="2:6">
      <c r="B4016" s="92"/>
      <c r="C4016" s="92"/>
      <c r="D4016" s="93"/>
      <c r="E4016" s="94"/>
      <c r="F4016" s="96"/>
    </row>
    <row r="4017" spans="2:6">
      <c r="B4017" s="92"/>
      <c r="C4017" s="92"/>
      <c r="D4017" s="93"/>
      <c r="E4017" s="94"/>
      <c r="F4017" s="95"/>
    </row>
    <row r="4018" spans="2:6">
      <c r="B4018" s="92"/>
      <c r="C4018" s="92"/>
      <c r="D4018" s="93"/>
      <c r="E4018" s="94"/>
      <c r="F4018" s="95"/>
    </row>
    <row r="4019" spans="2:6">
      <c r="B4019" s="92"/>
      <c r="C4019" s="92"/>
      <c r="D4019" s="93"/>
      <c r="E4019" s="94"/>
      <c r="F4019" s="95"/>
    </row>
    <row r="4020" spans="2:6">
      <c r="B4020" s="92"/>
      <c r="C4020" s="92"/>
      <c r="D4020" s="93"/>
      <c r="E4020" s="94"/>
      <c r="F4020" s="95"/>
    </row>
    <row r="4021" spans="2:6">
      <c r="B4021" s="92"/>
      <c r="C4021" s="92"/>
      <c r="D4021" s="93"/>
      <c r="E4021" s="94"/>
      <c r="F4021" s="95"/>
    </row>
    <row r="4022" spans="2:6">
      <c r="B4022" s="92"/>
      <c r="C4022" s="92"/>
      <c r="D4022" s="93"/>
      <c r="E4022" s="94"/>
      <c r="F4022" s="95"/>
    </row>
    <row r="4023" spans="2:6">
      <c r="B4023" s="92"/>
      <c r="C4023" s="92"/>
      <c r="D4023" s="93"/>
      <c r="E4023" s="94"/>
      <c r="F4023" s="96"/>
    </row>
    <row r="4024" spans="2:6">
      <c r="B4024" s="92"/>
      <c r="C4024" s="92"/>
      <c r="D4024" s="93"/>
      <c r="E4024" s="94"/>
      <c r="F4024" s="96"/>
    </row>
    <row r="4025" spans="2:6">
      <c r="B4025" s="92"/>
      <c r="C4025" s="92"/>
      <c r="D4025" s="93"/>
      <c r="E4025" s="94"/>
      <c r="F4025" s="96"/>
    </row>
    <row r="4026" spans="2:6">
      <c r="B4026" s="92"/>
      <c r="C4026" s="92"/>
      <c r="D4026" s="93"/>
      <c r="E4026" s="94"/>
      <c r="F4026" s="96"/>
    </row>
    <row r="4027" spans="2:6">
      <c r="B4027" s="92"/>
      <c r="C4027" s="92"/>
      <c r="D4027" s="93"/>
      <c r="E4027" s="94"/>
      <c r="F4027" s="96"/>
    </row>
    <row r="4028" spans="2:6">
      <c r="B4028" s="92"/>
      <c r="C4028" s="92"/>
      <c r="D4028" s="93"/>
      <c r="E4028" s="94"/>
      <c r="F4028" s="95"/>
    </row>
    <row r="4029" spans="2:6">
      <c r="B4029" s="92"/>
      <c r="C4029" s="92"/>
      <c r="D4029" s="93"/>
      <c r="E4029" s="94"/>
      <c r="F4029" s="96"/>
    </row>
    <row r="4030" spans="2:6">
      <c r="B4030" s="92"/>
      <c r="C4030" s="92"/>
      <c r="D4030" s="93"/>
      <c r="E4030" s="94"/>
      <c r="F4030" s="95"/>
    </row>
    <row r="4031" spans="2:6">
      <c r="B4031" s="92"/>
      <c r="C4031" s="92"/>
      <c r="D4031" s="93"/>
      <c r="E4031" s="94"/>
      <c r="F4031" s="95"/>
    </row>
    <row r="4032" spans="2:6">
      <c r="B4032" s="92"/>
      <c r="C4032" s="92"/>
      <c r="D4032" s="93"/>
      <c r="E4032" s="94"/>
      <c r="F4032" s="95"/>
    </row>
    <row r="4033" spans="2:6">
      <c r="B4033" s="92"/>
      <c r="C4033" s="92"/>
      <c r="D4033" s="93"/>
      <c r="E4033" s="94"/>
      <c r="F4033" s="95"/>
    </row>
    <row r="4034" spans="2:6">
      <c r="B4034" s="92"/>
      <c r="C4034" s="92"/>
      <c r="D4034" s="93"/>
      <c r="E4034" s="94"/>
      <c r="F4034" s="95"/>
    </row>
    <row r="4035" spans="2:6">
      <c r="B4035" s="92"/>
      <c r="C4035" s="92"/>
      <c r="D4035" s="93"/>
      <c r="E4035" s="94"/>
      <c r="F4035" s="95"/>
    </row>
    <row r="4036" spans="2:6">
      <c r="B4036" s="92"/>
      <c r="C4036" s="92"/>
      <c r="D4036" s="93"/>
      <c r="E4036" s="94"/>
      <c r="F4036" s="96"/>
    </row>
    <row r="4037" spans="2:6">
      <c r="B4037" s="92"/>
      <c r="C4037" s="92"/>
      <c r="D4037" s="93"/>
      <c r="E4037" s="94"/>
      <c r="F4037" s="96"/>
    </row>
    <row r="4038" spans="2:6">
      <c r="B4038" s="92"/>
      <c r="C4038" s="92"/>
      <c r="D4038" s="93"/>
      <c r="E4038" s="94"/>
      <c r="F4038" s="96"/>
    </row>
    <row r="4039" spans="2:6">
      <c r="B4039" s="92"/>
      <c r="C4039" s="92"/>
      <c r="D4039" s="93"/>
      <c r="E4039" s="94"/>
      <c r="F4039" s="95"/>
    </row>
    <row r="4040" spans="2:6">
      <c r="B4040" s="92"/>
      <c r="C4040" s="92"/>
      <c r="D4040" s="93"/>
      <c r="E4040" s="94"/>
      <c r="F4040" s="95"/>
    </row>
    <row r="4041" spans="2:6">
      <c r="B4041" s="92"/>
      <c r="C4041" s="92"/>
      <c r="D4041" s="93"/>
      <c r="E4041" s="94"/>
      <c r="F4041" s="96"/>
    </row>
    <row r="4042" spans="2:6">
      <c r="B4042" s="92"/>
      <c r="C4042" s="92"/>
      <c r="D4042" s="93"/>
      <c r="E4042" s="94"/>
      <c r="F4042" s="95"/>
    </row>
    <row r="4043" spans="2:6">
      <c r="B4043" s="92"/>
      <c r="C4043" s="92"/>
      <c r="D4043" s="93"/>
      <c r="E4043" s="94"/>
      <c r="F4043" s="95"/>
    </row>
    <row r="4044" spans="2:6">
      <c r="B4044" s="92"/>
      <c r="C4044" s="92"/>
      <c r="D4044" s="93"/>
      <c r="E4044" s="94"/>
      <c r="F4044" s="95"/>
    </row>
    <row r="4045" spans="2:6">
      <c r="B4045" s="92"/>
      <c r="C4045" s="92"/>
      <c r="D4045" s="93"/>
      <c r="E4045" s="94"/>
      <c r="F4045" s="96"/>
    </row>
    <row r="4046" spans="2:6">
      <c r="B4046" s="92"/>
      <c r="C4046" s="92"/>
      <c r="D4046" s="93"/>
      <c r="E4046" s="94"/>
      <c r="F4046" s="96"/>
    </row>
    <row r="4047" spans="2:6">
      <c r="B4047" s="92"/>
      <c r="C4047" s="92"/>
      <c r="D4047" s="93"/>
      <c r="E4047" s="94"/>
      <c r="F4047" s="96"/>
    </row>
    <row r="4048" spans="2:6">
      <c r="B4048" s="92"/>
      <c r="C4048" s="92"/>
      <c r="D4048" s="93"/>
      <c r="E4048" s="94"/>
      <c r="F4048" s="96"/>
    </row>
    <row r="4049" spans="2:6">
      <c r="B4049" s="92"/>
      <c r="C4049" s="92"/>
      <c r="D4049" s="93"/>
      <c r="E4049" s="94"/>
      <c r="F4049" s="95"/>
    </row>
    <row r="4050" spans="2:6">
      <c r="B4050" s="92"/>
      <c r="C4050" s="92"/>
      <c r="D4050" s="93"/>
      <c r="E4050" s="94"/>
      <c r="F4050" s="95"/>
    </row>
    <row r="4051" spans="2:6">
      <c r="B4051" s="92"/>
      <c r="C4051" s="92"/>
      <c r="D4051" s="93"/>
      <c r="E4051" s="94"/>
      <c r="F4051" s="95"/>
    </row>
    <row r="4052" spans="2:6">
      <c r="B4052" s="92"/>
      <c r="C4052" s="92"/>
      <c r="D4052" s="93"/>
      <c r="E4052" s="94"/>
      <c r="F4052" s="95"/>
    </row>
    <row r="4053" spans="2:6">
      <c r="B4053" s="92"/>
      <c r="C4053" s="92"/>
      <c r="D4053" s="93"/>
      <c r="E4053" s="94"/>
      <c r="F4053" s="96"/>
    </row>
    <row r="4054" spans="2:6">
      <c r="B4054" s="92"/>
      <c r="C4054" s="92"/>
      <c r="D4054" s="93"/>
      <c r="E4054" s="94"/>
      <c r="F4054" s="96"/>
    </row>
    <row r="4055" spans="2:6">
      <c r="B4055" s="92"/>
      <c r="C4055" s="92"/>
      <c r="D4055" s="93"/>
      <c r="E4055" s="94"/>
      <c r="F4055" s="96"/>
    </row>
    <row r="4056" spans="2:6">
      <c r="B4056" s="92"/>
      <c r="C4056" s="92"/>
      <c r="D4056" s="93"/>
      <c r="E4056" s="94"/>
      <c r="F4056" s="96"/>
    </row>
    <row r="4057" spans="2:6">
      <c r="B4057" s="92"/>
      <c r="C4057" s="92"/>
      <c r="D4057" s="93"/>
      <c r="E4057" s="94"/>
      <c r="F4057" s="95"/>
    </row>
    <row r="4058" spans="2:6">
      <c r="B4058" s="92"/>
      <c r="C4058" s="92"/>
      <c r="D4058" s="93"/>
      <c r="E4058" s="94"/>
      <c r="F4058" s="96"/>
    </row>
    <row r="4059" spans="2:6">
      <c r="B4059" s="92"/>
      <c r="C4059" s="92"/>
      <c r="D4059" s="93"/>
      <c r="E4059" s="94"/>
      <c r="F4059" s="96"/>
    </row>
    <row r="4060" spans="2:6">
      <c r="B4060" s="92"/>
      <c r="C4060" s="92"/>
      <c r="D4060" s="93"/>
      <c r="E4060" s="94"/>
      <c r="F4060" s="96"/>
    </row>
    <row r="4061" spans="2:6">
      <c r="B4061" s="92"/>
      <c r="C4061" s="92"/>
      <c r="D4061" s="93"/>
      <c r="E4061" s="94"/>
      <c r="F4061" s="96"/>
    </row>
    <row r="4062" spans="2:6">
      <c r="B4062" s="92"/>
      <c r="C4062" s="92"/>
      <c r="D4062" s="93"/>
      <c r="E4062" s="94"/>
      <c r="F4062" s="95"/>
    </row>
    <row r="4063" spans="2:6">
      <c r="B4063" s="92"/>
      <c r="C4063" s="92"/>
      <c r="D4063" s="93"/>
      <c r="E4063" s="94"/>
      <c r="F4063" s="95"/>
    </row>
    <row r="4064" spans="2:6">
      <c r="B4064" s="92"/>
      <c r="C4064" s="92"/>
      <c r="D4064" s="93"/>
      <c r="E4064" s="94"/>
      <c r="F4064" s="95"/>
    </row>
    <row r="4065" spans="2:6">
      <c r="B4065" s="92"/>
      <c r="C4065" s="92"/>
      <c r="D4065" s="93"/>
      <c r="E4065" s="94"/>
      <c r="F4065" s="95"/>
    </row>
    <row r="4066" spans="2:6">
      <c r="B4066" s="92"/>
      <c r="C4066" s="92"/>
      <c r="D4066" s="93"/>
      <c r="E4066" s="94"/>
      <c r="F4066" s="95"/>
    </row>
    <row r="4067" spans="2:6">
      <c r="B4067" s="92"/>
      <c r="C4067" s="92"/>
      <c r="D4067" s="93"/>
      <c r="E4067" s="94"/>
      <c r="F4067" s="95"/>
    </row>
    <row r="4068" spans="2:6">
      <c r="B4068" s="92"/>
      <c r="C4068" s="92"/>
      <c r="D4068" s="93"/>
      <c r="E4068" s="94"/>
      <c r="F4068" s="95"/>
    </row>
    <row r="4069" spans="2:6">
      <c r="B4069" s="92"/>
      <c r="C4069" s="92"/>
      <c r="D4069" s="93"/>
      <c r="E4069" s="94"/>
      <c r="F4069" s="96"/>
    </row>
    <row r="4070" spans="2:6">
      <c r="B4070" s="92"/>
      <c r="C4070" s="92"/>
      <c r="D4070" s="93"/>
      <c r="E4070" s="94"/>
      <c r="F4070" s="95"/>
    </row>
    <row r="4071" spans="2:6">
      <c r="B4071" s="92"/>
      <c r="C4071" s="92"/>
      <c r="D4071" s="93"/>
      <c r="E4071" s="94"/>
      <c r="F4071" s="95"/>
    </row>
    <row r="4072" spans="2:6">
      <c r="B4072" s="92"/>
      <c r="C4072" s="92"/>
      <c r="D4072" s="93"/>
      <c r="E4072" s="94"/>
      <c r="F4072" s="95"/>
    </row>
    <row r="4073" spans="2:6">
      <c r="B4073" s="92"/>
      <c r="C4073" s="92"/>
      <c r="D4073" s="93"/>
      <c r="E4073" s="94"/>
      <c r="F4073" s="95"/>
    </row>
    <row r="4074" spans="2:6">
      <c r="B4074" s="92"/>
      <c r="C4074" s="92"/>
      <c r="D4074" s="93"/>
      <c r="E4074" s="94"/>
      <c r="F4074" s="95"/>
    </row>
    <row r="4075" spans="2:6">
      <c r="B4075" s="92"/>
      <c r="C4075" s="92"/>
      <c r="D4075" s="93"/>
      <c r="E4075" s="94"/>
      <c r="F4075" s="96"/>
    </row>
    <row r="4076" spans="2:6">
      <c r="B4076" s="92"/>
      <c r="C4076" s="92"/>
      <c r="D4076" s="93"/>
      <c r="E4076" s="94"/>
      <c r="F4076" s="96"/>
    </row>
    <row r="4077" spans="2:6">
      <c r="B4077" s="92"/>
      <c r="C4077" s="92"/>
      <c r="D4077" s="93"/>
      <c r="E4077" s="94"/>
      <c r="F4077" s="96"/>
    </row>
    <row r="4078" spans="2:6">
      <c r="B4078" s="92"/>
      <c r="C4078" s="92"/>
      <c r="D4078" s="93"/>
      <c r="E4078" s="94"/>
      <c r="F4078" s="96"/>
    </row>
    <row r="4079" spans="2:6">
      <c r="B4079" s="92"/>
      <c r="C4079" s="92"/>
      <c r="D4079" s="93"/>
      <c r="E4079" s="94"/>
      <c r="F4079" s="95"/>
    </row>
    <row r="4080" spans="2:6">
      <c r="B4080" s="92"/>
      <c r="C4080" s="92"/>
      <c r="D4080" s="93"/>
      <c r="E4080" s="94"/>
      <c r="F4080" s="96"/>
    </row>
    <row r="4081" spans="2:6">
      <c r="B4081" s="92"/>
      <c r="C4081" s="92"/>
      <c r="D4081" s="93"/>
      <c r="E4081" s="94"/>
      <c r="F4081" s="95"/>
    </row>
    <row r="4082" spans="2:6">
      <c r="B4082" s="92"/>
      <c r="C4082" s="92"/>
      <c r="D4082" s="93"/>
      <c r="E4082" s="94"/>
      <c r="F4082" s="95"/>
    </row>
    <row r="4083" spans="2:6">
      <c r="B4083" s="92"/>
      <c r="C4083" s="92"/>
      <c r="D4083" s="93"/>
      <c r="E4083" s="94"/>
      <c r="F4083" s="95"/>
    </row>
    <row r="4084" spans="2:6">
      <c r="B4084" s="92"/>
      <c r="C4084" s="92"/>
      <c r="D4084" s="93"/>
      <c r="E4084" s="94"/>
      <c r="F4084" s="95"/>
    </row>
    <row r="4085" spans="2:6">
      <c r="B4085" s="92"/>
      <c r="C4085" s="92"/>
      <c r="D4085" s="93"/>
      <c r="E4085" s="94"/>
      <c r="F4085" s="95"/>
    </row>
    <row r="4086" spans="2:6">
      <c r="B4086" s="92"/>
      <c r="C4086" s="92"/>
      <c r="D4086" s="93"/>
      <c r="E4086" s="94"/>
      <c r="F4086" s="95"/>
    </row>
    <row r="4087" spans="2:6">
      <c r="B4087" s="92"/>
      <c r="C4087" s="92"/>
      <c r="D4087" s="93"/>
      <c r="E4087" s="94"/>
      <c r="F4087" s="95"/>
    </row>
    <row r="4088" spans="2:6">
      <c r="B4088" s="92"/>
      <c r="C4088" s="92"/>
      <c r="D4088" s="93"/>
      <c r="E4088" s="94"/>
      <c r="F4088" s="96"/>
    </row>
    <row r="4089" spans="2:6">
      <c r="B4089" s="92"/>
      <c r="C4089" s="92"/>
      <c r="D4089" s="93"/>
      <c r="E4089" s="94"/>
      <c r="F4089" s="95"/>
    </row>
    <row r="4090" spans="2:6">
      <c r="B4090" s="92"/>
      <c r="C4090" s="92"/>
      <c r="D4090" s="93"/>
      <c r="E4090" s="94"/>
      <c r="F4090" s="95"/>
    </row>
    <row r="4091" spans="2:6">
      <c r="B4091" s="92"/>
      <c r="C4091" s="92"/>
      <c r="D4091" s="93"/>
      <c r="E4091" s="94"/>
      <c r="F4091" s="95"/>
    </row>
    <row r="4092" spans="2:6">
      <c r="B4092" s="92"/>
      <c r="C4092" s="92"/>
      <c r="D4092" s="93"/>
      <c r="E4092" s="94"/>
      <c r="F4092" s="95"/>
    </row>
    <row r="4093" spans="2:6">
      <c r="B4093" s="92"/>
      <c r="C4093" s="92"/>
      <c r="D4093" s="93"/>
      <c r="E4093" s="94"/>
      <c r="F4093" s="95"/>
    </row>
    <row r="4094" spans="2:6">
      <c r="B4094" s="92"/>
      <c r="C4094" s="92"/>
      <c r="D4094" s="93"/>
      <c r="E4094" s="94"/>
      <c r="F4094" s="96"/>
    </row>
    <row r="4095" spans="2:6">
      <c r="B4095" s="92"/>
      <c r="C4095" s="92"/>
      <c r="D4095" s="93"/>
      <c r="E4095" s="94"/>
      <c r="F4095" s="96"/>
    </row>
    <row r="4096" spans="2:6">
      <c r="B4096" s="92"/>
      <c r="C4096" s="92"/>
      <c r="D4096" s="93"/>
      <c r="E4096" s="94"/>
      <c r="F4096" s="96"/>
    </row>
    <row r="4097" spans="2:6">
      <c r="B4097" s="92"/>
      <c r="C4097" s="92"/>
      <c r="D4097" s="93"/>
      <c r="E4097" s="94"/>
      <c r="F4097" s="93"/>
    </row>
    <row r="4098" spans="2:6">
      <c r="B4098" s="92"/>
      <c r="C4098" s="92"/>
      <c r="D4098" s="93"/>
      <c r="E4098" s="94"/>
      <c r="F4098" s="95"/>
    </row>
    <row r="4099" spans="2:6">
      <c r="B4099" s="92"/>
      <c r="C4099" s="92"/>
      <c r="D4099" s="93"/>
      <c r="E4099" s="94"/>
      <c r="F4099" s="93"/>
    </row>
    <row r="4100" spans="2:6">
      <c r="B4100" s="92"/>
      <c r="C4100" s="92"/>
      <c r="D4100" s="93"/>
      <c r="E4100" s="94"/>
      <c r="F4100" s="95"/>
    </row>
    <row r="4101" spans="2:6">
      <c r="B4101" s="92"/>
      <c r="C4101" s="92"/>
      <c r="D4101" s="93"/>
      <c r="E4101" s="94"/>
      <c r="F4101" s="95"/>
    </row>
    <row r="4102" spans="2:6">
      <c r="B4102" s="92"/>
      <c r="C4102" s="92"/>
      <c r="D4102" s="93"/>
      <c r="E4102" s="94"/>
      <c r="F4102" s="95"/>
    </row>
    <row r="4103" spans="2:6">
      <c r="B4103" s="92"/>
      <c r="C4103" s="92"/>
      <c r="D4103" s="93"/>
      <c r="E4103" s="94"/>
      <c r="F4103" s="95"/>
    </row>
    <row r="4104" spans="2:6">
      <c r="B4104" s="92"/>
      <c r="C4104" s="92"/>
      <c r="D4104" s="93"/>
      <c r="E4104" s="94"/>
      <c r="F4104" s="95"/>
    </row>
    <row r="4105" spans="2:6">
      <c r="B4105" s="92"/>
      <c r="C4105" s="92"/>
      <c r="D4105" s="93"/>
      <c r="E4105" s="94"/>
      <c r="F4105" s="96"/>
    </row>
    <row r="4106" spans="2:6">
      <c r="B4106" s="92"/>
      <c r="C4106" s="92"/>
      <c r="D4106" s="93"/>
      <c r="E4106" s="94"/>
      <c r="F4106" s="95"/>
    </row>
    <row r="4107" spans="2:6">
      <c r="B4107" s="92"/>
      <c r="C4107" s="92"/>
      <c r="D4107" s="93"/>
      <c r="E4107" s="94"/>
      <c r="F4107" s="95"/>
    </row>
    <row r="4108" spans="2:6">
      <c r="B4108" s="92"/>
      <c r="C4108" s="92"/>
      <c r="D4108" s="93"/>
      <c r="E4108" s="94"/>
      <c r="F4108" s="95"/>
    </row>
    <row r="4109" spans="2:6">
      <c r="B4109" s="92"/>
      <c r="C4109" s="92"/>
      <c r="D4109" s="93"/>
      <c r="E4109" s="94"/>
      <c r="F4109" s="95"/>
    </row>
    <row r="4110" spans="2:6">
      <c r="B4110" s="92"/>
      <c r="C4110" s="92"/>
      <c r="D4110" s="93"/>
      <c r="E4110" s="94"/>
      <c r="F4110" s="95"/>
    </row>
    <row r="4111" spans="2:6">
      <c r="B4111" s="92"/>
      <c r="C4111" s="92"/>
      <c r="D4111" s="93"/>
      <c r="E4111" s="94"/>
      <c r="F4111" s="95"/>
    </row>
    <row r="4112" spans="2:6">
      <c r="B4112" s="92"/>
      <c r="C4112" s="92"/>
      <c r="D4112" s="93"/>
      <c r="E4112" s="94"/>
      <c r="F4112" s="95"/>
    </row>
    <row r="4113" spans="2:6">
      <c r="B4113" s="92"/>
      <c r="C4113" s="92"/>
      <c r="D4113" s="93"/>
      <c r="E4113" s="94"/>
      <c r="F4113" s="95"/>
    </row>
    <row r="4114" spans="2:6">
      <c r="B4114" s="92"/>
      <c r="C4114" s="92"/>
      <c r="D4114" s="93"/>
      <c r="E4114" s="94"/>
      <c r="F4114" s="95"/>
    </row>
    <row r="4115" spans="2:6">
      <c r="B4115" s="92"/>
      <c r="C4115" s="92"/>
      <c r="D4115" s="93"/>
      <c r="E4115" s="94"/>
      <c r="F4115" s="95"/>
    </row>
    <row r="4116" spans="2:6">
      <c r="B4116" s="92"/>
      <c r="C4116" s="92"/>
      <c r="D4116" s="93"/>
      <c r="E4116" s="94"/>
      <c r="F4116" s="95"/>
    </row>
    <row r="4117" spans="2:6">
      <c r="B4117" s="92"/>
      <c r="C4117" s="92"/>
      <c r="D4117" s="93"/>
      <c r="E4117" s="94"/>
      <c r="F4117" s="95"/>
    </row>
    <row r="4118" spans="2:6">
      <c r="B4118" s="92"/>
      <c r="C4118" s="92"/>
      <c r="D4118" s="93"/>
      <c r="E4118" s="94"/>
      <c r="F4118" s="95"/>
    </row>
    <row r="4119" spans="2:6">
      <c r="B4119" s="92"/>
      <c r="C4119" s="92"/>
      <c r="D4119" s="93"/>
      <c r="E4119" s="94"/>
      <c r="F4119" s="95"/>
    </row>
  </sheetData>
  <sortState ref="B12:H24">
    <sortCondition descending="1" ref="H24"/>
  </sortState>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0"/>
  <sheetViews>
    <sheetView showGridLines="0" topLeftCell="A5" workbookViewId="0">
      <selection activeCell="H24" sqref="H24"/>
    </sheetView>
  </sheetViews>
  <sheetFormatPr defaultRowHeight="12.75"/>
  <cols>
    <col min="1" max="1" width="6.6640625" style="151" customWidth="1"/>
    <col min="2" max="2" width="28.5" style="151" customWidth="1"/>
    <col min="3" max="3" width="12.1640625" style="151" customWidth="1"/>
    <col min="4" max="4" width="13.33203125" style="151" customWidth="1"/>
    <col min="5" max="5" width="19.1640625" style="151" bestFit="1" customWidth="1"/>
    <col min="6" max="6" width="16.83203125" style="151" bestFit="1" customWidth="1"/>
    <col min="7" max="7" width="19.1640625" style="151" bestFit="1" customWidth="1"/>
    <col min="8" max="8" width="13.33203125" style="151" customWidth="1"/>
    <col min="9" max="257" width="9.33203125" style="151"/>
    <col min="258" max="258" width="6.6640625" style="151" customWidth="1"/>
    <col min="259" max="259" width="28.5" style="151" customWidth="1"/>
    <col min="260" max="260" width="12.1640625" style="151" customWidth="1"/>
    <col min="261" max="261" width="13.33203125" style="151" customWidth="1"/>
    <col min="262" max="263" width="12.1640625" style="151" customWidth="1"/>
    <col min="264" max="264" width="13.33203125" style="151" customWidth="1"/>
    <col min="265" max="513" width="9.33203125" style="151"/>
    <col min="514" max="514" width="6.6640625" style="151" customWidth="1"/>
    <col min="515" max="515" width="28.5" style="151" customWidth="1"/>
    <col min="516" max="516" width="12.1640625" style="151" customWidth="1"/>
    <col min="517" max="517" width="13.33203125" style="151" customWidth="1"/>
    <col min="518" max="519" width="12.1640625" style="151" customWidth="1"/>
    <col min="520" max="520" width="13.33203125" style="151" customWidth="1"/>
    <col min="521" max="769" width="9.33203125" style="151"/>
    <col min="770" max="770" width="6.6640625" style="151" customWidth="1"/>
    <col min="771" max="771" width="28.5" style="151" customWidth="1"/>
    <col min="772" max="772" width="12.1640625" style="151" customWidth="1"/>
    <col min="773" max="773" width="13.33203125" style="151" customWidth="1"/>
    <col min="774" max="775" width="12.1640625" style="151" customWidth="1"/>
    <col min="776" max="776" width="13.33203125" style="151" customWidth="1"/>
    <col min="777" max="1025" width="9.33203125" style="151"/>
    <col min="1026" max="1026" width="6.6640625" style="151" customWidth="1"/>
    <col min="1027" max="1027" width="28.5" style="151" customWidth="1"/>
    <col min="1028" max="1028" width="12.1640625" style="151" customWidth="1"/>
    <col min="1029" max="1029" width="13.33203125" style="151" customWidth="1"/>
    <col min="1030" max="1031" width="12.1640625" style="151" customWidth="1"/>
    <col min="1032" max="1032" width="13.33203125" style="151" customWidth="1"/>
    <col min="1033" max="1281" width="9.33203125" style="151"/>
    <col min="1282" max="1282" width="6.6640625" style="151" customWidth="1"/>
    <col min="1283" max="1283" width="28.5" style="151" customWidth="1"/>
    <col min="1284" max="1284" width="12.1640625" style="151" customWidth="1"/>
    <col min="1285" max="1285" width="13.33203125" style="151" customWidth="1"/>
    <col min="1286" max="1287" width="12.1640625" style="151" customWidth="1"/>
    <col min="1288" max="1288" width="13.33203125" style="151" customWidth="1"/>
    <col min="1289" max="1537" width="9.33203125" style="151"/>
    <col min="1538" max="1538" width="6.6640625" style="151" customWidth="1"/>
    <col min="1539" max="1539" width="28.5" style="151" customWidth="1"/>
    <col min="1540" max="1540" width="12.1640625" style="151" customWidth="1"/>
    <col min="1541" max="1541" width="13.33203125" style="151" customWidth="1"/>
    <col min="1542" max="1543" width="12.1640625" style="151" customWidth="1"/>
    <col min="1544" max="1544" width="13.33203125" style="151" customWidth="1"/>
    <col min="1545" max="1793" width="9.33203125" style="151"/>
    <col min="1794" max="1794" width="6.6640625" style="151" customWidth="1"/>
    <col min="1795" max="1795" width="28.5" style="151" customWidth="1"/>
    <col min="1796" max="1796" width="12.1640625" style="151" customWidth="1"/>
    <col min="1797" max="1797" width="13.33203125" style="151" customWidth="1"/>
    <col min="1798" max="1799" width="12.1640625" style="151" customWidth="1"/>
    <col min="1800" max="1800" width="13.33203125" style="151" customWidth="1"/>
    <col min="1801" max="2049" width="9.33203125" style="151"/>
    <col min="2050" max="2050" width="6.6640625" style="151" customWidth="1"/>
    <col min="2051" max="2051" width="28.5" style="151" customWidth="1"/>
    <col min="2052" max="2052" width="12.1640625" style="151" customWidth="1"/>
    <col min="2053" max="2053" width="13.33203125" style="151" customWidth="1"/>
    <col min="2054" max="2055" width="12.1640625" style="151" customWidth="1"/>
    <col min="2056" max="2056" width="13.33203125" style="151" customWidth="1"/>
    <col min="2057" max="2305" width="9.33203125" style="151"/>
    <col min="2306" max="2306" width="6.6640625" style="151" customWidth="1"/>
    <col min="2307" max="2307" width="28.5" style="151" customWidth="1"/>
    <col min="2308" max="2308" width="12.1640625" style="151" customWidth="1"/>
    <col min="2309" max="2309" width="13.33203125" style="151" customWidth="1"/>
    <col min="2310" max="2311" width="12.1640625" style="151" customWidth="1"/>
    <col min="2312" max="2312" width="13.33203125" style="151" customWidth="1"/>
    <col min="2313" max="2561" width="9.33203125" style="151"/>
    <col min="2562" max="2562" width="6.6640625" style="151" customWidth="1"/>
    <col min="2563" max="2563" width="28.5" style="151" customWidth="1"/>
    <col min="2564" max="2564" width="12.1640625" style="151" customWidth="1"/>
    <col min="2565" max="2565" width="13.33203125" style="151" customWidth="1"/>
    <col min="2566" max="2567" width="12.1640625" style="151" customWidth="1"/>
    <col min="2568" max="2568" width="13.33203125" style="151" customWidth="1"/>
    <col min="2569" max="2817" width="9.33203125" style="151"/>
    <col min="2818" max="2818" width="6.6640625" style="151" customWidth="1"/>
    <col min="2819" max="2819" width="28.5" style="151" customWidth="1"/>
    <col min="2820" max="2820" width="12.1640625" style="151" customWidth="1"/>
    <col min="2821" max="2821" width="13.33203125" style="151" customWidth="1"/>
    <col min="2822" max="2823" width="12.1640625" style="151" customWidth="1"/>
    <col min="2824" max="2824" width="13.33203125" style="151" customWidth="1"/>
    <col min="2825" max="3073" width="9.33203125" style="151"/>
    <col min="3074" max="3074" width="6.6640625" style="151" customWidth="1"/>
    <col min="3075" max="3075" width="28.5" style="151" customWidth="1"/>
    <col min="3076" max="3076" width="12.1640625" style="151" customWidth="1"/>
    <col min="3077" max="3077" width="13.33203125" style="151" customWidth="1"/>
    <col min="3078" max="3079" width="12.1640625" style="151" customWidth="1"/>
    <col min="3080" max="3080" width="13.33203125" style="151" customWidth="1"/>
    <col min="3081" max="3329" width="9.33203125" style="151"/>
    <col min="3330" max="3330" width="6.6640625" style="151" customWidth="1"/>
    <col min="3331" max="3331" width="28.5" style="151" customWidth="1"/>
    <col min="3332" max="3332" width="12.1640625" style="151" customWidth="1"/>
    <col min="3333" max="3333" width="13.33203125" style="151" customWidth="1"/>
    <col min="3334" max="3335" width="12.1640625" style="151" customWidth="1"/>
    <col min="3336" max="3336" width="13.33203125" style="151" customWidth="1"/>
    <col min="3337" max="3585" width="9.33203125" style="151"/>
    <col min="3586" max="3586" width="6.6640625" style="151" customWidth="1"/>
    <col min="3587" max="3587" width="28.5" style="151" customWidth="1"/>
    <col min="3588" max="3588" width="12.1640625" style="151" customWidth="1"/>
    <col min="3589" max="3589" width="13.33203125" style="151" customWidth="1"/>
    <col min="3590" max="3591" width="12.1640625" style="151" customWidth="1"/>
    <col min="3592" max="3592" width="13.33203125" style="151" customWidth="1"/>
    <col min="3593" max="3841" width="9.33203125" style="151"/>
    <col min="3842" max="3842" width="6.6640625" style="151" customWidth="1"/>
    <col min="3843" max="3843" width="28.5" style="151" customWidth="1"/>
    <col min="3844" max="3844" width="12.1640625" style="151" customWidth="1"/>
    <col min="3845" max="3845" width="13.33203125" style="151" customWidth="1"/>
    <col min="3846" max="3847" width="12.1640625" style="151" customWidth="1"/>
    <col min="3848" max="3848" width="13.33203125" style="151" customWidth="1"/>
    <col min="3849" max="4097" width="9.33203125" style="151"/>
    <col min="4098" max="4098" width="6.6640625" style="151" customWidth="1"/>
    <col min="4099" max="4099" width="28.5" style="151" customWidth="1"/>
    <col min="4100" max="4100" width="12.1640625" style="151" customWidth="1"/>
    <col min="4101" max="4101" width="13.33203125" style="151" customWidth="1"/>
    <col min="4102" max="4103" width="12.1640625" style="151" customWidth="1"/>
    <col min="4104" max="4104" width="13.33203125" style="151" customWidth="1"/>
    <col min="4105" max="4353" width="9.33203125" style="151"/>
    <col min="4354" max="4354" width="6.6640625" style="151" customWidth="1"/>
    <col min="4355" max="4355" width="28.5" style="151" customWidth="1"/>
    <col min="4356" max="4356" width="12.1640625" style="151" customWidth="1"/>
    <col min="4357" max="4357" width="13.33203125" style="151" customWidth="1"/>
    <col min="4358" max="4359" width="12.1640625" style="151" customWidth="1"/>
    <col min="4360" max="4360" width="13.33203125" style="151" customWidth="1"/>
    <col min="4361" max="4609" width="9.33203125" style="151"/>
    <col min="4610" max="4610" width="6.6640625" style="151" customWidth="1"/>
    <col min="4611" max="4611" width="28.5" style="151" customWidth="1"/>
    <col min="4612" max="4612" width="12.1640625" style="151" customWidth="1"/>
    <col min="4613" max="4613" width="13.33203125" style="151" customWidth="1"/>
    <col min="4614" max="4615" width="12.1640625" style="151" customWidth="1"/>
    <col min="4616" max="4616" width="13.33203125" style="151" customWidth="1"/>
    <col min="4617" max="4865" width="9.33203125" style="151"/>
    <col min="4866" max="4866" width="6.6640625" style="151" customWidth="1"/>
    <col min="4867" max="4867" width="28.5" style="151" customWidth="1"/>
    <col min="4868" max="4868" width="12.1640625" style="151" customWidth="1"/>
    <col min="4869" max="4869" width="13.33203125" style="151" customWidth="1"/>
    <col min="4870" max="4871" width="12.1640625" style="151" customWidth="1"/>
    <col min="4872" max="4872" width="13.33203125" style="151" customWidth="1"/>
    <col min="4873" max="5121" width="9.33203125" style="151"/>
    <col min="5122" max="5122" width="6.6640625" style="151" customWidth="1"/>
    <col min="5123" max="5123" width="28.5" style="151" customWidth="1"/>
    <col min="5124" max="5124" width="12.1640625" style="151" customWidth="1"/>
    <col min="5125" max="5125" width="13.33203125" style="151" customWidth="1"/>
    <col min="5126" max="5127" width="12.1640625" style="151" customWidth="1"/>
    <col min="5128" max="5128" width="13.33203125" style="151" customWidth="1"/>
    <col min="5129" max="5377" width="9.33203125" style="151"/>
    <col min="5378" max="5378" width="6.6640625" style="151" customWidth="1"/>
    <col min="5379" max="5379" width="28.5" style="151" customWidth="1"/>
    <col min="5380" max="5380" width="12.1640625" style="151" customWidth="1"/>
    <col min="5381" max="5381" width="13.33203125" style="151" customWidth="1"/>
    <col min="5382" max="5383" width="12.1640625" style="151" customWidth="1"/>
    <col min="5384" max="5384" width="13.33203125" style="151" customWidth="1"/>
    <col min="5385" max="5633" width="9.33203125" style="151"/>
    <col min="5634" max="5634" width="6.6640625" style="151" customWidth="1"/>
    <col min="5635" max="5635" width="28.5" style="151" customWidth="1"/>
    <col min="5636" max="5636" width="12.1640625" style="151" customWidth="1"/>
    <col min="5637" max="5637" width="13.33203125" style="151" customWidth="1"/>
    <col min="5638" max="5639" width="12.1640625" style="151" customWidth="1"/>
    <col min="5640" max="5640" width="13.33203125" style="151" customWidth="1"/>
    <col min="5641" max="5889" width="9.33203125" style="151"/>
    <col min="5890" max="5890" width="6.6640625" style="151" customWidth="1"/>
    <col min="5891" max="5891" width="28.5" style="151" customWidth="1"/>
    <col min="5892" max="5892" width="12.1640625" style="151" customWidth="1"/>
    <col min="5893" max="5893" width="13.33203125" style="151" customWidth="1"/>
    <col min="5894" max="5895" width="12.1640625" style="151" customWidth="1"/>
    <col min="5896" max="5896" width="13.33203125" style="151" customWidth="1"/>
    <col min="5897" max="6145" width="9.33203125" style="151"/>
    <col min="6146" max="6146" width="6.6640625" style="151" customWidth="1"/>
    <col min="6147" max="6147" width="28.5" style="151" customWidth="1"/>
    <col min="6148" max="6148" width="12.1640625" style="151" customWidth="1"/>
    <col min="6149" max="6149" width="13.33203125" style="151" customWidth="1"/>
    <col min="6150" max="6151" width="12.1640625" style="151" customWidth="1"/>
    <col min="6152" max="6152" width="13.33203125" style="151" customWidth="1"/>
    <col min="6153" max="6401" width="9.33203125" style="151"/>
    <col min="6402" max="6402" width="6.6640625" style="151" customWidth="1"/>
    <col min="6403" max="6403" width="28.5" style="151" customWidth="1"/>
    <col min="6404" max="6404" width="12.1640625" style="151" customWidth="1"/>
    <col min="6405" max="6405" width="13.33203125" style="151" customWidth="1"/>
    <col min="6406" max="6407" width="12.1640625" style="151" customWidth="1"/>
    <col min="6408" max="6408" width="13.33203125" style="151" customWidth="1"/>
    <col min="6409" max="6657" width="9.33203125" style="151"/>
    <col min="6658" max="6658" width="6.6640625" style="151" customWidth="1"/>
    <col min="6659" max="6659" width="28.5" style="151" customWidth="1"/>
    <col min="6660" max="6660" width="12.1640625" style="151" customWidth="1"/>
    <col min="6661" max="6661" width="13.33203125" style="151" customWidth="1"/>
    <col min="6662" max="6663" width="12.1640625" style="151" customWidth="1"/>
    <col min="6664" max="6664" width="13.33203125" style="151" customWidth="1"/>
    <col min="6665" max="6913" width="9.33203125" style="151"/>
    <col min="6914" max="6914" width="6.6640625" style="151" customWidth="1"/>
    <col min="6915" max="6915" width="28.5" style="151" customWidth="1"/>
    <col min="6916" max="6916" width="12.1640625" style="151" customWidth="1"/>
    <col min="6917" max="6917" width="13.33203125" style="151" customWidth="1"/>
    <col min="6918" max="6919" width="12.1640625" style="151" customWidth="1"/>
    <col min="6920" max="6920" width="13.33203125" style="151" customWidth="1"/>
    <col min="6921" max="7169" width="9.33203125" style="151"/>
    <col min="7170" max="7170" width="6.6640625" style="151" customWidth="1"/>
    <col min="7171" max="7171" width="28.5" style="151" customWidth="1"/>
    <col min="7172" max="7172" width="12.1640625" style="151" customWidth="1"/>
    <col min="7173" max="7173" width="13.33203125" style="151" customWidth="1"/>
    <col min="7174" max="7175" width="12.1640625" style="151" customWidth="1"/>
    <col min="7176" max="7176" width="13.33203125" style="151" customWidth="1"/>
    <col min="7177" max="7425" width="9.33203125" style="151"/>
    <col min="7426" max="7426" width="6.6640625" style="151" customWidth="1"/>
    <col min="7427" max="7427" width="28.5" style="151" customWidth="1"/>
    <col min="7428" max="7428" width="12.1640625" style="151" customWidth="1"/>
    <col min="7429" max="7429" width="13.33203125" style="151" customWidth="1"/>
    <col min="7430" max="7431" width="12.1640625" style="151" customWidth="1"/>
    <col min="7432" max="7432" width="13.33203125" style="151" customWidth="1"/>
    <col min="7433" max="7681" width="9.33203125" style="151"/>
    <col min="7682" max="7682" width="6.6640625" style="151" customWidth="1"/>
    <col min="7683" max="7683" width="28.5" style="151" customWidth="1"/>
    <col min="7684" max="7684" width="12.1640625" style="151" customWidth="1"/>
    <col min="7685" max="7685" width="13.33203125" style="151" customWidth="1"/>
    <col min="7686" max="7687" width="12.1640625" style="151" customWidth="1"/>
    <col min="7688" max="7688" width="13.33203125" style="151" customWidth="1"/>
    <col min="7689" max="7937" width="9.33203125" style="151"/>
    <col min="7938" max="7938" width="6.6640625" style="151" customWidth="1"/>
    <col min="7939" max="7939" width="28.5" style="151" customWidth="1"/>
    <col min="7940" max="7940" width="12.1640625" style="151" customWidth="1"/>
    <col min="7941" max="7941" width="13.33203125" style="151" customWidth="1"/>
    <col min="7942" max="7943" width="12.1640625" style="151" customWidth="1"/>
    <col min="7944" max="7944" width="13.33203125" style="151" customWidth="1"/>
    <col min="7945" max="8193" width="9.33203125" style="151"/>
    <col min="8194" max="8194" width="6.6640625" style="151" customWidth="1"/>
    <col min="8195" max="8195" width="28.5" style="151" customWidth="1"/>
    <col min="8196" max="8196" width="12.1640625" style="151" customWidth="1"/>
    <col min="8197" max="8197" width="13.33203125" style="151" customWidth="1"/>
    <col min="8198" max="8199" width="12.1640625" style="151" customWidth="1"/>
    <col min="8200" max="8200" width="13.33203125" style="151" customWidth="1"/>
    <col min="8201" max="8449" width="9.33203125" style="151"/>
    <col min="8450" max="8450" width="6.6640625" style="151" customWidth="1"/>
    <col min="8451" max="8451" width="28.5" style="151" customWidth="1"/>
    <col min="8452" max="8452" width="12.1640625" style="151" customWidth="1"/>
    <col min="8453" max="8453" width="13.33203125" style="151" customWidth="1"/>
    <col min="8454" max="8455" width="12.1640625" style="151" customWidth="1"/>
    <col min="8456" max="8456" width="13.33203125" style="151" customWidth="1"/>
    <col min="8457" max="8705" width="9.33203125" style="151"/>
    <col min="8706" max="8706" width="6.6640625" style="151" customWidth="1"/>
    <col min="8707" max="8707" width="28.5" style="151" customWidth="1"/>
    <col min="8708" max="8708" width="12.1640625" style="151" customWidth="1"/>
    <col min="8709" max="8709" width="13.33203125" style="151" customWidth="1"/>
    <col min="8710" max="8711" width="12.1640625" style="151" customWidth="1"/>
    <col min="8712" max="8712" width="13.33203125" style="151" customWidth="1"/>
    <col min="8713" max="8961" width="9.33203125" style="151"/>
    <col min="8962" max="8962" width="6.6640625" style="151" customWidth="1"/>
    <col min="8963" max="8963" width="28.5" style="151" customWidth="1"/>
    <col min="8964" max="8964" width="12.1640625" style="151" customWidth="1"/>
    <col min="8965" max="8965" width="13.33203125" style="151" customWidth="1"/>
    <col min="8966" max="8967" width="12.1640625" style="151" customWidth="1"/>
    <col min="8968" max="8968" width="13.33203125" style="151" customWidth="1"/>
    <col min="8969" max="9217" width="9.33203125" style="151"/>
    <col min="9218" max="9218" width="6.6640625" style="151" customWidth="1"/>
    <col min="9219" max="9219" width="28.5" style="151" customWidth="1"/>
    <col min="9220" max="9220" width="12.1640625" style="151" customWidth="1"/>
    <col min="9221" max="9221" width="13.33203125" style="151" customWidth="1"/>
    <col min="9222" max="9223" width="12.1640625" style="151" customWidth="1"/>
    <col min="9224" max="9224" width="13.33203125" style="151" customWidth="1"/>
    <col min="9225" max="9473" width="9.33203125" style="151"/>
    <col min="9474" max="9474" width="6.6640625" style="151" customWidth="1"/>
    <col min="9475" max="9475" width="28.5" style="151" customWidth="1"/>
    <col min="9476" max="9476" width="12.1640625" style="151" customWidth="1"/>
    <col min="9477" max="9477" width="13.33203125" style="151" customWidth="1"/>
    <col min="9478" max="9479" width="12.1640625" style="151" customWidth="1"/>
    <col min="9480" max="9480" width="13.33203125" style="151" customWidth="1"/>
    <col min="9481" max="9729" width="9.33203125" style="151"/>
    <col min="9730" max="9730" width="6.6640625" style="151" customWidth="1"/>
    <col min="9731" max="9731" width="28.5" style="151" customWidth="1"/>
    <col min="9732" max="9732" width="12.1640625" style="151" customWidth="1"/>
    <col min="9733" max="9733" width="13.33203125" style="151" customWidth="1"/>
    <col min="9734" max="9735" width="12.1640625" style="151" customWidth="1"/>
    <col min="9736" max="9736" width="13.33203125" style="151" customWidth="1"/>
    <col min="9737" max="9985" width="9.33203125" style="151"/>
    <col min="9986" max="9986" width="6.6640625" style="151" customWidth="1"/>
    <col min="9987" max="9987" width="28.5" style="151" customWidth="1"/>
    <col min="9988" max="9988" width="12.1640625" style="151" customWidth="1"/>
    <col min="9989" max="9989" width="13.33203125" style="151" customWidth="1"/>
    <col min="9990" max="9991" width="12.1640625" style="151" customWidth="1"/>
    <col min="9992" max="9992" width="13.33203125" style="151" customWidth="1"/>
    <col min="9993" max="10241" width="9.33203125" style="151"/>
    <col min="10242" max="10242" width="6.6640625" style="151" customWidth="1"/>
    <col min="10243" max="10243" width="28.5" style="151" customWidth="1"/>
    <col min="10244" max="10244" width="12.1640625" style="151" customWidth="1"/>
    <col min="10245" max="10245" width="13.33203125" style="151" customWidth="1"/>
    <col min="10246" max="10247" width="12.1640625" style="151" customWidth="1"/>
    <col min="10248" max="10248" width="13.33203125" style="151" customWidth="1"/>
    <col min="10249" max="10497" width="9.33203125" style="151"/>
    <col min="10498" max="10498" width="6.6640625" style="151" customWidth="1"/>
    <col min="10499" max="10499" width="28.5" style="151" customWidth="1"/>
    <col min="10500" max="10500" width="12.1640625" style="151" customWidth="1"/>
    <col min="10501" max="10501" width="13.33203125" style="151" customWidth="1"/>
    <col min="10502" max="10503" width="12.1640625" style="151" customWidth="1"/>
    <col min="10504" max="10504" width="13.33203125" style="151" customWidth="1"/>
    <col min="10505" max="10753" width="9.33203125" style="151"/>
    <col min="10754" max="10754" width="6.6640625" style="151" customWidth="1"/>
    <col min="10755" max="10755" width="28.5" style="151" customWidth="1"/>
    <col min="10756" max="10756" width="12.1640625" style="151" customWidth="1"/>
    <col min="10757" max="10757" width="13.33203125" style="151" customWidth="1"/>
    <col min="10758" max="10759" width="12.1640625" style="151" customWidth="1"/>
    <col min="10760" max="10760" width="13.33203125" style="151" customWidth="1"/>
    <col min="10761" max="11009" width="9.33203125" style="151"/>
    <col min="11010" max="11010" width="6.6640625" style="151" customWidth="1"/>
    <col min="11011" max="11011" width="28.5" style="151" customWidth="1"/>
    <col min="11012" max="11012" width="12.1640625" style="151" customWidth="1"/>
    <col min="11013" max="11013" width="13.33203125" style="151" customWidth="1"/>
    <col min="11014" max="11015" width="12.1640625" style="151" customWidth="1"/>
    <col min="11016" max="11016" width="13.33203125" style="151" customWidth="1"/>
    <col min="11017" max="11265" width="9.33203125" style="151"/>
    <col min="11266" max="11266" width="6.6640625" style="151" customWidth="1"/>
    <col min="11267" max="11267" width="28.5" style="151" customWidth="1"/>
    <col min="11268" max="11268" width="12.1640625" style="151" customWidth="1"/>
    <col min="11269" max="11269" width="13.33203125" style="151" customWidth="1"/>
    <col min="11270" max="11271" width="12.1640625" style="151" customWidth="1"/>
    <col min="11272" max="11272" width="13.33203125" style="151" customWidth="1"/>
    <col min="11273" max="11521" width="9.33203125" style="151"/>
    <col min="11522" max="11522" width="6.6640625" style="151" customWidth="1"/>
    <col min="11523" max="11523" width="28.5" style="151" customWidth="1"/>
    <col min="11524" max="11524" width="12.1640625" style="151" customWidth="1"/>
    <col min="11525" max="11525" width="13.33203125" style="151" customWidth="1"/>
    <col min="11526" max="11527" width="12.1640625" style="151" customWidth="1"/>
    <col min="11528" max="11528" width="13.33203125" style="151" customWidth="1"/>
    <col min="11529" max="11777" width="9.33203125" style="151"/>
    <col min="11778" max="11778" width="6.6640625" style="151" customWidth="1"/>
    <col min="11779" max="11779" width="28.5" style="151" customWidth="1"/>
    <col min="11780" max="11780" width="12.1640625" style="151" customWidth="1"/>
    <col min="11781" max="11781" width="13.33203125" style="151" customWidth="1"/>
    <col min="11782" max="11783" width="12.1640625" style="151" customWidth="1"/>
    <col min="11784" max="11784" width="13.33203125" style="151" customWidth="1"/>
    <col min="11785" max="12033" width="9.33203125" style="151"/>
    <col min="12034" max="12034" width="6.6640625" style="151" customWidth="1"/>
    <col min="12035" max="12035" width="28.5" style="151" customWidth="1"/>
    <col min="12036" max="12036" width="12.1640625" style="151" customWidth="1"/>
    <col min="12037" max="12037" width="13.33203125" style="151" customWidth="1"/>
    <col min="12038" max="12039" width="12.1640625" style="151" customWidth="1"/>
    <col min="12040" max="12040" width="13.33203125" style="151" customWidth="1"/>
    <col min="12041" max="12289" width="9.33203125" style="151"/>
    <col min="12290" max="12290" width="6.6640625" style="151" customWidth="1"/>
    <col min="12291" max="12291" width="28.5" style="151" customWidth="1"/>
    <col min="12292" max="12292" width="12.1640625" style="151" customWidth="1"/>
    <col min="12293" max="12293" width="13.33203125" style="151" customWidth="1"/>
    <col min="12294" max="12295" width="12.1640625" style="151" customWidth="1"/>
    <col min="12296" max="12296" width="13.33203125" style="151" customWidth="1"/>
    <col min="12297" max="12545" width="9.33203125" style="151"/>
    <col min="12546" max="12546" width="6.6640625" style="151" customWidth="1"/>
    <col min="12547" max="12547" width="28.5" style="151" customWidth="1"/>
    <col min="12548" max="12548" width="12.1640625" style="151" customWidth="1"/>
    <col min="12549" max="12549" width="13.33203125" style="151" customWidth="1"/>
    <col min="12550" max="12551" width="12.1640625" style="151" customWidth="1"/>
    <col min="12552" max="12552" width="13.33203125" style="151" customWidth="1"/>
    <col min="12553" max="12801" width="9.33203125" style="151"/>
    <col min="12802" max="12802" width="6.6640625" style="151" customWidth="1"/>
    <col min="12803" max="12803" width="28.5" style="151" customWidth="1"/>
    <col min="12804" max="12804" width="12.1640625" style="151" customWidth="1"/>
    <col min="12805" max="12805" width="13.33203125" style="151" customWidth="1"/>
    <col min="12806" max="12807" width="12.1640625" style="151" customWidth="1"/>
    <col min="12808" max="12808" width="13.33203125" style="151" customWidth="1"/>
    <col min="12809" max="13057" width="9.33203125" style="151"/>
    <col min="13058" max="13058" width="6.6640625" style="151" customWidth="1"/>
    <col min="13059" max="13059" width="28.5" style="151" customWidth="1"/>
    <col min="13060" max="13060" width="12.1640625" style="151" customWidth="1"/>
    <col min="13061" max="13061" width="13.33203125" style="151" customWidth="1"/>
    <col min="13062" max="13063" width="12.1640625" style="151" customWidth="1"/>
    <col min="13064" max="13064" width="13.33203125" style="151" customWidth="1"/>
    <col min="13065" max="13313" width="9.33203125" style="151"/>
    <col min="13314" max="13314" width="6.6640625" style="151" customWidth="1"/>
    <col min="13315" max="13315" width="28.5" style="151" customWidth="1"/>
    <col min="13316" max="13316" width="12.1640625" style="151" customWidth="1"/>
    <col min="13317" max="13317" width="13.33203125" style="151" customWidth="1"/>
    <col min="13318" max="13319" width="12.1640625" style="151" customWidth="1"/>
    <col min="13320" max="13320" width="13.33203125" style="151" customWidth="1"/>
    <col min="13321" max="13569" width="9.33203125" style="151"/>
    <col min="13570" max="13570" width="6.6640625" style="151" customWidth="1"/>
    <col min="13571" max="13571" width="28.5" style="151" customWidth="1"/>
    <col min="13572" max="13572" width="12.1640625" style="151" customWidth="1"/>
    <col min="13573" max="13573" width="13.33203125" style="151" customWidth="1"/>
    <col min="13574" max="13575" width="12.1640625" style="151" customWidth="1"/>
    <col min="13576" max="13576" width="13.33203125" style="151" customWidth="1"/>
    <col min="13577" max="13825" width="9.33203125" style="151"/>
    <col min="13826" max="13826" width="6.6640625" style="151" customWidth="1"/>
    <col min="13827" max="13827" width="28.5" style="151" customWidth="1"/>
    <col min="13828" max="13828" width="12.1640625" style="151" customWidth="1"/>
    <col min="13829" max="13829" width="13.33203125" style="151" customWidth="1"/>
    <col min="13830" max="13831" width="12.1640625" style="151" customWidth="1"/>
    <col min="13832" max="13832" width="13.33203125" style="151" customWidth="1"/>
    <col min="13833" max="14081" width="9.33203125" style="151"/>
    <col min="14082" max="14082" width="6.6640625" style="151" customWidth="1"/>
    <col min="14083" max="14083" width="28.5" style="151" customWidth="1"/>
    <col min="14084" max="14084" width="12.1640625" style="151" customWidth="1"/>
    <col min="14085" max="14085" width="13.33203125" style="151" customWidth="1"/>
    <col min="14086" max="14087" width="12.1640625" style="151" customWidth="1"/>
    <col min="14088" max="14088" width="13.33203125" style="151" customWidth="1"/>
    <col min="14089" max="14337" width="9.33203125" style="151"/>
    <col min="14338" max="14338" width="6.6640625" style="151" customWidth="1"/>
    <col min="14339" max="14339" width="28.5" style="151" customWidth="1"/>
    <col min="14340" max="14340" width="12.1640625" style="151" customWidth="1"/>
    <col min="14341" max="14341" width="13.33203125" style="151" customWidth="1"/>
    <col min="14342" max="14343" width="12.1640625" style="151" customWidth="1"/>
    <col min="14344" max="14344" width="13.33203125" style="151" customWidth="1"/>
    <col min="14345" max="14593" width="9.33203125" style="151"/>
    <col min="14594" max="14594" width="6.6640625" style="151" customWidth="1"/>
    <col min="14595" max="14595" width="28.5" style="151" customWidth="1"/>
    <col min="14596" max="14596" width="12.1640625" style="151" customWidth="1"/>
    <col min="14597" max="14597" width="13.33203125" style="151" customWidth="1"/>
    <col min="14598" max="14599" width="12.1640625" style="151" customWidth="1"/>
    <col min="14600" max="14600" width="13.33203125" style="151" customWidth="1"/>
    <col min="14601" max="14849" width="9.33203125" style="151"/>
    <col min="14850" max="14850" width="6.6640625" style="151" customWidth="1"/>
    <col min="14851" max="14851" width="28.5" style="151" customWidth="1"/>
    <col min="14852" max="14852" width="12.1640625" style="151" customWidth="1"/>
    <col min="14853" max="14853" width="13.33203125" style="151" customWidth="1"/>
    <col min="14854" max="14855" width="12.1640625" style="151" customWidth="1"/>
    <col min="14856" max="14856" width="13.33203125" style="151" customWidth="1"/>
    <col min="14857" max="15105" width="9.33203125" style="151"/>
    <col min="15106" max="15106" width="6.6640625" style="151" customWidth="1"/>
    <col min="15107" max="15107" width="28.5" style="151" customWidth="1"/>
    <col min="15108" max="15108" width="12.1640625" style="151" customWidth="1"/>
    <col min="15109" max="15109" width="13.33203125" style="151" customWidth="1"/>
    <col min="15110" max="15111" width="12.1640625" style="151" customWidth="1"/>
    <col min="15112" max="15112" width="13.33203125" style="151" customWidth="1"/>
    <col min="15113" max="15361" width="9.33203125" style="151"/>
    <col min="15362" max="15362" width="6.6640625" style="151" customWidth="1"/>
    <col min="15363" max="15363" width="28.5" style="151" customWidth="1"/>
    <col min="15364" max="15364" width="12.1640625" style="151" customWidth="1"/>
    <col min="15365" max="15365" width="13.33203125" style="151" customWidth="1"/>
    <col min="15366" max="15367" width="12.1640625" style="151" customWidth="1"/>
    <col min="15368" max="15368" width="13.33203125" style="151" customWidth="1"/>
    <col min="15369" max="15617" width="9.33203125" style="151"/>
    <col min="15618" max="15618" width="6.6640625" style="151" customWidth="1"/>
    <col min="15619" max="15619" width="28.5" style="151" customWidth="1"/>
    <col min="15620" max="15620" width="12.1640625" style="151" customWidth="1"/>
    <col min="15621" max="15621" width="13.33203125" style="151" customWidth="1"/>
    <col min="15622" max="15623" width="12.1640625" style="151" customWidth="1"/>
    <col min="15624" max="15624" width="13.33203125" style="151" customWidth="1"/>
    <col min="15625" max="15873" width="9.33203125" style="151"/>
    <col min="15874" max="15874" width="6.6640625" style="151" customWidth="1"/>
    <col min="15875" max="15875" width="28.5" style="151" customWidth="1"/>
    <col min="15876" max="15876" width="12.1640625" style="151" customWidth="1"/>
    <col min="15877" max="15877" width="13.33203125" style="151" customWidth="1"/>
    <col min="15878" max="15879" width="12.1640625" style="151" customWidth="1"/>
    <col min="15880" max="15880" width="13.33203125" style="151" customWidth="1"/>
    <col min="15881" max="16129" width="9.33203125" style="151"/>
    <col min="16130" max="16130" width="6.6640625" style="151" customWidth="1"/>
    <col min="16131" max="16131" width="28.5" style="151" customWidth="1"/>
    <col min="16132" max="16132" width="12.1640625" style="151" customWidth="1"/>
    <col min="16133" max="16133" width="13.33203125" style="151" customWidth="1"/>
    <col min="16134" max="16135" width="12.1640625" style="151" customWidth="1"/>
    <col min="16136" max="16136" width="13.33203125" style="151" customWidth="1"/>
    <col min="16137" max="16384" width="9.33203125" style="151"/>
  </cols>
  <sheetData>
    <row r="2" spans="1:8" ht="20.100000000000001" customHeight="1">
      <c r="A2" s="149"/>
      <c r="B2" s="150" t="s">
        <v>914</v>
      </c>
    </row>
    <row r="3" spans="1:8" ht="20.100000000000001" customHeight="1">
      <c r="A3" s="149"/>
      <c r="B3" s="150"/>
    </row>
    <row r="4" spans="1:8">
      <c r="B4" s="152" t="s">
        <v>915</v>
      </c>
      <c r="C4" s="153" t="s">
        <v>916</v>
      </c>
      <c r="D4" s="153" t="s">
        <v>917</v>
      </c>
      <c r="E4" s="153" t="s">
        <v>918</v>
      </c>
      <c r="F4" s="153" t="s">
        <v>919</v>
      </c>
      <c r="G4" s="153" t="s">
        <v>920</v>
      </c>
      <c r="H4" s="153" t="s">
        <v>84</v>
      </c>
    </row>
    <row r="5" spans="1:8">
      <c r="B5" s="154" t="s">
        <v>921</v>
      </c>
      <c r="C5" s="155">
        <v>25</v>
      </c>
      <c r="D5" s="155">
        <v>41</v>
      </c>
      <c r="E5" s="155">
        <v>5</v>
      </c>
      <c r="F5" s="155">
        <v>30</v>
      </c>
      <c r="G5" s="155">
        <v>8</v>
      </c>
      <c r="H5" s="155">
        <f>C5+D5+E5+F5+G5</f>
        <v>109</v>
      </c>
    </row>
    <row r="6" spans="1:8">
      <c r="B6" s="154"/>
      <c r="C6" s="155"/>
      <c r="D6" s="155"/>
      <c r="E6" s="155"/>
      <c r="F6" s="155"/>
      <c r="G6" s="155"/>
      <c r="H6" s="156"/>
    </row>
    <row r="7" spans="1:8">
      <c r="B7" s="154" t="s">
        <v>922</v>
      </c>
      <c r="C7" s="155">
        <f>C5*31</f>
        <v>775</v>
      </c>
      <c r="D7" s="155">
        <f t="shared" ref="D7:G7" si="0">D5*31</f>
        <v>1271</v>
      </c>
      <c r="E7" s="155">
        <f t="shared" si="0"/>
        <v>155</v>
      </c>
      <c r="F7" s="155">
        <f t="shared" si="0"/>
        <v>930</v>
      </c>
      <c r="G7" s="155">
        <f t="shared" si="0"/>
        <v>248</v>
      </c>
      <c r="H7" s="155">
        <f>C7+D7+E7+F7+G7</f>
        <v>3379</v>
      </c>
    </row>
    <row r="8" spans="1:8">
      <c r="B8" s="154" t="s">
        <v>923</v>
      </c>
      <c r="C8" s="157">
        <v>2</v>
      </c>
      <c r="D8" s="157">
        <v>2</v>
      </c>
      <c r="E8" s="157">
        <v>0</v>
      </c>
      <c r="F8" s="157">
        <v>0</v>
      </c>
      <c r="G8" s="157">
        <v>0</v>
      </c>
      <c r="H8" s="155">
        <f>F8+E8+D8+C8</f>
        <v>4</v>
      </c>
    </row>
    <row r="9" spans="1:8">
      <c r="B9" s="154" t="s">
        <v>924</v>
      </c>
      <c r="C9" s="158">
        <v>631</v>
      </c>
      <c r="D9" s="158">
        <v>1005</v>
      </c>
      <c r="E9" s="158">
        <v>77</v>
      </c>
      <c r="F9" s="158">
        <v>809</v>
      </c>
      <c r="G9" s="158">
        <v>107</v>
      </c>
      <c r="H9" s="155">
        <f>C9+D9+E9+F9+G9</f>
        <v>2629</v>
      </c>
    </row>
    <row r="10" spans="1:8">
      <c r="B10" s="154" t="s">
        <v>925</v>
      </c>
      <c r="C10" s="157">
        <f>C7-C8-C9</f>
        <v>142</v>
      </c>
      <c r="D10" s="157">
        <f t="shared" ref="D10:H10" si="1">D7-D8-D9</f>
        <v>264</v>
      </c>
      <c r="E10" s="157">
        <f t="shared" si="1"/>
        <v>78</v>
      </c>
      <c r="F10" s="157">
        <f t="shared" si="1"/>
        <v>121</v>
      </c>
      <c r="G10" s="157">
        <f t="shared" si="1"/>
        <v>141</v>
      </c>
      <c r="H10" s="157">
        <f t="shared" si="1"/>
        <v>746</v>
      </c>
    </row>
    <row r="11" spans="1:8">
      <c r="B11" s="154" t="s">
        <v>926</v>
      </c>
      <c r="C11" s="159">
        <f t="shared" ref="C11:H11" si="2">C10/C7*100</f>
        <v>18.322580645161292</v>
      </c>
      <c r="D11" s="159">
        <f t="shared" si="2"/>
        <v>20.771046420141619</v>
      </c>
      <c r="E11" s="159">
        <f t="shared" si="2"/>
        <v>50.322580645161288</v>
      </c>
      <c r="F11" s="159">
        <f t="shared" si="2"/>
        <v>13.010752688172042</v>
      </c>
      <c r="G11" s="159">
        <f t="shared" si="2"/>
        <v>56.854838709677423</v>
      </c>
      <c r="H11" s="159">
        <f t="shared" si="2"/>
        <v>22.077537733057117</v>
      </c>
    </row>
    <row r="12" spans="1:8">
      <c r="B12" s="152" t="s">
        <v>927</v>
      </c>
      <c r="C12" s="160">
        <f>C10*4700</f>
        <v>667400</v>
      </c>
      <c r="D12" s="160">
        <f>D10*4000</f>
        <v>1056000</v>
      </c>
      <c r="E12" s="160">
        <f>E10*6100</f>
        <v>475800</v>
      </c>
      <c r="F12" s="160">
        <f>F10*3500</f>
        <v>423500</v>
      </c>
      <c r="G12" s="160">
        <f>G10*7000</f>
        <v>987000</v>
      </c>
      <c r="H12" s="160">
        <f>SUM(C12:G12)</f>
        <v>3609700</v>
      </c>
    </row>
    <row r="13" spans="1:8">
      <c r="B13" s="154" t="s">
        <v>921</v>
      </c>
      <c r="C13" s="155">
        <v>25</v>
      </c>
      <c r="D13" s="155">
        <v>67</v>
      </c>
      <c r="E13" s="155">
        <v>5</v>
      </c>
      <c r="F13" s="155">
        <v>4</v>
      </c>
      <c r="G13" s="155">
        <v>8</v>
      </c>
      <c r="H13" s="155">
        <f>C13+D13+E13+F13+G13</f>
        <v>109</v>
      </c>
    </row>
    <row r="14" spans="1:8">
      <c r="B14" s="154"/>
      <c r="C14" s="155"/>
      <c r="D14" s="155"/>
      <c r="E14" s="155"/>
      <c r="F14" s="155"/>
      <c r="G14" s="155"/>
      <c r="H14" s="155"/>
    </row>
    <row r="15" spans="1:8">
      <c r="B15" s="154" t="s">
        <v>928</v>
      </c>
      <c r="C15" s="155">
        <f>C5*30</f>
        <v>750</v>
      </c>
      <c r="D15" s="155">
        <f>D13*30</f>
        <v>2010</v>
      </c>
      <c r="E15" s="155">
        <f t="shared" ref="E15:G15" si="3">E13*30</f>
        <v>150</v>
      </c>
      <c r="F15" s="155">
        <f t="shared" si="3"/>
        <v>120</v>
      </c>
      <c r="G15" s="155">
        <f t="shared" si="3"/>
        <v>240</v>
      </c>
      <c r="H15" s="155">
        <f>C15+D15+E15+F15+G15</f>
        <v>3270</v>
      </c>
    </row>
    <row r="16" spans="1:8">
      <c r="B16" s="154" t="s">
        <v>923</v>
      </c>
      <c r="C16" s="157">
        <v>2</v>
      </c>
      <c r="D16" s="157">
        <v>0</v>
      </c>
      <c r="E16" s="157">
        <v>0</v>
      </c>
      <c r="F16" s="157">
        <v>0</v>
      </c>
      <c r="G16" s="157">
        <v>0</v>
      </c>
      <c r="H16" s="155">
        <f>F16+E16+D16+C16</f>
        <v>2</v>
      </c>
    </row>
    <row r="17" spans="2:8">
      <c r="B17" s="154" t="s">
        <v>929</v>
      </c>
      <c r="C17" s="158">
        <v>545</v>
      </c>
      <c r="D17" s="158">
        <v>1644</v>
      </c>
      <c r="E17" s="158">
        <v>59</v>
      </c>
      <c r="F17" s="158">
        <v>112</v>
      </c>
      <c r="G17" s="158">
        <v>125</v>
      </c>
      <c r="H17" s="155">
        <f>C17+D17+E17+F17+G17</f>
        <v>2485</v>
      </c>
    </row>
    <row r="18" spans="2:8">
      <c r="B18" s="154" t="s">
        <v>925</v>
      </c>
      <c r="C18" s="157">
        <f>C15-C16-C17</f>
        <v>203</v>
      </c>
      <c r="D18" s="157">
        <f t="shared" ref="D18:H18" si="4">D15-D16-D17</f>
        <v>366</v>
      </c>
      <c r="E18" s="157">
        <f t="shared" si="4"/>
        <v>91</v>
      </c>
      <c r="F18" s="157">
        <f t="shared" si="4"/>
        <v>8</v>
      </c>
      <c r="G18" s="157">
        <f t="shared" si="4"/>
        <v>115</v>
      </c>
      <c r="H18" s="157">
        <f t="shared" si="4"/>
        <v>783</v>
      </c>
    </row>
    <row r="19" spans="2:8">
      <c r="B19" s="154" t="s">
        <v>926</v>
      </c>
      <c r="C19" s="159">
        <f t="shared" ref="C19:H19" si="5">C18/C15*100</f>
        <v>27.066666666666666</v>
      </c>
      <c r="D19" s="159">
        <f t="shared" si="5"/>
        <v>18.208955223880597</v>
      </c>
      <c r="E19" s="159">
        <f t="shared" si="5"/>
        <v>60.666666666666671</v>
      </c>
      <c r="F19" s="159">
        <f t="shared" si="5"/>
        <v>6.666666666666667</v>
      </c>
      <c r="G19" s="159">
        <f t="shared" si="5"/>
        <v>47.916666666666671</v>
      </c>
      <c r="H19" s="159">
        <f t="shared" si="5"/>
        <v>23.944954128440369</v>
      </c>
    </row>
    <row r="20" spans="2:8" s="161" customFormat="1">
      <c r="B20" s="152" t="s">
        <v>927</v>
      </c>
      <c r="C20" s="160">
        <f>C18*4700</f>
        <v>954100</v>
      </c>
      <c r="D20" s="160">
        <f>D18*4000</f>
        <v>1464000</v>
      </c>
      <c r="E20" s="160">
        <f>E18*6100</f>
        <v>555100</v>
      </c>
      <c r="F20" s="160">
        <f>F18*3500</f>
        <v>28000</v>
      </c>
      <c r="G20" s="160">
        <f>G18*7000</f>
        <v>805000</v>
      </c>
      <c r="H20" s="160">
        <f>SUM(C20:G20)</f>
        <v>3806200</v>
      </c>
    </row>
    <row r="21" spans="2:8">
      <c r="B21" s="154" t="s">
        <v>921</v>
      </c>
      <c r="C21" s="155">
        <v>25</v>
      </c>
      <c r="D21" s="155">
        <v>71</v>
      </c>
      <c r="E21" s="155">
        <v>5</v>
      </c>
      <c r="F21" s="155">
        <v>0</v>
      </c>
      <c r="G21" s="155">
        <v>8</v>
      </c>
      <c r="H21" s="155">
        <f>C21+D21+E21+F21+G21</f>
        <v>109</v>
      </c>
    </row>
    <row r="22" spans="2:8">
      <c r="B22" s="154"/>
      <c r="C22" s="155"/>
      <c r="D22" s="155"/>
      <c r="E22" s="155"/>
      <c r="F22" s="155"/>
      <c r="G22" s="155"/>
      <c r="H22" s="155"/>
    </row>
    <row r="23" spans="2:8">
      <c r="B23" s="154" t="s">
        <v>930</v>
      </c>
      <c r="C23" s="155">
        <f>C21*31</f>
        <v>775</v>
      </c>
      <c r="D23" s="155">
        <f t="shared" ref="D23:G23" si="6">D21*31</f>
        <v>2201</v>
      </c>
      <c r="E23" s="155">
        <f t="shared" si="6"/>
        <v>155</v>
      </c>
      <c r="F23" s="155">
        <f t="shared" si="6"/>
        <v>0</v>
      </c>
      <c r="G23" s="155">
        <f t="shared" si="6"/>
        <v>248</v>
      </c>
      <c r="H23" s="155">
        <f>C23+D23+E23+F23+G23</f>
        <v>3379</v>
      </c>
    </row>
    <row r="24" spans="2:8">
      <c r="B24" s="154" t="s">
        <v>923</v>
      </c>
      <c r="C24" s="157">
        <v>0</v>
      </c>
      <c r="D24" s="157">
        <v>0</v>
      </c>
      <c r="E24" s="157">
        <v>0</v>
      </c>
      <c r="F24" s="157">
        <v>0</v>
      </c>
      <c r="G24" s="157">
        <v>0</v>
      </c>
      <c r="H24" s="155">
        <f>F24+E24+D24+C24</f>
        <v>0</v>
      </c>
    </row>
    <row r="25" spans="2:8">
      <c r="B25" s="154" t="s">
        <v>931</v>
      </c>
      <c r="C25" s="158">
        <v>671</v>
      </c>
      <c r="D25" s="158">
        <v>2005</v>
      </c>
      <c r="E25" s="158">
        <v>113</v>
      </c>
      <c r="F25" s="158">
        <v>0</v>
      </c>
      <c r="G25" s="158">
        <v>165</v>
      </c>
      <c r="H25" s="155">
        <f>C25+D25+E25+F25+G25</f>
        <v>2954</v>
      </c>
    </row>
    <row r="26" spans="2:8">
      <c r="B26" s="154" t="s">
        <v>925</v>
      </c>
      <c r="C26" s="157">
        <f>C23-C24-C25</f>
        <v>104</v>
      </c>
      <c r="D26" s="157">
        <f t="shared" ref="D26:H26" si="7">D23-D24-D25</f>
        <v>196</v>
      </c>
      <c r="E26" s="157">
        <f t="shared" si="7"/>
        <v>42</v>
      </c>
      <c r="F26" s="157">
        <f t="shared" si="7"/>
        <v>0</v>
      </c>
      <c r="G26" s="157">
        <f t="shared" si="7"/>
        <v>83</v>
      </c>
      <c r="H26" s="157">
        <f t="shared" si="7"/>
        <v>425</v>
      </c>
    </row>
    <row r="27" spans="2:8">
      <c r="B27" s="154" t="s">
        <v>926</v>
      </c>
      <c r="C27" s="159">
        <f t="shared" ref="C27:H27" si="8">C26/C23*100</f>
        <v>13.419354838709676</v>
      </c>
      <c r="D27" s="159">
        <f t="shared" si="8"/>
        <v>8.9050431621990001</v>
      </c>
      <c r="E27" s="159">
        <f t="shared" si="8"/>
        <v>27.096774193548391</v>
      </c>
      <c r="F27" s="159" t="e">
        <f t="shared" si="8"/>
        <v>#DIV/0!</v>
      </c>
      <c r="G27" s="159">
        <f t="shared" si="8"/>
        <v>33.467741935483872</v>
      </c>
      <c r="H27" s="159">
        <f t="shared" si="8"/>
        <v>12.577685705830127</v>
      </c>
    </row>
    <row r="28" spans="2:8">
      <c r="B28" s="152" t="s">
        <v>927</v>
      </c>
      <c r="C28" s="160">
        <f>C26*4700</f>
        <v>488800</v>
      </c>
      <c r="D28" s="160">
        <f>D26*4000</f>
        <v>784000</v>
      </c>
      <c r="E28" s="160">
        <f>E26*6100</f>
        <v>256200</v>
      </c>
      <c r="F28" s="160">
        <f>F26*3500</f>
        <v>0</v>
      </c>
      <c r="G28" s="160">
        <f>G26*7000</f>
        <v>581000</v>
      </c>
      <c r="H28" s="160">
        <f>SUM(C28:G28)</f>
        <v>2110000</v>
      </c>
    </row>
    <row r="29" spans="2:8">
      <c r="B29" s="162"/>
      <c r="C29" s="163"/>
      <c r="D29" s="163"/>
      <c r="E29" s="163"/>
      <c r="F29" s="163"/>
      <c r="G29" s="163"/>
      <c r="H29" s="163"/>
    </row>
    <row r="30" spans="2:8">
      <c r="B30" s="152" t="s">
        <v>927</v>
      </c>
      <c r="C30" s="160">
        <f t="shared" ref="C30:H30" si="9">C28+C20+C12</f>
        <v>2110300</v>
      </c>
      <c r="D30" s="160">
        <f t="shared" si="9"/>
        <v>3304000</v>
      </c>
      <c r="E30" s="160">
        <f t="shared" si="9"/>
        <v>1287100</v>
      </c>
      <c r="F30" s="160">
        <f t="shared" si="9"/>
        <v>451500</v>
      </c>
      <c r="G30" s="160">
        <f t="shared" si="9"/>
        <v>2373000</v>
      </c>
      <c r="H30" s="160">
        <f t="shared" si="9"/>
        <v>9525900</v>
      </c>
    </row>
  </sheetData>
  <sheetProtection selectLockedCells="1" selectUnlockedCells="1"/>
  <pageMargins left="0.7" right="0.7" top="0.75" bottom="0.75" header="0.51180555555555551" footer="0.51180555555555551"/>
  <pageSetup paperSize="9" firstPageNumber="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12"/>
  <sheetViews>
    <sheetView showGridLines="0" workbookViewId="0">
      <selection activeCell="N15" sqref="N15"/>
    </sheetView>
  </sheetViews>
  <sheetFormatPr defaultRowHeight="12.75"/>
  <cols>
    <col min="1" max="1" width="9.33203125" style="188"/>
    <col min="2" max="2" width="20.1640625" style="188" bestFit="1" customWidth="1"/>
    <col min="3" max="3" width="10.5" style="188" customWidth="1"/>
    <col min="4" max="5" width="6.1640625" style="188" customWidth="1"/>
    <col min="6" max="6" width="4.5" style="188" customWidth="1"/>
    <col min="7" max="7" width="5" style="188" customWidth="1"/>
    <col min="8" max="9" width="6.1640625" style="188" customWidth="1"/>
    <col min="10" max="10" width="8.83203125" style="188" customWidth="1"/>
    <col min="11" max="11" width="11.6640625" style="188" bestFit="1" customWidth="1"/>
    <col min="12" max="12" width="8.1640625" style="188" customWidth="1"/>
    <col min="13" max="13" width="16" style="188" bestFit="1" customWidth="1"/>
    <col min="14" max="14" width="11" style="188" customWidth="1"/>
    <col min="15" max="15" width="14.1640625" style="239" customWidth="1"/>
    <col min="16" max="16" width="16.1640625" style="239" customWidth="1"/>
    <col min="17" max="21" width="9.33203125" style="188"/>
    <col min="22" max="22" width="16" style="188" customWidth="1"/>
    <col min="23" max="16384" width="9.33203125" style="188"/>
  </cols>
  <sheetData>
    <row r="2" spans="2:22">
      <c r="B2" s="195"/>
      <c r="C2" s="196"/>
      <c r="D2" s="196"/>
      <c r="E2" s="196"/>
      <c r="F2" s="196"/>
      <c r="G2" s="196"/>
      <c r="H2" s="196"/>
      <c r="I2" s="196"/>
      <c r="J2" s="196"/>
      <c r="K2" s="196"/>
      <c r="L2" s="196"/>
      <c r="M2" s="196"/>
      <c r="N2" s="196"/>
      <c r="O2" s="236"/>
      <c r="P2" s="240"/>
    </row>
    <row r="3" spans="2:22">
      <c r="B3" s="197" t="s">
        <v>288</v>
      </c>
      <c r="C3" s="198"/>
      <c r="D3" s="198"/>
      <c r="E3" s="198"/>
      <c r="F3" s="198"/>
      <c r="G3" s="198"/>
      <c r="H3" s="198"/>
      <c r="I3" s="198"/>
      <c r="J3" s="198"/>
      <c r="K3" s="198"/>
      <c r="L3" s="198"/>
      <c r="M3" s="198"/>
      <c r="N3" s="198"/>
      <c r="O3" s="237"/>
      <c r="P3" s="241"/>
    </row>
    <row r="4" spans="2:22">
      <c r="B4" s="199"/>
      <c r="C4" s="198"/>
      <c r="D4" s="198"/>
      <c r="E4" s="198"/>
      <c r="F4" s="198"/>
      <c r="G4" s="198"/>
      <c r="H4" s="198"/>
      <c r="I4" s="198"/>
      <c r="J4" s="198"/>
      <c r="K4" s="198"/>
      <c r="L4" s="198"/>
      <c r="M4" s="198"/>
      <c r="N4" s="198"/>
      <c r="O4" s="237"/>
      <c r="P4" s="241"/>
    </row>
    <row r="5" spans="2:22">
      <c r="B5" s="200" t="s">
        <v>1001</v>
      </c>
      <c r="C5" s="198"/>
      <c r="D5" s="198"/>
      <c r="E5" s="198"/>
      <c r="F5" s="198"/>
      <c r="G5" s="198"/>
      <c r="H5" s="198"/>
      <c r="I5" s="198"/>
      <c r="J5" s="198"/>
      <c r="K5" s="198"/>
      <c r="L5" s="198"/>
      <c r="M5" s="198"/>
      <c r="N5" s="198"/>
      <c r="O5" s="237"/>
      <c r="P5" s="241"/>
    </row>
    <row r="6" spans="2:22">
      <c r="B6" s="199"/>
      <c r="C6" s="201"/>
      <c r="D6" s="198"/>
      <c r="E6" s="198"/>
      <c r="F6" s="198"/>
      <c r="G6" s="198"/>
      <c r="H6" s="198"/>
      <c r="I6" s="198"/>
      <c r="J6" s="198"/>
      <c r="K6" s="198"/>
      <c r="L6" s="198"/>
      <c r="M6" s="198"/>
      <c r="N6" s="198"/>
      <c r="O6" s="237"/>
      <c r="P6" s="241"/>
    </row>
    <row r="7" spans="2:22">
      <c r="B7" s="189" t="s">
        <v>18</v>
      </c>
      <c r="C7" s="190" t="s">
        <v>19</v>
      </c>
      <c r="D7" s="190" t="s">
        <v>7</v>
      </c>
      <c r="E7" s="190" t="s">
        <v>20</v>
      </c>
      <c r="F7" s="190" t="s">
        <v>21</v>
      </c>
      <c r="G7" s="190" t="s">
        <v>22</v>
      </c>
      <c r="H7" s="190" t="s">
        <v>352</v>
      </c>
      <c r="I7" s="190" t="s">
        <v>353</v>
      </c>
      <c r="J7" s="190" t="s">
        <v>23</v>
      </c>
      <c r="K7" s="190" t="s">
        <v>24</v>
      </c>
      <c r="L7" s="190" t="s">
        <v>25</v>
      </c>
      <c r="M7" s="190" t="s">
        <v>8</v>
      </c>
      <c r="N7" s="190" t="s">
        <v>1003</v>
      </c>
      <c r="O7" s="189" t="s">
        <v>1002</v>
      </c>
      <c r="P7" s="190" t="s">
        <v>1004</v>
      </c>
    </row>
    <row r="8" spans="2:22">
      <c r="B8" s="164" t="s">
        <v>308</v>
      </c>
      <c r="C8" s="194">
        <v>43141</v>
      </c>
      <c r="D8" s="192">
        <v>11729</v>
      </c>
      <c r="E8" s="192" t="s">
        <v>355</v>
      </c>
      <c r="F8" s="192">
        <v>4</v>
      </c>
      <c r="G8" s="192">
        <v>1</v>
      </c>
      <c r="H8" s="192">
        <v>14.26</v>
      </c>
      <c r="I8" s="192">
        <v>15.33</v>
      </c>
      <c r="J8" s="192">
        <v>0.44</v>
      </c>
      <c r="K8" s="181">
        <v>1178</v>
      </c>
      <c r="L8" s="164" t="s">
        <v>356</v>
      </c>
      <c r="M8" s="164" t="s">
        <v>111</v>
      </c>
      <c r="N8" s="192">
        <v>9.11</v>
      </c>
      <c r="O8" s="238">
        <v>15.26</v>
      </c>
      <c r="P8" s="238">
        <v>9.11</v>
      </c>
    </row>
    <row r="9" spans="2:22">
      <c r="B9" s="164" t="s">
        <v>308</v>
      </c>
      <c r="C9" s="194">
        <v>43141</v>
      </c>
      <c r="D9" s="192">
        <v>11732</v>
      </c>
      <c r="E9" s="192">
        <v>6</v>
      </c>
      <c r="F9" s="192">
        <v>2</v>
      </c>
      <c r="G9" s="192">
        <v>1</v>
      </c>
      <c r="H9" s="192">
        <v>16.399999999999999</v>
      </c>
      <c r="I9" s="192">
        <v>17.21</v>
      </c>
      <c r="J9" s="192">
        <v>22.57</v>
      </c>
      <c r="K9" s="181">
        <v>553</v>
      </c>
      <c r="L9" s="164" t="s">
        <v>36</v>
      </c>
      <c r="M9" s="164" t="s">
        <v>111</v>
      </c>
      <c r="N9" s="192">
        <v>5.36</v>
      </c>
      <c r="O9" s="238">
        <v>17.22</v>
      </c>
      <c r="P9" s="238">
        <v>5.35</v>
      </c>
    </row>
    <row r="10" spans="2:22">
      <c r="B10" s="164" t="s">
        <v>364</v>
      </c>
      <c r="C10" s="192" t="s">
        <v>986</v>
      </c>
      <c r="D10" s="166">
        <v>14705</v>
      </c>
      <c r="E10" s="166">
        <v>8</v>
      </c>
      <c r="F10" s="166">
        <v>2</v>
      </c>
      <c r="G10" s="166">
        <v>1</v>
      </c>
      <c r="H10" s="166">
        <v>11.4</v>
      </c>
      <c r="I10" s="166">
        <v>12.24</v>
      </c>
      <c r="J10" s="166">
        <v>17.43</v>
      </c>
      <c r="K10" s="181">
        <v>428</v>
      </c>
      <c r="L10" s="164" t="s">
        <v>36</v>
      </c>
      <c r="M10" s="164" t="s">
        <v>111</v>
      </c>
      <c r="N10" s="166">
        <v>5.19</v>
      </c>
      <c r="O10" s="238">
        <v>12.26</v>
      </c>
      <c r="P10" s="238">
        <v>5.17</v>
      </c>
      <c r="T10" s="202"/>
      <c r="U10" s="202"/>
      <c r="V10" s="202"/>
    </row>
    <row r="11" spans="2:22">
      <c r="B11" s="164" t="s">
        <v>26</v>
      </c>
      <c r="C11" s="192" t="s">
        <v>360</v>
      </c>
      <c r="D11" s="166">
        <v>4508</v>
      </c>
      <c r="E11" s="166">
        <v>15</v>
      </c>
      <c r="F11" s="166">
        <v>2</v>
      </c>
      <c r="G11" s="166">
        <v>1</v>
      </c>
      <c r="H11" s="166">
        <v>12.05</v>
      </c>
      <c r="I11" s="166">
        <v>12.34</v>
      </c>
      <c r="J11" s="166">
        <v>17.29</v>
      </c>
      <c r="K11" s="181">
        <v>1637</v>
      </c>
      <c r="L11" s="164" t="s">
        <v>36</v>
      </c>
      <c r="M11" s="164" t="s">
        <v>26</v>
      </c>
      <c r="N11" s="166">
        <v>4.55</v>
      </c>
      <c r="O11" s="238">
        <v>12.46</v>
      </c>
      <c r="P11" s="238">
        <v>5.23</v>
      </c>
    </row>
    <row r="12" spans="2:22">
      <c r="B12" s="164" t="s">
        <v>364</v>
      </c>
      <c r="C12" s="192" t="s">
        <v>372</v>
      </c>
      <c r="D12" s="192">
        <v>10266</v>
      </c>
      <c r="E12" s="192">
        <v>100</v>
      </c>
      <c r="F12" s="192">
        <v>9</v>
      </c>
      <c r="G12" s="192">
        <v>1</v>
      </c>
      <c r="H12" s="192">
        <v>19.47</v>
      </c>
      <c r="I12" s="192">
        <v>19.47</v>
      </c>
      <c r="J12" s="192">
        <v>23.58</v>
      </c>
      <c r="K12" s="181">
        <v>6112</v>
      </c>
      <c r="L12" s="164" t="s">
        <v>36</v>
      </c>
      <c r="M12" s="164" t="s">
        <v>113</v>
      </c>
      <c r="N12" s="192">
        <v>4.1100000000000003</v>
      </c>
      <c r="O12" s="238">
        <v>19.53</v>
      </c>
      <c r="P12" s="238">
        <v>4.05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9"/>
  <sheetViews>
    <sheetView showGridLines="0" workbookViewId="0">
      <selection activeCell="F10" sqref="F10"/>
    </sheetView>
  </sheetViews>
  <sheetFormatPr defaultRowHeight="12.75"/>
  <cols>
    <col min="1" max="1" width="9.33203125" style="145"/>
    <col min="2" max="2" width="16.1640625" style="145" customWidth="1"/>
    <col min="3" max="3" width="32.1640625" style="145" customWidth="1"/>
    <col min="4" max="4" width="9.1640625" style="145" customWidth="1"/>
    <col min="5" max="6" width="22.5" style="145" customWidth="1"/>
    <col min="7" max="16384" width="9.33203125" style="145"/>
  </cols>
  <sheetData>
    <row r="2" spans="2:7" s="110" customFormat="1">
      <c r="B2" s="122"/>
      <c r="C2" s="121"/>
      <c r="D2" s="120"/>
      <c r="E2" s="120"/>
      <c r="F2" s="120"/>
      <c r="G2" s="119"/>
    </row>
    <row r="3" spans="2:7" s="110" customFormat="1">
      <c r="B3" s="118" t="s">
        <v>815</v>
      </c>
      <c r="C3" s="117"/>
      <c r="D3" s="116"/>
      <c r="E3" s="116"/>
      <c r="F3" s="116"/>
      <c r="G3" s="115"/>
    </row>
    <row r="4" spans="2:7" s="110" customFormat="1">
      <c r="B4" s="118"/>
      <c r="C4" s="117"/>
      <c r="D4" s="116"/>
      <c r="E4" s="116"/>
      <c r="F4" s="116"/>
      <c r="G4" s="115"/>
    </row>
    <row r="5" spans="2:7" s="110" customFormat="1">
      <c r="B5" s="118" t="s">
        <v>814</v>
      </c>
      <c r="C5" s="117"/>
      <c r="D5" s="116"/>
      <c r="E5" s="116"/>
      <c r="F5" s="116"/>
      <c r="G5" s="115"/>
    </row>
    <row r="6" spans="2:7" s="110" customFormat="1">
      <c r="B6" s="114"/>
      <c r="C6" s="113"/>
      <c r="D6" s="112"/>
      <c r="E6" s="112"/>
      <c r="F6" s="112"/>
      <c r="G6" s="111"/>
    </row>
    <row r="7" spans="2:7">
      <c r="B7" s="108" t="s">
        <v>18</v>
      </c>
      <c r="C7" s="108" t="s">
        <v>51</v>
      </c>
      <c r="D7" s="108" t="s">
        <v>813</v>
      </c>
      <c r="E7" s="108" t="s">
        <v>812</v>
      </c>
      <c r="F7" s="123" t="s">
        <v>811</v>
      </c>
      <c r="G7" s="108" t="s">
        <v>44</v>
      </c>
    </row>
    <row r="8" spans="2:7">
      <c r="B8" s="106" t="s">
        <v>810</v>
      </c>
      <c r="C8" s="106" t="s">
        <v>809</v>
      </c>
      <c r="D8" s="106">
        <v>1</v>
      </c>
      <c r="E8" s="106">
        <v>140</v>
      </c>
      <c r="F8" s="128">
        <v>11</v>
      </c>
      <c r="G8" s="106">
        <f>F8*E8</f>
        <v>1540</v>
      </c>
    </row>
    <row r="9" spans="2:7">
      <c r="B9" s="107" t="s">
        <v>808</v>
      </c>
      <c r="C9" s="107" t="s">
        <v>807</v>
      </c>
      <c r="D9" s="107">
        <v>1</v>
      </c>
      <c r="E9" s="107">
        <v>435</v>
      </c>
      <c r="F9" s="242">
        <v>0</v>
      </c>
      <c r="G9" s="106">
        <f>F9*E9</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1"/>
  <sheetViews>
    <sheetView showGridLines="0" workbookViewId="0">
      <selection activeCell="H12" sqref="H12"/>
    </sheetView>
  </sheetViews>
  <sheetFormatPr defaultRowHeight="12.75"/>
  <cols>
    <col min="1" max="1" width="9.33203125" style="145"/>
    <col min="2" max="2" width="13.5" style="145" customWidth="1"/>
    <col min="3" max="3" width="5.6640625" style="145" customWidth="1"/>
    <col min="4" max="4" width="32.33203125" style="145" customWidth="1"/>
    <col min="5" max="5" width="18.1640625" style="145" customWidth="1"/>
    <col min="6" max="6" width="11" style="145" customWidth="1"/>
    <col min="7" max="7" width="7.33203125" style="145" customWidth="1"/>
    <col min="8" max="8" width="8.6640625" style="145" customWidth="1"/>
    <col min="9" max="9" width="10" style="145" bestFit="1" customWidth="1"/>
    <col min="10" max="16384" width="9.33203125" style="145"/>
  </cols>
  <sheetData>
    <row r="2" spans="2:9" s="110" customFormat="1">
      <c r="B2" s="122"/>
      <c r="C2" s="121"/>
      <c r="D2" s="120"/>
      <c r="E2" s="120"/>
      <c r="F2" s="120"/>
      <c r="G2" s="120"/>
      <c r="H2" s="120"/>
      <c r="I2" s="119"/>
    </row>
    <row r="3" spans="2:9" s="110" customFormat="1">
      <c r="B3" s="118" t="s">
        <v>815</v>
      </c>
      <c r="C3" s="117"/>
      <c r="D3" s="116"/>
      <c r="E3" s="116"/>
      <c r="F3" s="116"/>
      <c r="G3" s="116"/>
      <c r="H3" s="116"/>
      <c r="I3" s="115"/>
    </row>
    <row r="4" spans="2:9" s="110" customFormat="1">
      <c r="B4" s="118"/>
      <c r="C4" s="117"/>
      <c r="D4" s="116"/>
      <c r="E4" s="116"/>
      <c r="F4" s="116"/>
      <c r="G4" s="116"/>
      <c r="H4" s="116"/>
      <c r="I4" s="115"/>
    </row>
    <row r="5" spans="2:9" s="110" customFormat="1">
      <c r="B5" s="118" t="s">
        <v>836</v>
      </c>
      <c r="C5" s="117"/>
      <c r="D5" s="116"/>
      <c r="E5" s="116"/>
      <c r="F5" s="116"/>
      <c r="G5" s="116"/>
      <c r="H5" s="116"/>
      <c r="I5" s="115"/>
    </row>
    <row r="6" spans="2:9" s="110" customFormat="1">
      <c r="B6" s="114"/>
      <c r="C6" s="113"/>
      <c r="D6" s="112"/>
      <c r="E6" s="112"/>
      <c r="F6" s="112"/>
      <c r="G6" s="112"/>
      <c r="H6" s="112"/>
      <c r="I6" s="111"/>
    </row>
    <row r="7" spans="2:9">
      <c r="B7" s="123" t="s">
        <v>835</v>
      </c>
      <c r="C7" s="123" t="s">
        <v>834</v>
      </c>
      <c r="D7" s="127" t="s">
        <v>833</v>
      </c>
      <c r="E7" s="123" t="s">
        <v>832</v>
      </c>
      <c r="F7" s="123" t="s">
        <v>831</v>
      </c>
      <c r="G7" s="123" t="s">
        <v>830</v>
      </c>
      <c r="H7" s="109" t="s">
        <v>811</v>
      </c>
      <c r="I7" s="109" t="s">
        <v>829</v>
      </c>
    </row>
    <row r="8" spans="2:9">
      <c r="B8" s="106" t="s">
        <v>810</v>
      </c>
      <c r="C8" s="106">
        <v>57</v>
      </c>
      <c r="D8" s="106" t="s">
        <v>828</v>
      </c>
      <c r="E8" s="124">
        <v>490</v>
      </c>
      <c r="F8" s="124">
        <v>245</v>
      </c>
      <c r="G8" s="124">
        <f t="shared" ref="G8:G18" si="0">E8-F8</f>
        <v>245</v>
      </c>
      <c r="H8" s="106">
        <v>37</v>
      </c>
      <c r="I8" s="106">
        <f t="shared" ref="I8:I18" si="1">+G8*H8</f>
        <v>9065</v>
      </c>
    </row>
    <row r="9" spans="2:9">
      <c r="B9" s="106" t="s">
        <v>810</v>
      </c>
      <c r="C9" s="106">
        <v>53</v>
      </c>
      <c r="D9" s="106" t="s">
        <v>827</v>
      </c>
      <c r="E9" s="124">
        <v>490</v>
      </c>
      <c r="F9" s="124">
        <v>245</v>
      </c>
      <c r="G9" s="124">
        <f t="shared" si="0"/>
        <v>245</v>
      </c>
      <c r="H9" s="106">
        <v>15</v>
      </c>
      <c r="I9" s="106">
        <f t="shared" si="1"/>
        <v>3675</v>
      </c>
    </row>
    <row r="10" spans="2:9">
      <c r="B10" s="106" t="s">
        <v>810</v>
      </c>
      <c r="C10" s="106">
        <v>51</v>
      </c>
      <c r="D10" s="106" t="s">
        <v>826</v>
      </c>
      <c r="E10" s="124">
        <v>590</v>
      </c>
      <c r="F10" s="124">
        <v>295</v>
      </c>
      <c r="G10" s="124">
        <f t="shared" si="0"/>
        <v>295</v>
      </c>
      <c r="H10" s="106">
        <v>27</v>
      </c>
      <c r="I10" s="106">
        <f t="shared" si="1"/>
        <v>7965</v>
      </c>
    </row>
    <row r="11" spans="2:9">
      <c r="B11" s="106" t="s">
        <v>810</v>
      </c>
      <c r="C11" s="106">
        <v>55</v>
      </c>
      <c r="D11" s="106" t="s">
        <v>825</v>
      </c>
      <c r="E11" s="124">
        <v>490</v>
      </c>
      <c r="F11" s="124">
        <v>245</v>
      </c>
      <c r="G11" s="124">
        <f t="shared" si="0"/>
        <v>245</v>
      </c>
      <c r="H11" s="148">
        <v>31.5</v>
      </c>
      <c r="I11" s="106">
        <f t="shared" si="1"/>
        <v>7717.5</v>
      </c>
    </row>
    <row r="12" spans="2:9">
      <c r="B12" s="106" t="s">
        <v>810</v>
      </c>
      <c r="C12" s="106">
        <v>137</v>
      </c>
      <c r="D12" s="106" t="s">
        <v>824</v>
      </c>
      <c r="E12" s="124">
        <v>210</v>
      </c>
      <c r="F12" s="124">
        <v>200</v>
      </c>
      <c r="G12" s="124">
        <f t="shared" si="0"/>
        <v>10</v>
      </c>
      <c r="H12" s="148">
        <v>8.5</v>
      </c>
      <c r="I12" s="106">
        <f t="shared" si="1"/>
        <v>85</v>
      </c>
    </row>
    <row r="13" spans="2:9">
      <c r="B13" s="106" t="s">
        <v>810</v>
      </c>
      <c r="C13" s="106">
        <v>711</v>
      </c>
      <c r="D13" s="106" t="s">
        <v>823</v>
      </c>
      <c r="E13" s="124">
        <v>215</v>
      </c>
      <c r="F13" s="124">
        <v>210</v>
      </c>
      <c r="G13" s="124">
        <f t="shared" si="0"/>
        <v>5</v>
      </c>
      <c r="H13" s="148">
        <v>32</v>
      </c>
      <c r="I13" s="106">
        <f t="shared" si="1"/>
        <v>160</v>
      </c>
    </row>
    <row r="14" spans="2:9">
      <c r="B14" s="106" t="s">
        <v>810</v>
      </c>
      <c r="C14" s="106">
        <v>54</v>
      </c>
      <c r="D14" s="106" t="s">
        <v>822</v>
      </c>
      <c r="E14" s="124">
        <v>490</v>
      </c>
      <c r="F14" s="124">
        <v>245</v>
      </c>
      <c r="G14" s="124">
        <f t="shared" si="0"/>
        <v>245</v>
      </c>
      <c r="H14" s="148">
        <v>30.5</v>
      </c>
      <c r="I14" s="106">
        <f t="shared" si="1"/>
        <v>7472.5</v>
      </c>
    </row>
    <row r="15" spans="2:9" s="363" customFormat="1">
      <c r="B15" s="361" t="s">
        <v>810</v>
      </c>
      <c r="C15" s="361">
        <v>732</v>
      </c>
      <c r="D15" s="361" t="s">
        <v>821</v>
      </c>
      <c r="E15" s="362">
        <v>61.9</v>
      </c>
      <c r="F15" s="362">
        <v>120</v>
      </c>
      <c r="G15" s="362">
        <f t="shared" si="0"/>
        <v>-58.1</v>
      </c>
      <c r="H15" s="361">
        <v>0</v>
      </c>
      <c r="I15" s="361">
        <f t="shared" si="1"/>
        <v>0</v>
      </c>
    </row>
    <row r="16" spans="2:9">
      <c r="B16" s="107" t="s">
        <v>808</v>
      </c>
      <c r="C16" s="126">
        <v>221</v>
      </c>
      <c r="D16" s="126" t="s">
        <v>820</v>
      </c>
      <c r="E16" s="125">
        <v>380</v>
      </c>
      <c r="F16" s="125">
        <v>370</v>
      </c>
      <c r="G16" s="124">
        <f t="shared" si="0"/>
        <v>10</v>
      </c>
      <c r="H16" s="106">
        <v>11</v>
      </c>
      <c r="I16" s="106">
        <f t="shared" si="1"/>
        <v>110</v>
      </c>
    </row>
    <row r="17" spans="2:9">
      <c r="B17" s="107" t="s">
        <v>808</v>
      </c>
      <c r="C17" s="126">
        <v>162</v>
      </c>
      <c r="D17" s="126" t="s">
        <v>819</v>
      </c>
      <c r="E17" s="125">
        <v>400</v>
      </c>
      <c r="F17" s="125">
        <v>335</v>
      </c>
      <c r="G17" s="124">
        <f t="shared" si="0"/>
        <v>65</v>
      </c>
      <c r="H17" s="106">
        <v>10</v>
      </c>
      <c r="I17" s="106">
        <f t="shared" si="1"/>
        <v>650</v>
      </c>
    </row>
    <row r="18" spans="2:9">
      <c r="B18" s="107" t="s">
        <v>808</v>
      </c>
      <c r="C18" s="126">
        <v>144</v>
      </c>
      <c r="D18" s="126" t="s">
        <v>818</v>
      </c>
      <c r="E18" s="125">
        <v>295</v>
      </c>
      <c r="F18" s="125">
        <v>395</v>
      </c>
      <c r="G18" s="124">
        <f t="shared" si="0"/>
        <v>-100</v>
      </c>
      <c r="H18" s="106">
        <v>13.5</v>
      </c>
      <c r="I18" s="106">
        <f t="shared" si="1"/>
        <v>-1350</v>
      </c>
    </row>
    <row r="19" spans="2:9">
      <c r="B19" s="460" t="s">
        <v>817</v>
      </c>
      <c r="C19" s="460"/>
      <c r="D19" s="460"/>
      <c r="E19" s="460"/>
      <c r="F19" s="460"/>
      <c r="G19" s="460"/>
      <c r="H19" s="460"/>
      <c r="I19" s="123">
        <f>SUM(I8:I18)</f>
        <v>35550</v>
      </c>
    </row>
    <row r="21" spans="2:9">
      <c r="B21" s="146" t="s">
        <v>816</v>
      </c>
    </row>
  </sheetData>
  <mergeCells count="1">
    <mergeCell ref="B19:H19"/>
  </mergeCells>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showGridLines="0" workbookViewId="0">
      <selection activeCell="H1" sqref="H1"/>
    </sheetView>
  </sheetViews>
  <sheetFormatPr defaultRowHeight="12.75"/>
  <cols>
    <col min="1" max="1" width="9.33203125" style="145"/>
    <col min="2" max="2" width="32.6640625" style="145" customWidth="1"/>
    <col min="3" max="3" width="12.33203125" style="145" customWidth="1"/>
    <col min="4" max="4" width="12.5" style="145" customWidth="1"/>
    <col min="5" max="5" width="7.6640625" style="145" bestFit="1" customWidth="1"/>
    <col min="6" max="6" width="7.33203125" style="145" customWidth="1"/>
    <col min="7" max="7" width="5.1640625" style="145" customWidth="1"/>
    <col min="8" max="8" width="16.33203125" style="145" customWidth="1"/>
    <col min="9" max="16384" width="9.33203125" style="145"/>
  </cols>
  <sheetData>
    <row r="2" spans="2:8" s="139" customFormat="1">
      <c r="B2" s="122"/>
      <c r="C2" s="121"/>
      <c r="D2" s="120"/>
      <c r="E2" s="120"/>
      <c r="F2" s="120"/>
      <c r="G2" s="120"/>
      <c r="H2" s="119"/>
    </row>
    <row r="3" spans="2:8" s="139" customFormat="1">
      <c r="B3" s="118" t="s">
        <v>815</v>
      </c>
      <c r="C3" s="117"/>
      <c r="D3" s="116"/>
      <c r="E3" s="116"/>
      <c r="F3" s="116"/>
      <c r="G3" s="116"/>
      <c r="H3" s="115"/>
    </row>
    <row r="4" spans="2:8" s="139" customFormat="1">
      <c r="B4" s="118"/>
      <c r="C4" s="117"/>
      <c r="D4" s="116"/>
      <c r="E4" s="116"/>
      <c r="F4" s="116"/>
      <c r="G4" s="116"/>
      <c r="H4" s="115"/>
    </row>
    <row r="5" spans="2:8" s="139" customFormat="1">
      <c r="B5" s="118" t="s">
        <v>869</v>
      </c>
      <c r="C5" s="117"/>
      <c r="D5" s="116"/>
      <c r="E5" s="116"/>
      <c r="F5" s="116"/>
      <c r="G5" s="116"/>
      <c r="H5" s="115"/>
    </row>
    <row r="6" spans="2:8" s="139" customFormat="1">
      <c r="B6" s="114"/>
      <c r="C6" s="113"/>
      <c r="D6" s="112"/>
      <c r="E6" s="112"/>
      <c r="F6" s="112"/>
      <c r="G6" s="112"/>
      <c r="H6" s="111"/>
    </row>
    <row r="7" spans="2:8" ht="25.5">
      <c r="B7" s="108" t="s">
        <v>51</v>
      </c>
      <c r="C7" s="108" t="s">
        <v>18</v>
      </c>
      <c r="D7" s="108" t="s">
        <v>868</v>
      </c>
      <c r="E7" s="138" t="s">
        <v>867</v>
      </c>
      <c r="F7" s="108" t="s">
        <v>866</v>
      </c>
      <c r="G7" s="137" t="s">
        <v>865</v>
      </c>
      <c r="H7" s="136" t="s">
        <v>864</v>
      </c>
    </row>
    <row r="8" spans="2:8">
      <c r="B8" s="132" t="s">
        <v>863</v>
      </c>
      <c r="C8" s="132" t="s">
        <v>854</v>
      </c>
      <c r="D8" s="135">
        <v>260</v>
      </c>
      <c r="E8" s="135">
        <v>255</v>
      </c>
      <c r="F8" s="133">
        <f>(+E8-D8)</f>
        <v>-5</v>
      </c>
      <c r="G8" s="128">
        <v>4.5</v>
      </c>
      <c r="H8" s="140">
        <f t="shared" ref="H8:H31" si="0">G8*F8</f>
        <v>-22.5</v>
      </c>
    </row>
    <row r="9" spans="2:8">
      <c r="B9" s="132" t="s">
        <v>862</v>
      </c>
      <c r="C9" s="132" t="s">
        <v>854</v>
      </c>
      <c r="D9" s="135">
        <v>315</v>
      </c>
      <c r="E9" s="135">
        <v>300</v>
      </c>
      <c r="F9" s="133">
        <f t="shared" ref="F9:F31" si="1">+E9-D9</f>
        <v>-15</v>
      </c>
      <c r="G9" s="128">
        <v>3</v>
      </c>
      <c r="H9" s="140">
        <f t="shared" si="0"/>
        <v>-45</v>
      </c>
    </row>
    <row r="10" spans="2:8">
      <c r="B10" s="132" t="s">
        <v>861</v>
      </c>
      <c r="C10" s="132" t="s">
        <v>854</v>
      </c>
      <c r="D10" s="135">
        <v>70</v>
      </c>
      <c r="E10" s="135">
        <v>45</v>
      </c>
      <c r="F10" s="133">
        <f t="shared" si="1"/>
        <v>-25</v>
      </c>
      <c r="G10" s="128">
        <v>386.5</v>
      </c>
      <c r="H10" s="140">
        <f t="shared" si="0"/>
        <v>-9662.5</v>
      </c>
    </row>
    <row r="11" spans="2:8">
      <c r="B11" s="132" t="s">
        <v>860</v>
      </c>
      <c r="C11" s="132" t="s">
        <v>854</v>
      </c>
      <c r="D11" s="135">
        <v>225</v>
      </c>
      <c r="E11" s="135">
        <v>185</v>
      </c>
      <c r="F11" s="133">
        <f t="shared" si="1"/>
        <v>-40</v>
      </c>
      <c r="G11" s="128">
        <v>17</v>
      </c>
      <c r="H11" s="140">
        <f t="shared" si="0"/>
        <v>-680</v>
      </c>
    </row>
    <row r="12" spans="2:8">
      <c r="B12" s="132" t="s">
        <v>859</v>
      </c>
      <c r="C12" s="132" t="s">
        <v>854</v>
      </c>
      <c r="D12" s="135">
        <v>80</v>
      </c>
      <c r="E12" s="135">
        <v>55</v>
      </c>
      <c r="F12" s="133">
        <f t="shared" si="1"/>
        <v>-25</v>
      </c>
      <c r="G12" s="128">
        <v>57</v>
      </c>
      <c r="H12" s="140">
        <f t="shared" si="0"/>
        <v>-1425</v>
      </c>
    </row>
    <row r="13" spans="2:8">
      <c r="B13" s="132" t="s">
        <v>858</v>
      </c>
      <c r="C13" s="132" t="s">
        <v>854</v>
      </c>
      <c r="D13" s="135">
        <v>80</v>
      </c>
      <c r="E13" s="135">
        <v>55</v>
      </c>
      <c r="F13" s="133">
        <f t="shared" si="1"/>
        <v>-25</v>
      </c>
      <c r="G13" s="128">
        <v>57</v>
      </c>
      <c r="H13" s="140">
        <f t="shared" si="0"/>
        <v>-1425</v>
      </c>
    </row>
    <row r="14" spans="2:8">
      <c r="B14" s="132" t="s">
        <v>857</v>
      </c>
      <c r="C14" s="132" t="s">
        <v>854</v>
      </c>
      <c r="D14" s="135">
        <v>185</v>
      </c>
      <c r="E14" s="135">
        <v>150</v>
      </c>
      <c r="F14" s="133">
        <f t="shared" si="1"/>
        <v>-35</v>
      </c>
      <c r="G14" s="128">
        <v>41</v>
      </c>
      <c r="H14" s="140">
        <f t="shared" si="0"/>
        <v>-1435</v>
      </c>
    </row>
    <row r="15" spans="2:8">
      <c r="B15" s="132" t="s">
        <v>856</v>
      </c>
      <c r="C15" s="132" t="s">
        <v>854</v>
      </c>
      <c r="D15" s="135">
        <v>23.8</v>
      </c>
      <c r="E15" s="135">
        <v>19.260000000000002</v>
      </c>
      <c r="F15" s="133">
        <f t="shared" si="1"/>
        <v>-4.5399999999999991</v>
      </c>
      <c r="G15" s="128">
        <v>23.8</v>
      </c>
      <c r="H15" s="140">
        <f t="shared" si="0"/>
        <v>-108.05199999999998</v>
      </c>
    </row>
    <row r="16" spans="2:8">
      <c r="B16" s="132" t="s">
        <v>855</v>
      </c>
      <c r="C16" s="132" t="s">
        <v>854</v>
      </c>
      <c r="D16" s="135">
        <v>104.76</v>
      </c>
      <c r="E16" s="135">
        <v>84.75</v>
      </c>
      <c r="F16" s="133">
        <f t="shared" si="1"/>
        <v>-20.010000000000005</v>
      </c>
      <c r="G16" s="128">
        <v>0</v>
      </c>
      <c r="H16" s="140">
        <f t="shared" si="0"/>
        <v>0</v>
      </c>
    </row>
    <row r="17" spans="2:8">
      <c r="B17" s="132" t="s">
        <v>853</v>
      </c>
      <c r="C17" s="132" t="s">
        <v>840</v>
      </c>
      <c r="D17" s="130">
        <v>340</v>
      </c>
      <c r="E17" s="134">
        <v>250</v>
      </c>
      <c r="F17" s="133">
        <f t="shared" si="1"/>
        <v>-90</v>
      </c>
      <c r="G17" s="128">
        <v>17</v>
      </c>
      <c r="H17" s="140">
        <f t="shared" si="0"/>
        <v>-1530</v>
      </c>
    </row>
    <row r="18" spans="2:8">
      <c r="B18" s="132" t="s">
        <v>852</v>
      </c>
      <c r="C18" s="132" t="s">
        <v>840</v>
      </c>
      <c r="D18" s="130">
        <v>340</v>
      </c>
      <c r="E18" s="134">
        <v>325</v>
      </c>
      <c r="F18" s="133">
        <f t="shared" si="1"/>
        <v>-15</v>
      </c>
      <c r="G18" s="128">
        <v>0</v>
      </c>
      <c r="H18" s="140">
        <f t="shared" si="0"/>
        <v>0</v>
      </c>
    </row>
    <row r="19" spans="2:8">
      <c r="B19" s="132" t="s">
        <v>851</v>
      </c>
      <c r="C19" s="132" t="s">
        <v>840</v>
      </c>
      <c r="D19" s="130">
        <v>340</v>
      </c>
      <c r="E19" s="134">
        <v>250</v>
      </c>
      <c r="F19" s="133">
        <f t="shared" si="1"/>
        <v>-90</v>
      </c>
      <c r="G19" s="128">
        <v>0</v>
      </c>
      <c r="H19" s="140">
        <f t="shared" si="0"/>
        <v>0</v>
      </c>
    </row>
    <row r="20" spans="2:8">
      <c r="B20" s="132" t="s">
        <v>850</v>
      </c>
      <c r="C20" s="132" t="s">
        <v>840</v>
      </c>
      <c r="D20" s="130">
        <v>375</v>
      </c>
      <c r="E20" s="134">
        <v>325</v>
      </c>
      <c r="F20" s="133">
        <f t="shared" si="1"/>
        <v>-50</v>
      </c>
      <c r="G20" s="128">
        <v>8</v>
      </c>
      <c r="H20" s="140">
        <f t="shared" si="0"/>
        <v>-400</v>
      </c>
    </row>
    <row r="21" spans="2:8">
      <c r="B21" s="132" t="s">
        <v>849</v>
      </c>
      <c r="C21" s="132" t="s">
        <v>840</v>
      </c>
      <c r="D21" s="130">
        <v>340</v>
      </c>
      <c r="E21" s="134">
        <v>250</v>
      </c>
      <c r="F21" s="133">
        <f t="shared" si="1"/>
        <v>-90</v>
      </c>
      <c r="G21" s="128">
        <v>0</v>
      </c>
      <c r="H21" s="140">
        <f t="shared" si="0"/>
        <v>0</v>
      </c>
    </row>
    <row r="22" spans="2:8">
      <c r="B22" s="132" t="s">
        <v>848</v>
      </c>
      <c r="C22" s="132" t="s">
        <v>840</v>
      </c>
      <c r="D22" s="130">
        <v>340</v>
      </c>
      <c r="E22" s="134">
        <v>250</v>
      </c>
      <c r="F22" s="133">
        <f t="shared" si="1"/>
        <v>-90</v>
      </c>
      <c r="G22" s="128">
        <v>0</v>
      </c>
      <c r="H22" s="140">
        <f t="shared" si="0"/>
        <v>0</v>
      </c>
    </row>
    <row r="23" spans="2:8">
      <c r="B23" s="132" t="s">
        <v>847</v>
      </c>
      <c r="C23" s="132" t="s">
        <v>840</v>
      </c>
      <c r="D23" s="130">
        <v>495</v>
      </c>
      <c r="E23" s="134">
        <v>350</v>
      </c>
      <c r="F23" s="133">
        <f t="shared" si="1"/>
        <v>-145</v>
      </c>
      <c r="G23" s="128">
        <v>31</v>
      </c>
      <c r="H23" s="140">
        <f t="shared" si="0"/>
        <v>-4495</v>
      </c>
    </row>
    <row r="24" spans="2:8">
      <c r="B24" s="132" t="s">
        <v>846</v>
      </c>
      <c r="C24" s="132" t="s">
        <v>840</v>
      </c>
      <c r="D24" s="130">
        <v>340</v>
      </c>
      <c r="E24" s="134">
        <v>250</v>
      </c>
      <c r="F24" s="133">
        <f t="shared" si="1"/>
        <v>-90</v>
      </c>
      <c r="G24" s="128">
        <v>0</v>
      </c>
      <c r="H24" s="140">
        <f t="shared" si="0"/>
        <v>0</v>
      </c>
    </row>
    <row r="25" spans="2:8">
      <c r="B25" s="132" t="s">
        <v>845</v>
      </c>
      <c r="C25" s="132" t="s">
        <v>840</v>
      </c>
      <c r="D25" s="130">
        <v>340</v>
      </c>
      <c r="E25" s="134">
        <v>325</v>
      </c>
      <c r="F25" s="133">
        <f t="shared" si="1"/>
        <v>-15</v>
      </c>
      <c r="G25" s="128">
        <v>0</v>
      </c>
      <c r="H25" s="140">
        <f t="shared" si="0"/>
        <v>0</v>
      </c>
    </row>
    <row r="26" spans="2:8">
      <c r="B26" s="132" t="s">
        <v>844</v>
      </c>
      <c r="C26" s="132" t="s">
        <v>840</v>
      </c>
      <c r="D26" s="130">
        <v>340</v>
      </c>
      <c r="E26" s="134">
        <v>250</v>
      </c>
      <c r="F26" s="133">
        <f t="shared" si="1"/>
        <v>-90</v>
      </c>
      <c r="G26" s="128">
        <v>0</v>
      </c>
      <c r="H26" s="140">
        <f t="shared" si="0"/>
        <v>0</v>
      </c>
    </row>
    <row r="27" spans="2:8">
      <c r="B27" s="132" t="s">
        <v>843</v>
      </c>
      <c r="C27" s="132" t="s">
        <v>840</v>
      </c>
      <c r="D27" s="130">
        <v>340</v>
      </c>
      <c r="E27" s="134">
        <v>325</v>
      </c>
      <c r="F27" s="133">
        <f t="shared" si="1"/>
        <v>-15</v>
      </c>
      <c r="G27" s="128">
        <v>0</v>
      </c>
      <c r="H27" s="140">
        <f t="shared" si="0"/>
        <v>0</v>
      </c>
    </row>
    <row r="28" spans="2:8">
      <c r="B28" s="132" t="s">
        <v>842</v>
      </c>
      <c r="C28" s="132" t="s">
        <v>840</v>
      </c>
      <c r="D28" s="130">
        <v>340</v>
      </c>
      <c r="E28" s="134">
        <v>250</v>
      </c>
      <c r="F28" s="133">
        <f t="shared" si="1"/>
        <v>-90</v>
      </c>
      <c r="G28" s="128">
        <v>6</v>
      </c>
      <c r="H28" s="140">
        <f t="shared" si="0"/>
        <v>-540</v>
      </c>
    </row>
    <row r="29" spans="2:8">
      <c r="B29" s="132" t="s">
        <v>841</v>
      </c>
      <c r="C29" s="132" t="s">
        <v>840</v>
      </c>
      <c r="D29" s="130">
        <v>340</v>
      </c>
      <c r="E29" s="134">
        <v>250</v>
      </c>
      <c r="F29" s="133">
        <f t="shared" si="1"/>
        <v>-90</v>
      </c>
      <c r="G29" s="128">
        <v>0</v>
      </c>
      <c r="H29" s="140">
        <f t="shared" si="0"/>
        <v>0</v>
      </c>
    </row>
    <row r="30" spans="2:8">
      <c r="B30" s="132" t="s">
        <v>839</v>
      </c>
      <c r="C30" s="132" t="s">
        <v>837</v>
      </c>
      <c r="D30" s="130">
        <v>80</v>
      </c>
      <c r="E30" s="130">
        <v>30.43</v>
      </c>
      <c r="F30" s="133">
        <f t="shared" si="1"/>
        <v>-49.57</v>
      </c>
      <c r="G30" s="128">
        <v>55</v>
      </c>
      <c r="H30" s="140">
        <f t="shared" si="0"/>
        <v>-2726.35</v>
      </c>
    </row>
    <row r="31" spans="2:8">
      <c r="B31" s="128" t="s">
        <v>838</v>
      </c>
      <c r="C31" s="132" t="s">
        <v>837</v>
      </c>
      <c r="D31" s="131">
        <v>335</v>
      </c>
      <c r="E31" s="130">
        <v>210</v>
      </c>
      <c r="F31" s="129">
        <f t="shared" si="1"/>
        <v>-125</v>
      </c>
      <c r="G31" s="147">
        <v>122.5</v>
      </c>
      <c r="H31" s="140">
        <f t="shared" si="0"/>
        <v>-15312.5</v>
      </c>
    </row>
    <row r="32" spans="2:8">
      <c r="B32" s="461" t="s">
        <v>84</v>
      </c>
      <c r="C32" s="462"/>
      <c r="D32" s="462"/>
      <c r="E32" s="462"/>
      <c r="F32" s="462"/>
      <c r="G32" s="463"/>
      <c r="H32" s="141">
        <f>SUM(H8:H31)</f>
        <v>-39806.902000000002</v>
      </c>
    </row>
  </sheetData>
  <mergeCells count="1">
    <mergeCell ref="B32:G32"/>
  </mergeCells>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M22"/>
  <sheetViews>
    <sheetView showGridLines="0" workbookViewId="0">
      <selection activeCell="M11" sqref="M11"/>
    </sheetView>
  </sheetViews>
  <sheetFormatPr defaultRowHeight="12.75"/>
  <cols>
    <col min="1" max="1" width="9.33203125" style="1"/>
    <col min="2" max="2" width="13.5" style="1" bestFit="1" customWidth="1"/>
    <col min="3" max="3" width="8.6640625" style="1" bestFit="1" customWidth="1"/>
    <col min="4" max="4" width="43" style="1" bestFit="1" customWidth="1"/>
    <col min="5" max="5" width="9" style="1" bestFit="1" customWidth="1"/>
    <col min="6" max="6" width="12" style="1" bestFit="1" customWidth="1"/>
    <col min="7" max="7" width="9.1640625" style="1" bestFit="1" customWidth="1"/>
    <col min="8" max="8" width="4.6640625" style="1" bestFit="1" customWidth="1"/>
    <col min="9" max="9" width="14.83203125" style="1" bestFit="1" customWidth="1"/>
    <col min="10" max="10" width="8.5" style="1" bestFit="1" customWidth="1"/>
    <col min="11" max="11" width="16.5" style="1" bestFit="1" customWidth="1"/>
    <col min="12" max="12" width="10.33203125" style="1" bestFit="1" customWidth="1"/>
    <col min="13" max="13" width="40.6640625" style="1" bestFit="1" customWidth="1"/>
    <col min="14" max="16384" width="9.33203125" style="1"/>
  </cols>
  <sheetData>
    <row r="3" spans="2:13">
      <c r="B3" s="122"/>
      <c r="C3" s="121"/>
      <c r="D3" s="120"/>
      <c r="E3" s="120"/>
      <c r="F3" s="120"/>
      <c r="G3" s="120"/>
      <c r="H3" s="120"/>
      <c r="I3" s="120"/>
      <c r="J3" s="120"/>
      <c r="K3" s="120"/>
      <c r="L3" s="120"/>
      <c r="M3" s="119"/>
    </row>
    <row r="4" spans="2:13">
      <c r="B4" s="118" t="s">
        <v>815</v>
      </c>
      <c r="C4" s="117"/>
      <c r="D4" s="116"/>
      <c r="E4" s="116"/>
      <c r="F4" s="116"/>
      <c r="G4" s="116"/>
      <c r="H4" s="116"/>
      <c r="I4" s="116"/>
      <c r="J4" s="116"/>
      <c r="K4" s="116"/>
      <c r="L4" s="116"/>
      <c r="M4" s="115"/>
    </row>
    <row r="5" spans="2:13">
      <c r="B5" s="118"/>
      <c r="C5" s="117"/>
      <c r="D5" s="116"/>
      <c r="E5" s="116"/>
      <c r="F5" s="116"/>
      <c r="G5" s="116"/>
      <c r="H5" s="116"/>
      <c r="I5" s="116"/>
      <c r="J5" s="116"/>
      <c r="K5" s="116"/>
      <c r="L5" s="116"/>
      <c r="M5" s="115"/>
    </row>
    <row r="6" spans="2:13">
      <c r="B6" s="118" t="s">
        <v>912</v>
      </c>
      <c r="C6" s="117"/>
      <c r="D6" s="116"/>
      <c r="E6" s="116"/>
      <c r="F6" s="116"/>
      <c r="G6" s="116"/>
      <c r="H6" s="116"/>
      <c r="I6" s="116"/>
      <c r="J6" s="116"/>
      <c r="K6" s="116"/>
      <c r="L6" s="116"/>
      <c r="M6" s="115"/>
    </row>
    <row r="7" spans="2:13">
      <c r="B7" s="114"/>
      <c r="C7" s="113"/>
      <c r="D7" s="112"/>
      <c r="E7" s="112"/>
      <c r="F7" s="112"/>
      <c r="G7" s="112"/>
      <c r="H7" s="112"/>
      <c r="I7" s="112"/>
      <c r="J7" s="112"/>
      <c r="K7" s="112"/>
      <c r="L7" s="112"/>
      <c r="M7" s="111"/>
    </row>
    <row r="8" spans="2:13">
      <c r="B8" s="142" t="s">
        <v>18</v>
      </c>
      <c r="C8" s="143" t="s">
        <v>834</v>
      </c>
      <c r="D8" s="143" t="s">
        <v>903</v>
      </c>
      <c r="E8" s="143" t="s">
        <v>813</v>
      </c>
      <c r="F8" s="143" t="s">
        <v>904</v>
      </c>
      <c r="G8" s="143" t="s">
        <v>905</v>
      </c>
      <c r="H8" s="143" t="s">
        <v>906</v>
      </c>
      <c r="I8" s="143" t="s">
        <v>907</v>
      </c>
      <c r="J8" s="143" t="s">
        <v>908</v>
      </c>
      <c r="K8" s="143" t="s">
        <v>909</v>
      </c>
      <c r="L8" s="143" t="s">
        <v>8</v>
      </c>
      <c r="M8" s="143" t="s">
        <v>910</v>
      </c>
    </row>
    <row r="9" spans="2:13">
      <c r="B9" s="67" t="s">
        <v>854</v>
      </c>
      <c r="C9" s="90">
        <v>1088</v>
      </c>
      <c r="D9" s="90" t="s">
        <v>870</v>
      </c>
      <c r="E9" s="91">
        <v>1</v>
      </c>
      <c r="F9" s="89" t="s">
        <v>871</v>
      </c>
      <c r="G9" s="144">
        <v>850</v>
      </c>
      <c r="H9" s="144">
        <v>902</v>
      </c>
      <c r="I9" s="89" t="s">
        <v>872</v>
      </c>
      <c r="J9" s="90" t="s">
        <v>873</v>
      </c>
      <c r="K9" s="90" t="s">
        <v>874</v>
      </c>
      <c r="L9" s="90" t="s">
        <v>402</v>
      </c>
      <c r="M9" s="90" t="s">
        <v>1758</v>
      </c>
    </row>
    <row r="10" spans="2:13">
      <c r="B10" s="67" t="s">
        <v>808</v>
      </c>
      <c r="C10" s="90">
        <v>984</v>
      </c>
      <c r="D10" s="90" t="s">
        <v>884</v>
      </c>
      <c r="E10" s="91">
        <v>1</v>
      </c>
      <c r="F10" s="89" t="s">
        <v>897</v>
      </c>
      <c r="G10" s="243">
        <v>3850</v>
      </c>
      <c r="H10" s="144">
        <v>900</v>
      </c>
      <c r="I10" s="89" t="s">
        <v>473</v>
      </c>
      <c r="J10" s="90" t="s">
        <v>898</v>
      </c>
      <c r="K10" s="90" t="s">
        <v>899</v>
      </c>
      <c r="L10" s="90" t="s">
        <v>402</v>
      </c>
      <c r="M10" s="90" t="s">
        <v>1759</v>
      </c>
    </row>
    <row r="11" spans="2:13">
      <c r="B11" s="67" t="s">
        <v>808</v>
      </c>
      <c r="C11" s="90">
        <v>985</v>
      </c>
      <c r="D11" s="90" t="s">
        <v>885</v>
      </c>
      <c r="E11" s="91">
        <v>1</v>
      </c>
      <c r="F11" s="89" t="s">
        <v>897</v>
      </c>
      <c r="G11" s="243">
        <v>4125</v>
      </c>
      <c r="H11" s="144">
        <v>900</v>
      </c>
      <c r="I11" s="89" t="s">
        <v>473</v>
      </c>
      <c r="J11" s="90" t="s">
        <v>898</v>
      </c>
      <c r="K11" s="90" t="s">
        <v>899</v>
      </c>
      <c r="L11" s="90" t="s">
        <v>402</v>
      </c>
      <c r="M11" s="90" t="s">
        <v>1759</v>
      </c>
    </row>
    <row r="12" spans="2:13">
      <c r="B12" s="67" t="s">
        <v>808</v>
      </c>
      <c r="C12" s="90">
        <v>989</v>
      </c>
      <c r="D12" s="90" t="s">
        <v>886</v>
      </c>
      <c r="E12" s="91">
        <v>1</v>
      </c>
      <c r="F12" s="89" t="s">
        <v>900</v>
      </c>
      <c r="G12" s="144">
        <v>295</v>
      </c>
      <c r="H12" s="144">
        <v>900</v>
      </c>
      <c r="I12" s="89" t="s">
        <v>473</v>
      </c>
      <c r="J12" s="90" t="s">
        <v>901</v>
      </c>
      <c r="K12" s="90" t="s">
        <v>899</v>
      </c>
      <c r="L12" s="90" t="s">
        <v>402</v>
      </c>
      <c r="M12" s="90" t="s">
        <v>1759</v>
      </c>
    </row>
    <row r="13" spans="2:13">
      <c r="B13" s="67" t="s">
        <v>808</v>
      </c>
      <c r="C13" s="90">
        <v>996</v>
      </c>
      <c r="D13" s="90" t="s">
        <v>887</v>
      </c>
      <c r="E13" s="91">
        <v>1</v>
      </c>
      <c r="F13" s="89" t="s">
        <v>900</v>
      </c>
      <c r="G13" s="144">
        <v>265</v>
      </c>
      <c r="H13" s="144">
        <v>900</v>
      </c>
      <c r="I13" s="89" t="s">
        <v>473</v>
      </c>
      <c r="J13" s="90" t="s">
        <v>901</v>
      </c>
      <c r="K13" s="90" t="s">
        <v>899</v>
      </c>
      <c r="L13" s="90" t="s">
        <v>402</v>
      </c>
      <c r="M13" s="90" t="s">
        <v>1759</v>
      </c>
    </row>
    <row r="14" spans="2:13">
      <c r="B14" s="67" t="s">
        <v>808</v>
      </c>
      <c r="C14" s="90">
        <v>994</v>
      </c>
      <c r="D14" s="90" t="s">
        <v>888</v>
      </c>
      <c r="E14" s="91">
        <v>1</v>
      </c>
      <c r="F14" s="89" t="s">
        <v>900</v>
      </c>
      <c r="G14" s="144">
        <v>595</v>
      </c>
      <c r="H14" s="144">
        <v>900</v>
      </c>
      <c r="I14" s="89" t="s">
        <v>473</v>
      </c>
      <c r="J14" s="90" t="s">
        <v>901</v>
      </c>
      <c r="K14" s="90" t="s">
        <v>899</v>
      </c>
      <c r="L14" s="90" t="s">
        <v>402</v>
      </c>
      <c r="M14" s="90" t="s">
        <v>1759</v>
      </c>
    </row>
    <row r="15" spans="2:13">
      <c r="B15" s="67" t="s">
        <v>808</v>
      </c>
      <c r="C15" s="90">
        <v>988</v>
      </c>
      <c r="D15" s="90" t="s">
        <v>889</v>
      </c>
      <c r="E15" s="91">
        <v>1</v>
      </c>
      <c r="F15" s="89" t="s">
        <v>900</v>
      </c>
      <c r="G15" s="144">
        <v>245</v>
      </c>
      <c r="H15" s="144">
        <v>900</v>
      </c>
      <c r="I15" s="89" t="s">
        <v>473</v>
      </c>
      <c r="J15" s="90" t="s">
        <v>901</v>
      </c>
      <c r="K15" s="90" t="s">
        <v>899</v>
      </c>
      <c r="L15" s="90" t="s">
        <v>402</v>
      </c>
      <c r="M15" s="90" t="s">
        <v>1759</v>
      </c>
    </row>
    <row r="16" spans="2:13">
      <c r="B16" s="67" t="s">
        <v>808</v>
      </c>
      <c r="C16" s="90">
        <v>986</v>
      </c>
      <c r="D16" s="90" t="s">
        <v>890</v>
      </c>
      <c r="E16" s="91">
        <v>1</v>
      </c>
      <c r="F16" s="89" t="s">
        <v>900</v>
      </c>
      <c r="G16" s="144">
        <v>245</v>
      </c>
      <c r="H16" s="144">
        <v>900</v>
      </c>
      <c r="I16" s="89" t="s">
        <v>473</v>
      </c>
      <c r="J16" s="90" t="s">
        <v>901</v>
      </c>
      <c r="K16" s="90" t="s">
        <v>899</v>
      </c>
      <c r="L16" s="90" t="s">
        <v>402</v>
      </c>
      <c r="M16" s="90" t="s">
        <v>1759</v>
      </c>
    </row>
    <row r="17" spans="2:13">
      <c r="B17" s="67" t="s">
        <v>808</v>
      </c>
      <c r="C17" s="90">
        <v>992</v>
      </c>
      <c r="D17" s="90" t="s">
        <v>891</v>
      </c>
      <c r="E17" s="91">
        <v>1</v>
      </c>
      <c r="F17" s="89" t="s">
        <v>900</v>
      </c>
      <c r="G17" s="144">
        <v>650</v>
      </c>
      <c r="H17" s="144">
        <v>900</v>
      </c>
      <c r="I17" s="89" t="s">
        <v>473</v>
      </c>
      <c r="J17" s="90" t="s">
        <v>901</v>
      </c>
      <c r="K17" s="90" t="s">
        <v>902</v>
      </c>
      <c r="L17" s="90" t="s">
        <v>402</v>
      </c>
      <c r="M17" s="90" t="s">
        <v>1759</v>
      </c>
    </row>
    <row r="18" spans="2:13">
      <c r="B18" s="67" t="s">
        <v>808</v>
      </c>
      <c r="C18" s="90">
        <v>993</v>
      </c>
      <c r="D18" s="90" t="s">
        <v>892</v>
      </c>
      <c r="E18" s="91">
        <v>1</v>
      </c>
      <c r="F18" s="89" t="s">
        <v>900</v>
      </c>
      <c r="G18" s="144">
        <v>265</v>
      </c>
      <c r="H18" s="144">
        <v>900</v>
      </c>
      <c r="I18" s="89" t="s">
        <v>473</v>
      </c>
      <c r="J18" s="90" t="s">
        <v>901</v>
      </c>
      <c r="K18" s="90" t="s">
        <v>899</v>
      </c>
      <c r="L18" s="90" t="s">
        <v>402</v>
      </c>
      <c r="M18" s="90" t="s">
        <v>1759</v>
      </c>
    </row>
    <row r="19" spans="2:13">
      <c r="B19" s="67" t="s">
        <v>808</v>
      </c>
      <c r="C19" s="90">
        <v>991</v>
      </c>
      <c r="D19" s="90" t="s">
        <v>893</v>
      </c>
      <c r="E19" s="91">
        <v>1</v>
      </c>
      <c r="F19" s="89" t="s">
        <v>900</v>
      </c>
      <c r="G19" s="144">
        <v>210</v>
      </c>
      <c r="H19" s="144">
        <v>900</v>
      </c>
      <c r="I19" s="89" t="s">
        <v>473</v>
      </c>
      <c r="J19" s="90" t="s">
        <v>901</v>
      </c>
      <c r="K19" s="90" t="s">
        <v>899</v>
      </c>
      <c r="L19" s="90" t="s">
        <v>402</v>
      </c>
      <c r="M19" s="90" t="s">
        <v>1759</v>
      </c>
    </row>
    <row r="20" spans="2:13">
      <c r="B20" s="67" t="s">
        <v>808</v>
      </c>
      <c r="C20" s="90">
        <v>995</v>
      </c>
      <c r="D20" s="90" t="s">
        <v>894</v>
      </c>
      <c r="E20" s="91">
        <v>1</v>
      </c>
      <c r="F20" s="89" t="s">
        <v>900</v>
      </c>
      <c r="G20" s="144">
        <v>285</v>
      </c>
      <c r="H20" s="144">
        <v>900</v>
      </c>
      <c r="I20" s="89" t="s">
        <v>473</v>
      </c>
      <c r="J20" s="90" t="s">
        <v>901</v>
      </c>
      <c r="K20" s="90" t="s">
        <v>899</v>
      </c>
      <c r="L20" s="90" t="s">
        <v>402</v>
      </c>
      <c r="M20" s="90" t="s">
        <v>1759</v>
      </c>
    </row>
    <row r="21" spans="2:13">
      <c r="B21" s="67" t="s">
        <v>808</v>
      </c>
      <c r="C21" s="90">
        <v>990</v>
      </c>
      <c r="D21" s="90" t="s">
        <v>895</v>
      </c>
      <c r="E21" s="91">
        <v>1</v>
      </c>
      <c r="F21" s="89" t="s">
        <v>900</v>
      </c>
      <c r="G21" s="144">
        <v>295</v>
      </c>
      <c r="H21" s="144">
        <v>900</v>
      </c>
      <c r="I21" s="89" t="s">
        <v>473</v>
      </c>
      <c r="J21" s="90" t="s">
        <v>901</v>
      </c>
      <c r="K21" s="90" t="s">
        <v>899</v>
      </c>
      <c r="L21" s="90" t="s">
        <v>402</v>
      </c>
      <c r="M21" s="90" t="s">
        <v>1759</v>
      </c>
    </row>
    <row r="22" spans="2:13">
      <c r="B22" s="67" t="s">
        <v>808</v>
      </c>
      <c r="C22" s="90">
        <v>987</v>
      </c>
      <c r="D22" s="90" t="s">
        <v>896</v>
      </c>
      <c r="E22" s="91">
        <v>1</v>
      </c>
      <c r="F22" s="89" t="s">
        <v>900</v>
      </c>
      <c r="G22" s="144">
        <v>245</v>
      </c>
      <c r="H22" s="144">
        <v>900</v>
      </c>
      <c r="I22" s="89" t="s">
        <v>473</v>
      </c>
      <c r="J22" s="90" t="s">
        <v>901</v>
      </c>
      <c r="K22" s="90" t="s">
        <v>899</v>
      </c>
      <c r="L22" s="90" t="s">
        <v>402</v>
      </c>
      <c r="M22" s="90" t="s">
        <v>1759</v>
      </c>
    </row>
  </sheetData>
  <autoFilter ref="C8:L22"/>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5"/>
  <sheetViews>
    <sheetView showGridLines="0" workbookViewId="0"/>
  </sheetViews>
  <sheetFormatPr defaultRowHeight="12.75"/>
  <cols>
    <col min="1" max="1" width="9.33203125" style="145"/>
    <col min="2" max="2" width="8.1640625" style="145" customWidth="1"/>
    <col min="3" max="3" width="18.5" style="145" customWidth="1"/>
    <col min="4" max="4" width="5.5" style="145" customWidth="1"/>
    <col min="5" max="5" width="14.33203125" style="145" customWidth="1"/>
    <col min="6" max="6" width="16" style="145" customWidth="1"/>
    <col min="7" max="7" width="4.5" style="145" customWidth="1"/>
    <col min="8" max="8" width="18.33203125" style="145" bestFit="1" customWidth="1"/>
    <col min="9" max="9" width="11.6640625" style="145" customWidth="1"/>
    <col min="10" max="17" width="9.33203125" style="145"/>
    <col min="18" max="19" width="10.33203125" style="145" bestFit="1" customWidth="1"/>
    <col min="20" max="16384" width="9.33203125" style="145"/>
  </cols>
  <sheetData>
    <row r="2" spans="2:9" s="110" customFormat="1">
      <c r="B2" s="122"/>
      <c r="C2" s="121"/>
      <c r="D2" s="120"/>
      <c r="E2" s="120"/>
      <c r="F2" s="120"/>
      <c r="G2" s="120"/>
      <c r="H2" s="120"/>
      <c r="I2" s="119"/>
    </row>
    <row r="3" spans="2:9" s="110" customFormat="1">
      <c r="B3" s="118" t="s">
        <v>815</v>
      </c>
      <c r="C3" s="117"/>
      <c r="D3" s="116"/>
      <c r="E3" s="116"/>
      <c r="F3" s="116"/>
      <c r="G3" s="116"/>
      <c r="H3" s="116"/>
      <c r="I3" s="115"/>
    </row>
    <row r="4" spans="2:9" s="110" customFormat="1">
      <c r="B4" s="118"/>
      <c r="C4" s="117"/>
      <c r="D4" s="116"/>
      <c r="E4" s="116"/>
      <c r="F4" s="116"/>
      <c r="G4" s="116"/>
      <c r="H4" s="116"/>
      <c r="I4" s="115"/>
    </row>
    <row r="5" spans="2:9" s="110" customFormat="1">
      <c r="B5" s="118" t="s">
        <v>955</v>
      </c>
      <c r="C5" s="117"/>
      <c r="D5" s="116"/>
      <c r="E5" s="116"/>
      <c r="F5" s="116"/>
      <c r="G5" s="116"/>
      <c r="H5" s="116"/>
      <c r="I5" s="115"/>
    </row>
    <row r="6" spans="2:9" s="110" customFormat="1">
      <c r="B6" s="114"/>
      <c r="C6" s="113"/>
      <c r="D6" s="112"/>
      <c r="E6" s="112"/>
      <c r="F6" s="112"/>
      <c r="G6" s="112"/>
      <c r="H6" s="112"/>
      <c r="I6" s="111"/>
    </row>
    <row r="7" spans="2:9">
      <c r="B7" s="171" t="s">
        <v>956</v>
      </c>
      <c r="C7" s="171" t="s">
        <v>92</v>
      </c>
      <c r="D7" s="171" t="s">
        <v>959</v>
      </c>
      <c r="E7" s="171" t="s">
        <v>960</v>
      </c>
      <c r="F7" s="172" t="s">
        <v>961</v>
      </c>
      <c r="G7" s="171" t="s">
        <v>21</v>
      </c>
      <c r="H7" s="171" t="s">
        <v>957</v>
      </c>
      <c r="I7" s="180" t="s">
        <v>44</v>
      </c>
    </row>
    <row r="8" spans="2:9">
      <c r="B8" s="173">
        <v>206423</v>
      </c>
      <c r="C8" s="177" t="s">
        <v>962</v>
      </c>
      <c r="D8" s="173" t="s">
        <v>917</v>
      </c>
      <c r="E8" s="174">
        <v>43435</v>
      </c>
      <c r="F8" s="178">
        <v>43436</v>
      </c>
      <c r="G8" s="173">
        <v>1</v>
      </c>
      <c r="H8" s="175" t="s">
        <v>958</v>
      </c>
      <c r="I8" s="181">
        <v>4334</v>
      </c>
    </row>
    <row r="9" spans="2:9">
      <c r="B9" s="176">
        <v>207042</v>
      </c>
      <c r="C9" s="175" t="s">
        <v>963</v>
      </c>
      <c r="D9" s="176" t="s">
        <v>964</v>
      </c>
      <c r="E9" s="178">
        <v>43423</v>
      </c>
      <c r="F9" s="178">
        <v>43424</v>
      </c>
      <c r="G9" s="176">
        <v>1</v>
      </c>
      <c r="H9" s="175" t="s">
        <v>965</v>
      </c>
      <c r="I9" s="181">
        <v>4779</v>
      </c>
    </row>
    <row r="10" spans="2:9">
      <c r="B10" s="176">
        <v>207063</v>
      </c>
      <c r="C10" s="175" t="s">
        <v>966</v>
      </c>
      <c r="D10" s="176" t="s">
        <v>964</v>
      </c>
      <c r="E10" s="178">
        <v>43106</v>
      </c>
      <c r="F10" s="178">
        <v>43107</v>
      </c>
      <c r="G10" s="176">
        <v>1</v>
      </c>
      <c r="H10" s="175" t="s">
        <v>967</v>
      </c>
      <c r="I10" s="181">
        <v>7080</v>
      </c>
    </row>
    <row r="11" spans="2:9">
      <c r="B11" s="176">
        <v>207274</v>
      </c>
      <c r="C11" s="175" t="s">
        <v>973</v>
      </c>
      <c r="D11" s="176" t="s">
        <v>968</v>
      </c>
      <c r="E11" s="178">
        <v>43434</v>
      </c>
      <c r="F11" s="178">
        <v>43435</v>
      </c>
      <c r="G11" s="176">
        <v>1</v>
      </c>
      <c r="H11" s="175" t="s">
        <v>969</v>
      </c>
      <c r="I11" s="181">
        <v>6303.6</v>
      </c>
    </row>
    <row r="12" spans="2:9">
      <c r="B12" s="176">
        <v>207469</v>
      </c>
      <c r="C12" s="175" t="s">
        <v>972</v>
      </c>
      <c r="D12" s="176" t="s">
        <v>916</v>
      </c>
      <c r="E12" s="178">
        <v>43445</v>
      </c>
      <c r="F12" s="178">
        <v>43446</v>
      </c>
      <c r="G12" s="176">
        <v>1</v>
      </c>
      <c r="H12" s="175" t="s">
        <v>969</v>
      </c>
      <c r="I12" s="181">
        <v>7847</v>
      </c>
    </row>
    <row r="13" spans="2:9">
      <c r="B13" s="176">
        <v>207660</v>
      </c>
      <c r="C13" s="175" t="s">
        <v>971</v>
      </c>
      <c r="D13" s="176" t="s">
        <v>916</v>
      </c>
      <c r="E13" s="178">
        <v>43464</v>
      </c>
      <c r="F13" s="178">
        <v>43466</v>
      </c>
      <c r="G13" s="176">
        <v>1</v>
      </c>
      <c r="H13" s="175" t="s">
        <v>969</v>
      </c>
      <c r="I13" s="181">
        <v>7816</v>
      </c>
    </row>
    <row r="14" spans="2:9">
      <c r="B14" s="176">
        <v>207796</v>
      </c>
      <c r="C14" s="175" t="s">
        <v>970</v>
      </c>
      <c r="D14" s="176" t="s">
        <v>916</v>
      </c>
      <c r="E14" s="178">
        <v>43463</v>
      </c>
      <c r="F14" s="178">
        <v>43464</v>
      </c>
      <c r="G14" s="176">
        <v>1</v>
      </c>
      <c r="H14" s="175" t="s">
        <v>969</v>
      </c>
      <c r="I14" s="181">
        <v>5936</v>
      </c>
    </row>
    <row r="15" spans="2:9">
      <c r="B15" s="179"/>
      <c r="C15" s="179"/>
      <c r="D15" s="179"/>
      <c r="E15" s="179" t="s">
        <v>84</v>
      </c>
      <c r="F15" s="179"/>
      <c r="G15" s="179"/>
      <c r="H15" s="179"/>
      <c r="I15" s="182">
        <f>SUM(I8:I14)</f>
        <v>44095.6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6"/>
  <sheetViews>
    <sheetView showGridLines="0" workbookViewId="0">
      <selection activeCell="E17" sqref="E17"/>
    </sheetView>
  </sheetViews>
  <sheetFormatPr defaultRowHeight="12.75"/>
  <cols>
    <col min="2" max="2" width="20.1640625" bestFit="1" customWidth="1"/>
    <col min="3" max="3" width="10" bestFit="1" customWidth="1"/>
    <col min="4" max="4" width="7.6640625" customWidth="1"/>
    <col min="5" max="5" width="10.1640625" customWidth="1"/>
    <col min="6" max="6" width="25" bestFit="1" customWidth="1"/>
    <col min="7" max="7" width="22.1640625" bestFit="1" customWidth="1"/>
    <col min="8" max="8" width="14.5" bestFit="1" customWidth="1"/>
    <col min="10" max="10" width="22.6640625" bestFit="1" customWidth="1"/>
  </cols>
  <sheetData>
    <row r="2" spans="2:10">
      <c r="B2" s="145"/>
      <c r="C2" s="145"/>
      <c r="D2" s="145"/>
      <c r="E2" s="145"/>
      <c r="F2" s="145"/>
      <c r="G2" s="145"/>
      <c r="H2" s="145"/>
      <c r="I2" s="145"/>
    </row>
    <row r="3" spans="2:10">
      <c r="B3" s="122"/>
      <c r="C3" s="121"/>
      <c r="D3" s="120"/>
      <c r="E3" s="120"/>
      <c r="F3" s="120"/>
      <c r="G3" s="187"/>
      <c r="H3" s="120"/>
      <c r="I3" s="120"/>
      <c r="J3" s="119"/>
    </row>
    <row r="4" spans="2:10">
      <c r="B4" s="118" t="s">
        <v>815</v>
      </c>
      <c r="C4" s="117"/>
      <c r="D4" s="116"/>
      <c r="E4" s="116"/>
      <c r="F4" s="116"/>
      <c r="G4" s="116"/>
      <c r="H4" s="116"/>
      <c r="I4" s="116"/>
      <c r="J4" s="115"/>
    </row>
    <row r="5" spans="2:10">
      <c r="B5" s="118"/>
      <c r="C5" s="117"/>
      <c r="D5" s="116"/>
      <c r="E5" s="116"/>
      <c r="F5" s="116"/>
      <c r="G5" s="116"/>
      <c r="H5" s="116"/>
      <c r="I5" s="116"/>
      <c r="J5" s="115"/>
    </row>
    <row r="6" spans="2:10">
      <c r="B6" s="118" t="s">
        <v>999</v>
      </c>
      <c r="C6" s="117"/>
      <c r="D6" s="116"/>
      <c r="E6" s="116"/>
      <c r="F6" s="116"/>
      <c r="G6" s="116"/>
      <c r="H6" s="116"/>
      <c r="I6" s="116"/>
      <c r="J6" s="115"/>
    </row>
    <row r="7" spans="2:10">
      <c r="B7" s="114"/>
      <c r="C7" s="113"/>
      <c r="D7" s="112"/>
      <c r="E7" s="112"/>
      <c r="F7" s="112"/>
      <c r="G7" s="112"/>
      <c r="H7" s="112"/>
      <c r="I7" s="112"/>
      <c r="J7" s="111"/>
    </row>
    <row r="8" spans="2:10">
      <c r="B8" s="381" t="s">
        <v>299</v>
      </c>
      <c r="C8" s="381" t="s">
        <v>19</v>
      </c>
      <c r="D8" s="381" t="s">
        <v>300</v>
      </c>
      <c r="E8" s="381" t="s">
        <v>94</v>
      </c>
      <c r="F8" s="382" t="s">
        <v>301</v>
      </c>
      <c r="G8" s="383" t="s">
        <v>302</v>
      </c>
      <c r="H8" s="383" t="s">
        <v>303</v>
      </c>
      <c r="I8" s="383" t="s">
        <v>8</v>
      </c>
      <c r="J8" s="384" t="s">
        <v>996</v>
      </c>
    </row>
    <row r="9" spans="2:10">
      <c r="B9" s="385" t="s">
        <v>364</v>
      </c>
      <c r="C9" s="386">
        <v>43388</v>
      </c>
      <c r="D9" s="387">
        <v>10070</v>
      </c>
      <c r="E9" s="388">
        <v>407</v>
      </c>
      <c r="F9" s="389" t="s">
        <v>273</v>
      </c>
      <c r="G9" s="390" t="s">
        <v>305</v>
      </c>
      <c r="H9" s="385" t="s">
        <v>297</v>
      </c>
      <c r="I9" s="389" t="s">
        <v>113</v>
      </c>
      <c r="J9" s="391" t="s">
        <v>974</v>
      </c>
    </row>
    <row r="10" spans="2:10">
      <c r="B10" s="385" t="s">
        <v>43</v>
      </c>
      <c r="C10" s="386">
        <v>43378</v>
      </c>
      <c r="D10" s="387">
        <v>8042</v>
      </c>
      <c r="E10" s="388">
        <v>173</v>
      </c>
      <c r="F10" s="389" t="s">
        <v>14</v>
      </c>
      <c r="G10" s="390" t="s">
        <v>305</v>
      </c>
      <c r="H10" s="385" t="s">
        <v>297</v>
      </c>
      <c r="I10" s="389" t="s">
        <v>109</v>
      </c>
      <c r="J10" s="391" t="s">
        <v>974</v>
      </c>
    </row>
    <row r="11" spans="2:10">
      <c r="B11" s="385" t="s">
        <v>43</v>
      </c>
      <c r="C11" s="386">
        <v>43382</v>
      </c>
      <c r="D11" s="387">
        <v>8221</v>
      </c>
      <c r="E11" s="388">
        <v>80</v>
      </c>
      <c r="F11" s="389" t="s">
        <v>271</v>
      </c>
      <c r="G11" s="390" t="s">
        <v>305</v>
      </c>
      <c r="H11" s="392" t="s">
        <v>298</v>
      </c>
      <c r="I11" s="389" t="s">
        <v>109</v>
      </c>
      <c r="J11" s="391" t="s">
        <v>974</v>
      </c>
    </row>
    <row r="12" spans="2:10">
      <c r="B12" s="385" t="s">
        <v>43</v>
      </c>
      <c r="C12" s="386">
        <v>43382</v>
      </c>
      <c r="D12" s="387">
        <v>8230</v>
      </c>
      <c r="E12" s="388">
        <v>551</v>
      </c>
      <c r="F12" s="389" t="s">
        <v>273</v>
      </c>
      <c r="G12" s="390" t="s">
        <v>305</v>
      </c>
      <c r="H12" s="385" t="s">
        <v>297</v>
      </c>
      <c r="I12" s="389" t="s">
        <v>109</v>
      </c>
      <c r="J12" s="391" t="s">
        <v>974</v>
      </c>
    </row>
    <row r="13" spans="2:10">
      <c r="B13" s="385" t="s">
        <v>43</v>
      </c>
      <c r="C13" s="386">
        <v>43390</v>
      </c>
      <c r="D13" s="387">
        <v>8587</v>
      </c>
      <c r="E13" s="388">
        <v>431</v>
      </c>
      <c r="F13" s="389" t="s">
        <v>273</v>
      </c>
      <c r="G13" s="390" t="s">
        <v>305</v>
      </c>
      <c r="H13" s="385" t="s">
        <v>297</v>
      </c>
      <c r="I13" s="389" t="s">
        <v>109</v>
      </c>
      <c r="J13" s="391" t="s">
        <v>974</v>
      </c>
    </row>
    <row r="14" spans="2:10">
      <c r="B14" s="385" t="s">
        <v>43</v>
      </c>
      <c r="C14" s="386">
        <v>43453</v>
      </c>
      <c r="D14" s="387">
        <v>10731</v>
      </c>
      <c r="E14" s="388">
        <v>257</v>
      </c>
      <c r="F14" s="389" t="s">
        <v>14</v>
      </c>
      <c r="G14" s="390" t="s">
        <v>305</v>
      </c>
      <c r="H14" s="385" t="s">
        <v>297</v>
      </c>
      <c r="I14" s="389" t="s">
        <v>109</v>
      </c>
      <c r="J14" s="391" t="s">
        <v>974</v>
      </c>
    </row>
    <row r="15" spans="2:10">
      <c r="B15" s="385" t="s">
        <v>43</v>
      </c>
      <c r="C15" s="386">
        <v>43453</v>
      </c>
      <c r="D15" s="387">
        <v>10733</v>
      </c>
      <c r="E15" s="388">
        <v>95</v>
      </c>
      <c r="F15" s="389" t="s">
        <v>14</v>
      </c>
      <c r="G15" s="390" t="s">
        <v>305</v>
      </c>
      <c r="H15" s="385" t="s">
        <v>297</v>
      </c>
      <c r="I15" s="389" t="s">
        <v>109</v>
      </c>
      <c r="J15" s="391" t="s">
        <v>974</v>
      </c>
    </row>
    <row r="16" spans="2:10">
      <c r="B16" s="464" t="s">
        <v>817</v>
      </c>
      <c r="C16" s="464"/>
      <c r="D16" s="464"/>
      <c r="E16" s="393">
        <f>SUM(E9:E15)</f>
        <v>1994</v>
      </c>
      <c r="F16" s="465"/>
      <c r="G16" s="465"/>
      <c r="H16" s="465"/>
      <c r="I16" s="465"/>
      <c r="J16" s="465"/>
    </row>
  </sheetData>
  <mergeCells count="2">
    <mergeCell ref="B16:D16"/>
    <mergeCell ref="F16:J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0"/>
  <sheetViews>
    <sheetView showGridLines="0" zoomScale="115" zoomScaleNormal="115" workbookViewId="0">
      <selection activeCell="D5" sqref="D5"/>
    </sheetView>
  </sheetViews>
  <sheetFormatPr defaultRowHeight="12.75"/>
  <cols>
    <col min="1" max="1" width="9.33203125" style="62"/>
    <col min="2" max="2" width="18.6640625" style="62" customWidth="1"/>
    <col min="3" max="3" width="10.6640625" style="62" customWidth="1"/>
    <col min="4" max="4" width="64.33203125" style="62" bestFit="1" customWidth="1"/>
    <col min="5" max="5" width="11.6640625" style="357" customWidth="1"/>
    <col min="6" max="6" width="11.6640625" style="357" bestFit="1" customWidth="1"/>
    <col min="7" max="7" width="17.6640625" style="357" customWidth="1"/>
    <col min="8" max="16384" width="9.33203125" style="62"/>
  </cols>
  <sheetData>
    <row r="2" spans="2:7">
      <c r="B2" s="20"/>
      <c r="C2" s="21"/>
      <c r="D2" s="21"/>
      <c r="E2" s="209"/>
      <c r="F2" s="209"/>
      <c r="G2" s="358"/>
    </row>
    <row r="3" spans="2:7">
      <c r="B3" s="31" t="s">
        <v>277</v>
      </c>
      <c r="C3" s="23"/>
      <c r="D3" s="23"/>
      <c r="E3" s="210"/>
      <c r="F3" s="210"/>
      <c r="G3" s="359"/>
    </row>
    <row r="4" spans="2:7">
      <c r="B4" s="25"/>
      <c r="C4" s="26"/>
      <c r="D4" s="26"/>
      <c r="E4" s="211"/>
      <c r="F4" s="211"/>
      <c r="G4" s="359"/>
    </row>
    <row r="5" spans="2:7">
      <c r="B5" s="27" t="s">
        <v>945</v>
      </c>
      <c r="C5" s="28"/>
      <c r="D5" s="28"/>
      <c r="E5" s="212"/>
      <c r="F5" s="212"/>
      <c r="G5" s="359"/>
    </row>
    <row r="6" spans="2:7">
      <c r="B6" s="29"/>
      <c r="C6" s="30"/>
      <c r="D6" s="30"/>
      <c r="E6" s="213"/>
      <c r="F6" s="213"/>
      <c r="G6" s="359"/>
    </row>
    <row r="7" spans="2:7">
      <c r="B7" s="183" t="s">
        <v>474</v>
      </c>
      <c r="C7" s="183" t="s">
        <v>19</v>
      </c>
      <c r="D7" s="183" t="s">
        <v>475</v>
      </c>
      <c r="E7" s="355" t="s">
        <v>44</v>
      </c>
      <c r="F7" s="355" t="s">
        <v>476</v>
      </c>
      <c r="G7" s="355" t="s">
        <v>477</v>
      </c>
    </row>
    <row r="8" spans="2:7">
      <c r="B8" s="165" t="s">
        <v>975</v>
      </c>
      <c r="C8" s="184">
        <v>43343</v>
      </c>
      <c r="D8" s="165" t="s">
        <v>976</v>
      </c>
      <c r="E8" s="356">
        <v>1770</v>
      </c>
      <c r="F8" s="356" t="s">
        <v>977</v>
      </c>
      <c r="G8" s="185" t="s">
        <v>294</v>
      </c>
    </row>
    <row r="9" spans="2:7">
      <c r="B9" s="165" t="s">
        <v>978</v>
      </c>
      <c r="C9" s="184">
        <v>43373</v>
      </c>
      <c r="D9" s="165" t="s">
        <v>976</v>
      </c>
      <c r="E9" s="356">
        <v>840.99</v>
      </c>
      <c r="F9" s="356" t="s">
        <v>977</v>
      </c>
      <c r="G9" s="360" t="s">
        <v>294</v>
      </c>
    </row>
    <row r="10" spans="2:7">
      <c r="B10" s="452" t="s">
        <v>84</v>
      </c>
      <c r="C10" s="453"/>
      <c r="D10" s="454"/>
      <c r="E10" s="400">
        <f>E8+E9</f>
        <v>2610.9899999999998</v>
      </c>
      <c r="F10" s="399"/>
      <c r="G10" s="399"/>
    </row>
  </sheetData>
  <mergeCells count="1">
    <mergeCell ref="B10:D10"/>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371"/>
  <sheetViews>
    <sheetView showGridLines="0" workbookViewId="0">
      <selection activeCell="G15" sqref="G15"/>
    </sheetView>
  </sheetViews>
  <sheetFormatPr defaultRowHeight="12.75"/>
  <cols>
    <col min="1" max="1" width="9.33203125" style="10"/>
    <col min="2" max="2" width="7.83203125" style="10" bestFit="1" customWidth="1"/>
    <col min="3" max="3" width="14.6640625" style="10" bestFit="1" customWidth="1"/>
    <col min="4" max="4" width="11.1640625" style="10" bestFit="1" customWidth="1"/>
    <col min="5" max="5" width="16" style="10" bestFit="1" customWidth="1"/>
    <col min="6" max="6" width="14.1640625" style="10" customWidth="1"/>
    <col min="7" max="7" width="15.6640625" style="10" customWidth="1"/>
    <col min="8" max="8" width="23.1640625" style="10" bestFit="1" customWidth="1"/>
    <col min="9" max="9" width="20.1640625" style="10" bestFit="1" customWidth="1"/>
    <col min="10" max="10" width="20.1640625" style="10" customWidth="1"/>
    <col min="11" max="11" width="37.1640625" style="10" bestFit="1" customWidth="1"/>
    <col min="12" max="257" width="9.33203125" style="10"/>
    <col min="258" max="258" width="7.83203125" style="10" bestFit="1" customWidth="1"/>
    <col min="259" max="259" width="14.6640625" style="10" bestFit="1" customWidth="1"/>
    <col min="260" max="260" width="11.1640625" style="10" bestFit="1" customWidth="1"/>
    <col min="261" max="261" width="16" style="10" bestFit="1" customWidth="1"/>
    <col min="262" max="262" width="14.1640625" style="10" customWidth="1"/>
    <col min="263" max="263" width="15.6640625" style="10" customWidth="1"/>
    <col min="264" max="264" width="23.1640625" style="10" bestFit="1" customWidth="1"/>
    <col min="265" max="265" width="20.1640625" style="10" bestFit="1" customWidth="1"/>
    <col min="266" max="266" width="18.5" style="10" bestFit="1" customWidth="1"/>
    <col min="267" max="513" width="9.33203125" style="10"/>
    <col min="514" max="514" width="7.83203125" style="10" bestFit="1" customWidth="1"/>
    <col min="515" max="515" width="14.6640625" style="10" bestFit="1" customWidth="1"/>
    <col min="516" max="516" width="11.1640625" style="10" bestFit="1" customWidth="1"/>
    <col min="517" max="517" width="16" style="10" bestFit="1" customWidth="1"/>
    <col min="518" max="518" width="14.1640625" style="10" customWidth="1"/>
    <col min="519" max="519" width="15.6640625" style="10" customWidth="1"/>
    <col min="520" max="520" width="23.1640625" style="10" bestFit="1" customWidth="1"/>
    <col min="521" max="521" width="20.1640625" style="10" bestFit="1" customWidth="1"/>
    <col min="522" max="522" width="18.5" style="10" bestFit="1" customWidth="1"/>
    <col min="523" max="769" width="9.33203125" style="10"/>
    <col min="770" max="770" width="7.83203125" style="10" bestFit="1" customWidth="1"/>
    <col min="771" max="771" width="14.6640625" style="10" bestFit="1" customWidth="1"/>
    <col min="772" max="772" width="11.1640625" style="10" bestFit="1" customWidth="1"/>
    <col min="773" max="773" width="16" style="10" bestFit="1" customWidth="1"/>
    <col min="774" max="774" width="14.1640625" style="10" customWidth="1"/>
    <col min="775" max="775" width="15.6640625" style="10" customWidth="1"/>
    <col min="776" max="776" width="23.1640625" style="10" bestFit="1" customWidth="1"/>
    <col min="777" max="777" width="20.1640625" style="10" bestFit="1" customWidth="1"/>
    <col min="778" max="778" width="18.5" style="10" bestFit="1" customWidth="1"/>
    <col min="779" max="1025" width="9.33203125" style="10"/>
    <col min="1026" max="1026" width="7.83203125" style="10" bestFit="1" customWidth="1"/>
    <col min="1027" max="1027" width="14.6640625" style="10" bestFit="1" customWidth="1"/>
    <col min="1028" max="1028" width="11.1640625" style="10" bestFit="1" customWidth="1"/>
    <col min="1029" max="1029" width="16" style="10" bestFit="1" customWidth="1"/>
    <col min="1030" max="1030" width="14.1640625" style="10" customWidth="1"/>
    <col min="1031" max="1031" width="15.6640625" style="10" customWidth="1"/>
    <col min="1032" max="1032" width="23.1640625" style="10" bestFit="1" customWidth="1"/>
    <col min="1033" max="1033" width="20.1640625" style="10" bestFit="1" customWidth="1"/>
    <col min="1034" max="1034" width="18.5" style="10" bestFit="1" customWidth="1"/>
    <col min="1035" max="1281" width="9.33203125" style="10"/>
    <col min="1282" max="1282" width="7.83203125" style="10" bestFit="1" customWidth="1"/>
    <col min="1283" max="1283" width="14.6640625" style="10" bestFit="1" customWidth="1"/>
    <col min="1284" max="1284" width="11.1640625" style="10" bestFit="1" customWidth="1"/>
    <col min="1285" max="1285" width="16" style="10" bestFit="1" customWidth="1"/>
    <col min="1286" max="1286" width="14.1640625" style="10" customWidth="1"/>
    <col min="1287" max="1287" width="15.6640625" style="10" customWidth="1"/>
    <col min="1288" max="1288" width="23.1640625" style="10" bestFit="1" customWidth="1"/>
    <col min="1289" max="1289" width="20.1640625" style="10" bestFit="1" customWidth="1"/>
    <col min="1290" max="1290" width="18.5" style="10" bestFit="1" customWidth="1"/>
    <col min="1291" max="1537" width="9.33203125" style="10"/>
    <col min="1538" max="1538" width="7.83203125" style="10" bestFit="1" customWidth="1"/>
    <col min="1539" max="1539" width="14.6640625" style="10" bestFit="1" customWidth="1"/>
    <col min="1540" max="1540" width="11.1640625" style="10" bestFit="1" customWidth="1"/>
    <col min="1541" max="1541" width="16" style="10" bestFit="1" customWidth="1"/>
    <col min="1542" max="1542" width="14.1640625" style="10" customWidth="1"/>
    <col min="1543" max="1543" width="15.6640625" style="10" customWidth="1"/>
    <col min="1544" max="1544" width="23.1640625" style="10" bestFit="1" customWidth="1"/>
    <col min="1545" max="1545" width="20.1640625" style="10" bestFit="1" customWidth="1"/>
    <col min="1546" max="1546" width="18.5" style="10" bestFit="1" customWidth="1"/>
    <col min="1547" max="1793" width="9.33203125" style="10"/>
    <col min="1794" max="1794" width="7.83203125" style="10" bestFit="1" customWidth="1"/>
    <col min="1795" max="1795" width="14.6640625" style="10" bestFit="1" customWidth="1"/>
    <col min="1796" max="1796" width="11.1640625" style="10" bestFit="1" customWidth="1"/>
    <col min="1797" max="1797" width="16" style="10" bestFit="1" customWidth="1"/>
    <col min="1798" max="1798" width="14.1640625" style="10" customWidth="1"/>
    <col min="1799" max="1799" width="15.6640625" style="10" customWidth="1"/>
    <col min="1800" max="1800" width="23.1640625" style="10" bestFit="1" customWidth="1"/>
    <col min="1801" max="1801" width="20.1640625" style="10" bestFit="1" customWidth="1"/>
    <col min="1802" max="1802" width="18.5" style="10" bestFit="1" customWidth="1"/>
    <col min="1803" max="2049" width="9.33203125" style="10"/>
    <col min="2050" max="2050" width="7.83203125" style="10" bestFit="1" customWidth="1"/>
    <col min="2051" max="2051" width="14.6640625" style="10" bestFit="1" customWidth="1"/>
    <col min="2052" max="2052" width="11.1640625" style="10" bestFit="1" customWidth="1"/>
    <col min="2053" max="2053" width="16" style="10" bestFit="1" customWidth="1"/>
    <col min="2054" max="2054" width="14.1640625" style="10" customWidth="1"/>
    <col min="2055" max="2055" width="15.6640625" style="10" customWidth="1"/>
    <col min="2056" max="2056" width="23.1640625" style="10" bestFit="1" customWidth="1"/>
    <col min="2057" max="2057" width="20.1640625" style="10" bestFit="1" customWidth="1"/>
    <col min="2058" max="2058" width="18.5" style="10" bestFit="1" customWidth="1"/>
    <col min="2059" max="2305" width="9.33203125" style="10"/>
    <col min="2306" max="2306" width="7.83203125" style="10" bestFit="1" customWidth="1"/>
    <col min="2307" max="2307" width="14.6640625" style="10" bestFit="1" customWidth="1"/>
    <col min="2308" max="2308" width="11.1640625" style="10" bestFit="1" customWidth="1"/>
    <col min="2309" max="2309" width="16" style="10" bestFit="1" customWidth="1"/>
    <col min="2310" max="2310" width="14.1640625" style="10" customWidth="1"/>
    <col min="2311" max="2311" width="15.6640625" style="10" customWidth="1"/>
    <col min="2312" max="2312" width="23.1640625" style="10" bestFit="1" customWidth="1"/>
    <col min="2313" max="2313" width="20.1640625" style="10" bestFit="1" customWidth="1"/>
    <col min="2314" max="2314" width="18.5" style="10" bestFit="1" customWidth="1"/>
    <col min="2315" max="2561" width="9.33203125" style="10"/>
    <col min="2562" max="2562" width="7.83203125" style="10" bestFit="1" customWidth="1"/>
    <col min="2563" max="2563" width="14.6640625" style="10" bestFit="1" customWidth="1"/>
    <col min="2564" max="2564" width="11.1640625" style="10" bestFit="1" customWidth="1"/>
    <col min="2565" max="2565" width="16" style="10" bestFit="1" customWidth="1"/>
    <col min="2566" max="2566" width="14.1640625" style="10" customWidth="1"/>
    <col min="2567" max="2567" width="15.6640625" style="10" customWidth="1"/>
    <col min="2568" max="2568" width="23.1640625" style="10" bestFit="1" customWidth="1"/>
    <col min="2569" max="2569" width="20.1640625" style="10" bestFit="1" customWidth="1"/>
    <col min="2570" max="2570" width="18.5" style="10" bestFit="1" customWidth="1"/>
    <col min="2571" max="2817" width="9.33203125" style="10"/>
    <col min="2818" max="2818" width="7.83203125" style="10" bestFit="1" customWidth="1"/>
    <col min="2819" max="2819" width="14.6640625" style="10" bestFit="1" customWidth="1"/>
    <col min="2820" max="2820" width="11.1640625" style="10" bestFit="1" customWidth="1"/>
    <col min="2821" max="2821" width="16" style="10" bestFit="1" customWidth="1"/>
    <col min="2822" max="2822" width="14.1640625" style="10" customWidth="1"/>
    <col min="2823" max="2823" width="15.6640625" style="10" customWidth="1"/>
    <col min="2824" max="2824" width="23.1640625" style="10" bestFit="1" customWidth="1"/>
    <col min="2825" max="2825" width="20.1640625" style="10" bestFit="1" customWidth="1"/>
    <col min="2826" max="2826" width="18.5" style="10" bestFit="1" customWidth="1"/>
    <col min="2827" max="3073" width="9.33203125" style="10"/>
    <col min="3074" max="3074" width="7.83203125" style="10" bestFit="1" customWidth="1"/>
    <col min="3075" max="3075" width="14.6640625" style="10" bestFit="1" customWidth="1"/>
    <col min="3076" max="3076" width="11.1640625" style="10" bestFit="1" customWidth="1"/>
    <col min="3077" max="3077" width="16" style="10" bestFit="1" customWidth="1"/>
    <col min="3078" max="3078" width="14.1640625" style="10" customWidth="1"/>
    <col min="3079" max="3079" width="15.6640625" style="10" customWidth="1"/>
    <col min="3080" max="3080" width="23.1640625" style="10" bestFit="1" customWidth="1"/>
    <col min="3081" max="3081" width="20.1640625" style="10" bestFit="1" customWidth="1"/>
    <col min="3082" max="3082" width="18.5" style="10" bestFit="1" customWidth="1"/>
    <col min="3083" max="3329" width="9.33203125" style="10"/>
    <col min="3330" max="3330" width="7.83203125" style="10" bestFit="1" customWidth="1"/>
    <col min="3331" max="3331" width="14.6640625" style="10" bestFit="1" customWidth="1"/>
    <col min="3332" max="3332" width="11.1640625" style="10" bestFit="1" customWidth="1"/>
    <col min="3333" max="3333" width="16" style="10" bestFit="1" customWidth="1"/>
    <col min="3334" max="3334" width="14.1640625" style="10" customWidth="1"/>
    <col min="3335" max="3335" width="15.6640625" style="10" customWidth="1"/>
    <col min="3336" max="3336" width="23.1640625" style="10" bestFit="1" customWidth="1"/>
    <col min="3337" max="3337" width="20.1640625" style="10" bestFit="1" customWidth="1"/>
    <col min="3338" max="3338" width="18.5" style="10" bestFit="1" customWidth="1"/>
    <col min="3339" max="3585" width="9.33203125" style="10"/>
    <col min="3586" max="3586" width="7.83203125" style="10" bestFit="1" customWidth="1"/>
    <col min="3587" max="3587" width="14.6640625" style="10" bestFit="1" customWidth="1"/>
    <col min="3588" max="3588" width="11.1640625" style="10" bestFit="1" customWidth="1"/>
    <col min="3589" max="3589" width="16" style="10" bestFit="1" customWidth="1"/>
    <col min="3590" max="3590" width="14.1640625" style="10" customWidth="1"/>
    <col min="3591" max="3591" width="15.6640625" style="10" customWidth="1"/>
    <col min="3592" max="3592" width="23.1640625" style="10" bestFit="1" customWidth="1"/>
    <col min="3593" max="3593" width="20.1640625" style="10" bestFit="1" customWidth="1"/>
    <col min="3594" max="3594" width="18.5" style="10" bestFit="1" customWidth="1"/>
    <col min="3595" max="3841" width="9.33203125" style="10"/>
    <col min="3842" max="3842" width="7.83203125" style="10" bestFit="1" customWidth="1"/>
    <col min="3843" max="3843" width="14.6640625" style="10" bestFit="1" customWidth="1"/>
    <col min="3844" max="3844" width="11.1640625" style="10" bestFit="1" customWidth="1"/>
    <col min="3845" max="3845" width="16" style="10" bestFit="1" customWidth="1"/>
    <col min="3846" max="3846" width="14.1640625" style="10" customWidth="1"/>
    <col min="3847" max="3847" width="15.6640625" style="10" customWidth="1"/>
    <col min="3848" max="3848" width="23.1640625" style="10" bestFit="1" customWidth="1"/>
    <col min="3849" max="3849" width="20.1640625" style="10" bestFit="1" customWidth="1"/>
    <col min="3850" max="3850" width="18.5" style="10" bestFit="1" customWidth="1"/>
    <col min="3851" max="4097" width="9.33203125" style="10"/>
    <col min="4098" max="4098" width="7.83203125" style="10" bestFit="1" customWidth="1"/>
    <col min="4099" max="4099" width="14.6640625" style="10" bestFit="1" customWidth="1"/>
    <col min="4100" max="4100" width="11.1640625" style="10" bestFit="1" customWidth="1"/>
    <col min="4101" max="4101" width="16" style="10" bestFit="1" customWidth="1"/>
    <col min="4102" max="4102" width="14.1640625" style="10" customWidth="1"/>
    <col min="4103" max="4103" width="15.6640625" style="10" customWidth="1"/>
    <col min="4104" max="4104" width="23.1640625" style="10" bestFit="1" customWidth="1"/>
    <col min="4105" max="4105" width="20.1640625" style="10" bestFit="1" customWidth="1"/>
    <col min="4106" max="4106" width="18.5" style="10" bestFit="1" customWidth="1"/>
    <col min="4107" max="4353" width="9.33203125" style="10"/>
    <col min="4354" max="4354" width="7.83203125" style="10" bestFit="1" customWidth="1"/>
    <col min="4355" max="4355" width="14.6640625" style="10" bestFit="1" customWidth="1"/>
    <col min="4356" max="4356" width="11.1640625" style="10" bestFit="1" customWidth="1"/>
    <col min="4357" max="4357" width="16" style="10" bestFit="1" customWidth="1"/>
    <col min="4358" max="4358" width="14.1640625" style="10" customWidth="1"/>
    <col min="4359" max="4359" width="15.6640625" style="10" customWidth="1"/>
    <col min="4360" max="4360" width="23.1640625" style="10" bestFit="1" customWidth="1"/>
    <col min="4361" max="4361" width="20.1640625" style="10" bestFit="1" customWidth="1"/>
    <col min="4362" max="4362" width="18.5" style="10" bestFit="1" customWidth="1"/>
    <col min="4363" max="4609" width="9.33203125" style="10"/>
    <col min="4610" max="4610" width="7.83203125" style="10" bestFit="1" customWidth="1"/>
    <col min="4611" max="4611" width="14.6640625" style="10" bestFit="1" customWidth="1"/>
    <col min="4612" max="4612" width="11.1640625" style="10" bestFit="1" customWidth="1"/>
    <col min="4613" max="4613" width="16" style="10" bestFit="1" customWidth="1"/>
    <col min="4614" max="4614" width="14.1640625" style="10" customWidth="1"/>
    <col min="4615" max="4615" width="15.6640625" style="10" customWidth="1"/>
    <col min="4616" max="4616" width="23.1640625" style="10" bestFit="1" customWidth="1"/>
    <col min="4617" max="4617" width="20.1640625" style="10" bestFit="1" customWidth="1"/>
    <col min="4618" max="4618" width="18.5" style="10" bestFit="1" customWidth="1"/>
    <col min="4619" max="4865" width="9.33203125" style="10"/>
    <col min="4866" max="4866" width="7.83203125" style="10" bestFit="1" customWidth="1"/>
    <col min="4867" max="4867" width="14.6640625" style="10" bestFit="1" customWidth="1"/>
    <col min="4868" max="4868" width="11.1640625" style="10" bestFit="1" customWidth="1"/>
    <col min="4869" max="4869" width="16" style="10" bestFit="1" customWidth="1"/>
    <col min="4870" max="4870" width="14.1640625" style="10" customWidth="1"/>
    <col min="4871" max="4871" width="15.6640625" style="10" customWidth="1"/>
    <col min="4872" max="4872" width="23.1640625" style="10" bestFit="1" customWidth="1"/>
    <col min="4873" max="4873" width="20.1640625" style="10" bestFit="1" customWidth="1"/>
    <col min="4874" max="4874" width="18.5" style="10" bestFit="1" customWidth="1"/>
    <col min="4875" max="5121" width="9.33203125" style="10"/>
    <col min="5122" max="5122" width="7.83203125" style="10" bestFit="1" customWidth="1"/>
    <col min="5123" max="5123" width="14.6640625" style="10" bestFit="1" customWidth="1"/>
    <col min="5124" max="5124" width="11.1640625" style="10" bestFit="1" customWidth="1"/>
    <col min="5125" max="5125" width="16" style="10" bestFit="1" customWidth="1"/>
    <col min="5126" max="5126" width="14.1640625" style="10" customWidth="1"/>
    <col min="5127" max="5127" width="15.6640625" style="10" customWidth="1"/>
    <col min="5128" max="5128" width="23.1640625" style="10" bestFit="1" customWidth="1"/>
    <col min="5129" max="5129" width="20.1640625" style="10" bestFit="1" customWidth="1"/>
    <col min="5130" max="5130" width="18.5" style="10" bestFit="1" customWidth="1"/>
    <col min="5131" max="5377" width="9.33203125" style="10"/>
    <col min="5378" max="5378" width="7.83203125" style="10" bestFit="1" customWidth="1"/>
    <col min="5379" max="5379" width="14.6640625" style="10" bestFit="1" customWidth="1"/>
    <col min="5380" max="5380" width="11.1640625" style="10" bestFit="1" customWidth="1"/>
    <col min="5381" max="5381" width="16" style="10" bestFit="1" customWidth="1"/>
    <col min="5382" max="5382" width="14.1640625" style="10" customWidth="1"/>
    <col min="5383" max="5383" width="15.6640625" style="10" customWidth="1"/>
    <col min="5384" max="5384" width="23.1640625" style="10" bestFit="1" customWidth="1"/>
    <col min="5385" max="5385" width="20.1640625" style="10" bestFit="1" customWidth="1"/>
    <col min="5386" max="5386" width="18.5" style="10" bestFit="1" customWidth="1"/>
    <col min="5387" max="5633" width="9.33203125" style="10"/>
    <col min="5634" max="5634" width="7.83203125" style="10" bestFit="1" customWidth="1"/>
    <col min="5635" max="5635" width="14.6640625" style="10" bestFit="1" customWidth="1"/>
    <col min="5636" max="5636" width="11.1640625" style="10" bestFit="1" customWidth="1"/>
    <col min="5637" max="5637" width="16" style="10" bestFit="1" customWidth="1"/>
    <col min="5638" max="5638" width="14.1640625" style="10" customWidth="1"/>
    <col min="5639" max="5639" width="15.6640625" style="10" customWidth="1"/>
    <col min="5640" max="5640" width="23.1640625" style="10" bestFit="1" customWidth="1"/>
    <col min="5641" max="5641" width="20.1640625" style="10" bestFit="1" customWidth="1"/>
    <col min="5642" max="5642" width="18.5" style="10" bestFit="1" customWidth="1"/>
    <col min="5643" max="5889" width="9.33203125" style="10"/>
    <col min="5890" max="5890" width="7.83203125" style="10" bestFit="1" customWidth="1"/>
    <col min="5891" max="5891" width="14.6640625" style="10" bestFit="1" customWidth="1"/>
    <col min="5892" max="5892" width="11.1640625" style="10" bestFit="1" customWidth="1"/>
    <col min="5893" max="5893" width="16" style="10" bestFit="1" customWidth="1"/>
    <col min="5894" max="5894" width="14.1640625" style="10" customWidth="1"/>
    <col min="5895" max="5895" width="15.6640625" style="10" customWidth="1"/>
    <col min="5896" max="5896" width="23.1640625" style="10" bestFit="1" customWidth="1"/>
    <col min="5897" max="5897" width="20.1640625" style="10" bestFit="1" customWidth="1"/>
    <col min="5898" max="5898" width="18.5" style="10" bestFit="1" customWidth="1"/>
    <col min="5899" max="6145" width="9.33203125" style="10"/>
    <col min="6146" max="6146" width="7.83203125" style="10" bestFit="1" customWidth="1"/>
    <col min="6147" max="6147" width="14.6640625" style="10" bestFit="1" customWidth="1"/>
    <col min="6148" max="6148" width="11.1640625" style="10" bestFit="1" customWidth="1"/>
    <col min="6149" max="6149" width="16" style="10" bestFit="1" customWidth="1"/>
    <col min="6150" max="6150" width="14.1640625" style="10" customWidth="1"/>
    <col min="6151" max="6151" width="15.6640625" style="10" customWidth="1"/>
    <col min="6152" max="6152" width="23.1640625" style="10" bestFit="1" customWidth="1"/>
    <col min="6153" max="6153" width="20.1640625" style="10" bestFit="1" customWidth="1"/>
    <col min="6154" max="6154" width="18.5" style="10" bestFit="1" customWidth="1"/>
    <col min="6155" max="6401" width="9.33203125" style="10"/>
    <col min="6402" max="6402" width="7.83203125" style="10" bestFit="1" customWidth="1"/>
    <col min="6403" max="6403" width="14.6640625" style="10" bestFit="1" customWidth="1"/>
    <col min="6404" max="6404" width="11.1640625" style="10" bestFit="1" customWidth="1"/>
    <col min="6405" max="6405" width="16" style="10" bestFit="1" customWidth="1"/>
    <col min="6406" max="6406" width="14.1640625" style="10" customWidth="1"/>
    <col min="6407" max="6407" width="15.6640625" style="10" customWidth="1"/>
    <col min="6408" max="6408" width="23.1640625" style="10" bestFit="1" customWidth="1"/>
    <col min="6409" max="6409" width="20.1640625" style="10" bestFit="1" customWidth="1"/>
    <col min="6410" max="6410" width="18.5" style="10" bestFit="1" customWidth="1"/>
    <col min="6411" max="6657" width="9.33203125" style="10"/>
    <col min="6658" max="6658" width="7.83203125" style="10" bestFit="1" customWidth="1"/>
    <col min="6659" max="6659" width="14.6640625" style="10" bestFit="1" customWidth="1"/>
    <col min="6660" max="6660" width="11.1640625" style="10" bestFit="1" customWidth="1"/>
    <col min="6661" max="6661" width="16" style="10" bestFit="1" customWidth="1"/>
    <col min="6662" max="6662" width="14.1640625" style="10" customWidth="1"/>
    <col min="6663" max="6663" width="15.6640625" style="10" customWidth="1"/>
    <col min="6664" max="6664" width="23.1640625" style="10" bestFit="1" customWidth="1"/>
    <col min="6665" max="6665" width="20.1640625" style="10" bestFit="1" customWidth="1"/>
    <col min="6666" max="6666" width="18.5" style="10" bestFit="1" customWidth="1"/>
    <col min="6667" max="6913" width="9.33203125" style="10"/>
    <col min="6914" max="6914" width="7.83203125" style="10" bestFit="1" customWidth="1"/>
    <col min="6915" max="6915" width="14.6640625" style="10" bestFit="1" customWidth="1"/>
    <col min="6916" max="6916" width="11.1640625" style="10" bestFit="1" customWidth="1"/>
    <col min="6917" max="6917" width="16" style="10" bestFit="1" customWidth="1"/>
    <col min="6918" max="6918" width="14.1640625" style="10" customWidth="1"/>
    <col min="6919" max="6919" width="15.6640625" style="10" customWidth="1"/>
    <col min="6920" max="6920" width="23.1640625" style="10" bestFit="1" customWidth="1"/>
    <col min="6921" max="6921" width="20.1640625" style="10" bestFit="1" customWidth="1"/>
    <col min="6922" max="6922" width="18.5" style="10" bestFit="1" customWidth="1"/>
    <col min="6923" max="7169" width="9.33203125" style="10"/>
    <col min="7170" max="7170" width="7.83203125" style="10" bestFit="1" customWidth="1"/>
    <col min="7171" max="7171" width="14.6640625" style="10" bestFit="1" customWidth="1"/>
    <col min="7172" max="7172" width="11.1640625" style="10" bestFit="1" customWidth="1"/>
    <col min="7173" max="7173" width="16" style="10" bestFit="1" customWidth="1"/>
    <col min="7174" max="7174" width="14.1640625" style="10" customWidth="1"/>
    <col min="7175" max="7175" width="15.6640625" style="10" customWidth="1"/>
    <col min="7176" max="7176" width="23.1640625" style="10" bestFit="1" customWidth="1"/>
    <col min="7177" max="7177" width="20.1640625" style="10" bestFit="1" customWidth="1"/>
    <col min="7178" max="7178" width="18.5" style="10" bestFit="1" customWidth="1"/>
    <col min="7179" max="7425" width="9.33203125" style="10"/>
    <col min="7426" max="7426" width="7.83203125" style="10" bestFit="1" customWidth="1"/>
    <col min="7427" max="7427" width="14.6640625" style="10" bestFit="1" customWidth="1"/>
    <col min="7428" max="7428" width="11.1640625" style="10" bestFit="1" customWidth="1"/>
    <col min="7429" max="7429" width="16" style="10" bestFit="1" customWidth="1"/>
    <col min="7430" max="7430" width="14.1640625" style="10" customWidth="1"/>
    <col min="7431" max="7431" width="15.6640625" style="10" customWidth="1"/>
    <col min="7432" max="7432" width="23.1640625" style="10" bestFit="1" customWidth="1"/>
    <col min="7433" max="7433" width="20.1640625" style="10" bestFit="1" customWidth="1"/>
    <col min="7434" max="7434" width="18.5" style="10" bestFit="1" customWidth="1"/>
    <col min="7435" max="7681" width="9.33203125" style="10"/>
    <col min="7682" max="7682" width="7.83203125" style="10" bestFit="1" customWidth="1"/>
    <col min="7683" max="7683" width="14.6640625" style="10" bestFit="1" customWidth="1"/>
    <col min="7684" max="7684" width="11.1640625" style="10" bestFit="1" customWidth="1"/>
    <col min="7685" max="7685" width="16" style="10" bestFit="1" customWidth="1"/>
    <col min="7686" max="7686" width="14.1640625" style="10" customWidth="1"/>
    <col min="7687" max="7687" width="15.6640625" style="10" customWidth="1"/>
    <col min="7688" max="7688" width="23.1640625" style="10" bestFit="1" customWidth="1"/>
    <col min="7689" max="7689" width="20.1640625" style="10" bestFit="1" customWidth="1"/>
    <col min="7690" max="7690" width="18.5" style="10" bestFit="1" customWidth="1"/>
    <col min="7691" max="7937" width="9.33203125" style="10"/>
    <col min="7938" max="7938" width="7.83203125" style="10" bestFit="1" customWidth="1"/>
    <col min="7939" max="7939" width="14.6640625" style="10" bestFit="1" customWidth="1"/>
    <col min="7940" max="7940" width="11.1640625" style="10" bestFit="1" customWidth="1"/>
    <col min="7941" max="7941" width="16" style="10" bestFit="1" customWidth="1"/>
    <col min="7942" max="7942" width="14.1640625" style="10" customWidth="1"/>
    <col min="7943" max="7943" width="15.6640625" style="10" customWidth="1"/>
    <col min="7944" max="7944" width="23.1640625" style="10" bestFit="1" customWidth="1"/>
    <col min="7945" max="7945" width="20.1640625" style="10" bestFit="1" customWidth="1"/>
    <col min="7946" max="7946" width="18.5" style="10" bestFit="1" customWidth="1"/>
    <col min="7947" max="8193" width="9.33203125" style="10"/>
    <col min="8194" max="8194" width="7.83203125" style="10" bestFit="1" customWidth="1"/>
    <col min="8195" max="8195" width="14.6640625" style="10" bestFit="1" customWidth="1"/>
    <col min="8196" max="8196" width="11.1640625" style="10" bestFit="1" customWidth="1"/>
    <col min="8197" max="8197" width="16" style="10" bestFit="1" customWidth="1"/>
    <col min="8198" max="8198" width="14.1640625" style="10" customWidth="1"/>
    <col min="8199" max="8199" width="15.6640625" style="10" customWidth="1"/>
    <col min="8200" max="8200" width="23.1640625" style="10" bestFit="1" customWidth="1"/>
    <col min="8201" max="8201" width="20.1640625" style="10" bestFit="1" customWidth="1"/>
    <col min="8202" max="8202" width="18.5" style="10" bestFit="1" customWidth="1"/>
    <col min="8203" max="8449" width="9.33203125" style="10"/>
    <col min="8450" max="8450" width="7.83203125" style="10" bestFit="1" customWidth="1"/>
    <col min="8451" max="8451" width="14.6640625" style="10" bestFit="1" customWidth="1"/>
    <col min="8452" max="8452" width="11.1640625" style="10" bestFit="1" customWidth="1"/>
    <col min="8453" max="8453" width="16" style="10" bestFit="1" customWidth="1"/>
    <col min="8454" max="8454" width="14.1640625" style="10" customWidth="1"/>
    <col min="8455" max="8455" width="15.6640625" style="10" customWidth="1"/>
    <col min="8456" max="8456" width="23.1640625" style="10" bestFit="1" customWidth="1"/>
    <col min="8457" max="8457" width="20.1640625" style="10" bestFit="1" customWidth="1"/>
    <col min="8458" max="8458" width="18.5" style="10" bestFit="1" customWidth="1"/>
    <col min="8459" max="8705" width="9.33203125" style="10"/>
    <col min="8706" max="8706" width="7.83203125" style="10" bestFit="1" customWidth="1"/>
    <col min="8707" max="8707" width="14.6640625" style="10" bestFit="1" customWidth="1"/>
    <col min="8708" max="8708" width="11.1640625" style="10" bestFit="1" customWidth="1"/>
    <col min="8709" max="8709" width="16" style="10" bestFit="1" customWidth="1"/>
    <col min="8710" max="8710" width="14.1640625" style="10" customWidth="1"/>
    <col min="8711" max="8711" width="15.6640625" style="10" customWidth="1"/>
    <col min="8712" max="8712" width="23.1640625" style="10" bestFit="1" customWidth="1"/>
    <col min="8713" max="8713" width="20.1640625" style="10" bestFit="1" customWidth="1"/>
    <col min="8714" max="8714" width="18.5" style="10" bestFit="1" customWidth="1"/>
    <col min="8715" max="8961" width="9.33203125" style="10"/>
    <col min="8962" max="8962" width="7.83203125" style="10" bestFit="1" customWidth="1"/>
    <col min="8963" max="8963" width="14.6640625" style="10" bestFit="1" customWidth="1"/>
    <col min="8964" max="8964" width="11.1640625" style="10" bestFit="1" customWidth="1"/>
    <col min="8965" max="8965" width="16" style="10" bestFit="1" customWidth="1"/>
    <col min="8966" max="8966" width="14.1640625" style="10" customWidth="1"/>
    <col min="8967" max="8967" width="15.6640625" style="10" customWidth="1"/>
    <col min="8968" max="8968" width="23.1640625" style="10" bestFit="1" customWidth="1"/>
    <col min="8969" max="8969" width="20.1640625" style="10" bestFit="1" customWidth="1"/>
    <col min="8970" max="8970" width="18.5" style="10" bestFit="1" customWidth="1"/>
    <col min="8971" max="9217" width="9.33203125" style="10"/>
    <col min="9218" max="9218" width="7.83203125" style="10" bestFit="1" customWidth="1"/>
    <col min="9219" max="9219" width="14.6640625" style="10" bestFit="1" customWidth="1"/>
    <col min="9220" max="9220" width="11.1640625" style="10" bestFit="1" customWidth="1"/>
    <col min="9221" max="9221" width="16" style="10" bestFit="1" customWidth="1"/>
    <col min="9222" max="9222" width="14.1640625" style="10" customWidth="1"/>
    <col min="9223" max="9223" width="15.6640625" style="10" customWidth="1"/>
    <col min="9224" max="9224" width="23.1640625" style="10" bestFit="1" customWidth="1"/>
    <col min="9225" max="9225" width="20.1640625" style="10" bestFit="1" customWidth="1"/>
    <col min="9226" max="9226" width="18.5" style="10" bestFit="1" customWidth="1"/>
    <col min="9227" max="9473" width="9.33203125" style="10"/>
    <col min="9474" max="9474" width="7.83203125" style="10" bestFit="1" customWidth="1"/>
    <col min="9475" max="9475" width="14.6640625" style="10" bestFit="1" customWidth="1"/>
    <col min="9476" max="9476" width="11.1640625" style="10" bestFit="1" customWidth="1"/>
    <col min="9477" max="9477" width="16" style="10" bestFit="1" customWidth="1"/>
    <col min="9478" max="9478" width="14.1640625" style="10" customWidth="1"/>
    <col min="9479" max="9479" width="15.6640625" style="10" customWidth="1"/>
    <col min="9480" max="9480" width="23.1640625" style="10" bestFit="1" customWidth="1"/>
    <col min="9481" max="9481" width="20.1640625" style="10" bestFit="1" customWidth="1"/>
    <col min="9482" max="9482" width="18.5" style="10" bestFit="1" customWidth="1"/>
    <col min="9483" max="9729" width="9.33203125" style="10"/>
    <col min="9730" max="9730" width="7.83203125" style="10" bestFit="1" customWidth="1"/>
    <col min="9731" max="9731" width="14.6640625" style="10" bestFit="1" customWidth="1"/>
    <col min="9732" max="9732" width="11.1640625" style="10" bestFit="1" customWidth="1"/>
    <col min="9733" max="9733" width="16" style="10" bestFit="1" customWidth="1"/>
    <col min="9734" max="9734" width="14.1640625" style="10" customWidth="1"/>
    <col min="9735" max="9735" width="15.6640625" style="10" customWidth="1"/>
    <col min="9736" max="9736" width="23.1640625" style="10" bestFit="1" customWidth="1"/>
    <col min="9737" max="9737" width="20.1640625" style="10" bestFit="1" customWidth="1"/>
    <col min="9738" max="9738" width="18.5" style="10" bestFit="1" customWidth="1"/>
    <col min="9739" max="9985" width="9.33203125" style="10"/>
    <col min="9986" max="9986" width="7.83203125" style="10" bestFit="1" customWidth="1"/>
    <col min="9987" max="9987" width="14.6640625" style="10" bestFit="1" customWidth="1"/>
    <col min="9988" max="9988" width="11.1640625" style="10" bestFit="1" customWidth="1"/>
    <col min="9989" max="9989" width="16" style="10" bestFit="1" customWidth="1"/>
    <col min="9990" max="9990" width="14.1640625" style="10" customWidth="1"/>
    <col min="9991" max="9991" width="15.6640625" style="10" customWidth="1"/>
    <col min="9992" max="9992" width="23.1640625" style="10" bestFit="1" customWidth="1"/>
    <col min="9993" max="9993" width="20.1640625" style="10" bestFit="1" customWidth="1"/>
    <col min="9994" max="9994" width="18.5" style="10" bestFit="1" customWidth="1"/>
    <col min="9995" max="10241" width="9.33203125" style="10"/>
    <col min="10242" max="10242" width="7.83203125" style="10" bestFit="1" customWidth="1"/>
    <col min="10243" max="10243" width="14.6640625" style="10" bestFit="1" customWidth="1"/>
    <col min="10244" max="10244" width="11.1640625" style="10" bestFit="1" customWidth="1"/>
    <col min="10245" max="10245" width="16" style="10" bestFit="1" customWidth="1"/>
    <col min="10246" max="10246" width="14.1640625" style="10" customWidth="1"/>
    <col min="10247" max="10247" width="15.6640625" style="10" customWidth="1"/>
    <col min="10248" max="10248" width="23.1640625" style="10" bestFit="1" customWidth="1"/>
    <col min="10249" max="10249" width="20.1640625" style="10" bestFit="1" customWidth="1"/>
    <col min="10250" max="10250" width="18.5" style="10" bestFit="1" customWidth="1"/>
    <col min="10251" max="10497" width="9.33203125" style="10"/>
    <col min="10498" max="10498" width="7.83203125" style="10" bestFit="1" customWidth="1"/>
    <col min="10499" max="10499" width="14.6640625" style="10" bestFit="1" customWidth="1"/>
    <col min="10500" max="10500" width="11.1640625" style="10" bestFit="1" customWidth="1"/>
    <col min="10501" max="10501" width="16" style="10" bestFit="1" customWidth="1"/>
    <col min="10502" max="10502" width="14.1640625" style="10" customWidth="1"/>
    <col min="10503" max="10503" width="15.6640625" style="10" customWidth="1"/>
    <col min="10504" max="10504" width="23.1640625" style="10" bestFit="1" customWidth="1"/>
    <col min="10505" max="10505" width="20.1640625" style="10" bestFit="1" customWidth="1"/>
    <col min="10506" max="10506" width="18.5" style="10" bestFit="1" customWidth="1"/>
    <col min="10507" max="10753" width="9.33203125" style="10"/>
    <col min="10754" max="10754" width="7.83203125" style="10" bestFit="1" customWidth="1"/>
    <col min="10755" max="10755" width="14.6640625" style="10" bestFit="1" customWidth="1"/>
    <col min="10756" max="10756" width="11.1640625" style="10" bestFit="1" customWidth="1"/>
    <col min="10757" max="10757" width="16" style="10" bestFit="1" customWidth="1"/>
    <col min="10758" max="10758" width="14.1640625" style="10" customWidth="1"/>
    <col min="10759" max="10759" width="15.6640625" style="10" customWidth="1"/>
    <col min="10760" max="10760" width="23.1640625" style="10" bestFit="1" customWidth="1"/>
    <col min="10761" max="10761" width="20.1640625" style="10" bestFit="1" customWidth="1"/>
    <col min="10762" max="10762" width="18.5" style="10" bestFit="1" customWidth="1"/>
    <col min="10763" max="11009" width="9.33203125" style="10"/>
    <col min="11010" max="11010" width="7.83203125" style="10" bestFit="1" customWidth="1"/>
    <col min="11011" max="11011" width="14.6640625" style="10" bestFit="1" customWidth="1"/>
    <col min="11012" max="11012" width="11.1640625" style="10" bestFit="1" customWidth="1"/>
    <col min="11013" max="11013" width="16" style="10" bestFit="1" customWidth="1"/>
    <col min="11014" max="11014" width="14.1640625" style="10" customWidth="1"/>
    <col min="11015" max="11015" width="15.6640625" style="10" customWidth="1"/>
    <col min="11016" max="11016" width="23.1640625" style="10" bestFit="1" customWidth="1"/>
    <col min="11017" max="11017" width="20.1640625" style="10" bestFit="1" customWidth="1"/>
    <col min="11018" max="11018" width="18.5" style="10" bestFit="1" customWidth="1"/>
    <col min="11019" max="11265" width="9.33203125" style="10"/>
    <col min="11266" max="11266" width="7.83203125" style="10" bestFit="1" customWidth="1"/>
    <col min="11267" max="11267" width="14.6640625" style="10" bestFit="1" customWidth="1"/>
    <col min="11268" max="11268" width="11.1640625" style="10" bestFit="1" customWidth="1"/>
    <col min="11269" max="11269" width="16" style="10" bestFit="1" customWidth="1"/>
    <col min="11270" max="11270" width="14.1640625" style="10" customWidth="1"/>
    <col min="11271" max="11271" width="15.6640625" style="10" customWidth="1"/>
    <col min="11272" max="11272" width="23.1640625" style="10" bestFit="1" customWidth="1"/>
    <col min="11273" max="11273" width="20.1640625" style="10" bestFit="1" customWidth="1"/>
    <col min="11274" max="11274" width="18.5" style="10" bestFit="1" customWidth="1"/>
    <col min="11275" max="11521" width="9.33203125" style="10"/>
    <col min="11522" max="11522" width="7.83203125" style="10" bestFit="1" customWidth="1"/>
    <col min="11523" max="11523" width="14.6640625" style="10" bestFit="1" customWidth="1"/>
    <col min="11524" max="11524" width="11.1640625" style="10" bestFit="1" customWidth="1"/>
    <col min="11525" max="11525" width="16" style="10" bestFit="1" customWidth="1"/>
    <col min="11526" max="11526" width="14.1640625" style="10" customWidth="1"/>
    <col min="11527" max="11527" width="15.6640625" style="10" customWidth="1"/>
    <col min="11528" max="11528" width="23.1640625" style="10" bestFit="1" customWidth="1"/>
    <col min="11529" max="11529" width="20.1640625" style="10" bestFit="1" customWidth="1"/>
    <col min="11530" max="11530" width="18.5" style="10" bestFit="1" customWidth="1"/>
    <col min="11531" max="11777" width="9.33203125" style="10"/>
    <col min="11778" max="11778" width="7.83203125" style="10" bestFit="1" customWidth="1"/>
    <col min="11779" max="11779" width="14.6640625" style="10" bestFit="1" customWidth="1"/>
    <col min="11780" max="11780" width="11.1640625" style="10" bestFit="1" customWidth="1"/>
    <col min="11781" max="11781" width="16" style="10" bestFit="1" customWidth="1"/>
    <col min="11782" max="11782" width="14.1640625" style="10" customWidth="1"/>
    <col min="11783" max="11783" width="15.6640625" style="10" customWidth="1"/>
    <col min="11784" max="11784" width="23.1640625" style="10" bestFit="1" customWidth="1"/>
    <col min="11785" max="11785" width="20.1640625" style="10" bestFit="1" customWidth="1"/>
    <col min="11786" max="11786" width="18.5" style="10" bestFit="1" customWidth="1"/>
    <col min="11787" max="12033" width="9.33203125" style="10"/>
    <col min="12034" max="12034" width="7.83203125" style="10" bestFit="1" customWidth="1"/>
    <col min="12035" max="12035" width="14.6640625" style="10" bestFit="1" customWidth="1"/>
    <col min="12036" max="12036" width="11.1640625" style="10" bestFit="1" customWidth="1"/>
    <col min="12037" max="12037" width="16" style="10" bestFit="1" customWidth="1"/>
    <col min="12038" max="12038" width="14.1640625" style="10" customWidth="1"/>
    <col min="12039" max="12039" width="15.6640625" style="10" customWidth="1"/>
    <col min="12040" max="12040" width="23.1640625" style="10" bestFit="1" customWidth="1"/>
    <col min="12041" max="12041" width="20.1640625" style="10" bestFit="1" customWidth="1"/>
    <col min="12042" max="12042" width="18.5" style="10" bestFit="1" customWidth="1"/>
    <col min="12043" max="12289" width="9.33203125" style="10"/>
    <col min="12290" max="12290" width="7.83203125" style="10" bestFit="1" customWidth="1"/>
    <col min="12291" max="12291" width="14.6640625" style="10" bestFit="1" customWidth="1"/>
    <col min="12292" max="12292" width="11.1640625" style="10" bestFit="1" customWidth="1"/>
    <col min="12293" max="12293" width="16" style="10" bestFit="1" customWidth="1"/>
    <col min="12294" max="12294" width="14.1640625" style="10" customWidth="1"/>
    <col min="12295" max="12295" width="15.6640625" style="10" customWidth="1"/>
    <col min="12296" max="12296" width="23.1640625" style="10" bestFit="1" customWidth="1"/>
    <col min="12297" max="12297" width="20.1640625" style="10" bestFit="1" customWidth="1"/>
    <col min="12298" max="12298" width="18.5" style="10" bestFit="1" customWidth="1"/>
    <col min="12299" max="12545" width="9.33203125" style="10"/>
    <col min="12546" max="12546" width="7.83203125" style="10" bestFit="1" customWidth="1"/>
    <col min="12547" max="12547" width="14.6640625" style="10" bestFit="1" customWidth="1"/>
    <col min="12548" max="12548" width="11.1640625" style="10" bestFit="1" customWidth="1"/>
    <col min="12549" max="12549" width="16" style="10" bestFit="1" customWidth="1"/>
    <col min="12550" max="12550" width="14.1640625" style="10" customWidth="1"/>
    <col min="12551" max="12551" width="15.6640625" style="10" customWidth="1"/>
    <col min="12552" max="12552" width="23.1640625" style="10" bestFit="1" customWidth="1"/>
    <col min="12553" max="12553" width="20.1640625" style="10" bestFit="1" customWidth="1"/>
    <col min="12554" max="12554" width="18.5" style="10" bestFit="1" customWidth="1"/>
    <col min="12555" max="12801" width="9.33203125" style="10"/>
    <col min="12802" max="12802" width="7.83203125" style="10" bestFit="1" customWidth="1"/>
    <col min="12803" max="12803" width="14.6640625" style="10" bestFit="1" customWidth="1"/>
    <col min="12804" max="12804" width="11.1640625" style="10" bestFit="1" customWidth="1"/>
    <col min="12805" max="12805" width="16" style="10" bestFit="1" customWidth="1"/>
    <col min="12806" max="12806" width="14.1640625" style="10" customWidth="1"/>
    <col min="12807" max="12807" width="15.6640625" style="10" customWidth="1"/>
    <col min="12808" max="12808" width="23.1640625" style="10" bestFit="1" customWidth="1"/>
    <col min="12809" max="12809" width="20.1640625" style="10" bestFit="1" customWidth="1"/>
    <col min="12810" max="12810" width="18.5" style="10" bestFit="1" customWidth="1"/>
    <col min="12811" max="13057" width="9.33203125" style="10"/>
    <col min="13058" max="13058" width="7.83203125" style="10" bestFit="1" customWidth="1"/>
    <col min="13059" max="13059" width="14.6640625" style="10" bestFit="1" customWidth="1"/>
    <col min="13060" max="13060" width="11.1640625" style="10" bestFit="1" customWidth="1"/>
    <col min="13061" max="13061" width="16" style="10" bestFit="1" customWidth="1"/>
    <col min="13062" max="13062" width="14.1640625" style="10" customWidth="1"/>
    <col min="13063" max="13063" width="15.6640625" style="10" customWidth="1"/>
    <col min="13064" max="13064" width="23.1640625" style="10" bestFit="1" customWidth="1"/>
    <col min="13065" max="13065" width="20.1640625" style="10" bestFit="1" customWidth="1"/>
    <col min="13066" max="13066" width="18.5" style="10" bestFit="1" customWidth="1"/>
    <col min="13067" max="13313" width="9.33203125" style="10"/>
    <col min="13314" max="13314" width="7.83203125" style="10" bestFit="1" customWidth="1"/>
    <col min="13315" max="13315" width="14.6640625" style="10" bestFit="1" customWidth="1"/>
    <col min="13316" max="13316" width="11.1640625" style="10" bestFit="1" customWidth="1"/>
    <col min="13317" max="13317" width="16" style="10" bestFit="1" customWidth="1"/>
    <col min="13318" max="13318" width="14.1640625" style="10" customWidth="1"/>
    <col min="13319" max="13319" width="15.6640625" style="10" customWidth="1"/>
    <col min="13320" max="13320" width="23.1640625" style="10" bestFit="1" customWidth="1"/>
    <col min="13321" max="13321" width="20.1640625" style="10" bestFit="1" customWidth="1"/>
    <col min="13322" max="13322" width="18.5" style="10" bestFit="1" customWidth="1"/>
    <col min="13323" max="13569" width="9.33203125" style="10"/>
    <col min="13570" max="13570" width="7.83203125" style="10" bestFit="1" customWidth="1"/>
    <col min="13571" max="13571" width="14.6640625" style="10" bestFit="1" customWidth="1"/>
    <col min="13572" max="13572" width="11.1640625" style="10" bestFit="1" customWidth="1"/>
    <col min="13573" max="13573" width="16" style="10" bestFit="1" customWidth="1"/>
    <col min="13574" max="13574" width="14.1640625" style="10" customWidth="1"/>
    <col min="13575" max="13575" width="15.6640625" style="10" customWidth="1"/>
    <col min="13576" max="13576" width="23.1640625" style="10" bestFit="1" customWidth="1"/>
    <col min="13577" max="13577" width="20.1640625" style="10" bestFit="1" customWidth="1"/>
    <col min="13578" max="13578" width="18.5" style="10" bestFit="1" customWidth="1"/>
    <col min="13579" max="13825" width="9.33203125" style="10"/>
    <col min="13826" max="13826" width="7.83203125" style="10" bestFit="1" customWidth="1"/>
    <col min="13827" max="13827" width="14.6640625" style="10" bestFit="1" customWidth="1"/>
    <col min="13828" max="13828" width="11.1640625" style="10" bestFit="1" customWidth="1"/>
    <col min="13829" max="13829" width="16" style="10" bestFit="1" customWidth="1"/>
    <col min="13830" max="13830" width="14.1640625" style="10" customWidth="1"/>
    <col min="13831" max="13831" width="15.6640625" style="10" customWidth="1"/>
    <col min="13832" max="13832" width="23.1640625" style="10" bestFit="1" customWidth="1"/>
    <col min="13833" max="13833" width="20.1640625" style="10" bestFit="1" customWidth="1"/>
    <col min="13834" max="13834" width="18.5" style="10" bestFit="1" customWidth="1"/>
    <col min="13835" max="14081" width="9.33203125" style="10"/>
    <col min="14082" max="14082" width="7.83203125" style="10" bestFit="1" customWidth="1"/>
    <col min="14083" max="14083" width="14.6640625" style="10" bestFit="1" customWidth="1"/>
    <col min="14084" max="14084" width="11.1640625" style="10" bestFit="1" customWidth="1"/>
    <col min="14085" max="14085" width="16" style="10" bestFit="1" customWidth="1"/>
    <col min="14086" max="14086" width="14.1640625" style="10" customWidth="1"/>
    <col min="14087" max="14087" width="15.6640625" style="10" customWidth="1"/>
    <col min="14088" max="14088" width="23.1640625" style="10" bestFit="1" customWidth="1"/>
    <col min="14089" max="14089" width="20.1640625" style="10" bestFit="1" customWidth="1"/>
    <col min="14090" max="14090" width="18.5" style="10" bestFit="1" customWidth="1"/>
    <col min="14091" max="14337" width="9.33203125" style="10"/>
    <col min="14338" max="14338" width="7.83203125" style="10" bestFit="1" customWidth="1"/>
    <col min="14339" max="14339" width="14.6640625" style="10" bestFit="1" customWidth="1"/>
    <col min="14340" max="14340" width="11.1640625" style="10" bestFit="1" customWidth="1"/>
    <col min="14341" max="14341" width="16" style="10" bestFit="1" customWidth="1"/>
    <col min="14342" max="14342" width="14.1640625" style="10" customWidth="1"/>
    <col min="14343" max="14343" width="15.6640625" style="10" customWidth="1"/>
    <col min="14344" max="14344" width="23.1640625" style="10" bestFit="1" customWidth="1"/>
    <col min="14345" max="14345" width="20.1640625" style="10" bestFit="1" customWidth="1"/>
    <col min="14346" max="14346" width="18.5" style="10" bestFit="1" customWidth="1"/>
    <col min="14347" max="14593" width="9.33203125" style="10"/>
    <col min="14594" max="14594" width="7.83203125" style="10" bestFit="1" customWidth="1"/>
    <col min="14595" max="14595" width="14.6640625" style="10" bestFit="1" customWidth="1"/>
    <col min="14596" max="14596" width="11.1640625" style="10" bestFit="1" customWidth="1"/>
    <col min="14597" max="14597" width="16" style="10" bestFit="1" customWidth="1"/>
    <col min="14598" max="14598" width="14.1640625" style="10" customWidth="1"/>
    <col min="14599" max="14599" width="15.6640625" style="10" customWidth="1"/>
    <col min="14600" max="14600" width="23.1640625" style="10" bestFit="1" customWidth="1"/>
    <col min="14601" max="14601" width="20.1640625" style="10" bestFit="1" customWidth="1"/>
    <col min="14602" max="14602" width="18.5" style="10" bestFit="1" customWidth="1"/>
    <col min="14603" max="14849" width="9.33203125" style="10"/>
    <col min="14850" max="14850" width="7.83203125" style="10" bestFit="1" customWidth="1"/>
    <col min="14851" max="14851" width="14.6640625" style="10" bestFit="1" customWidth="1"/>
    <col min="14852" max="14852" width="11.1640625" style="10" bestFit="1" customWidth="1"/>
    <col min="14853" max="14853" width="16" style="10" bestFit="1" customWidth="1"/>
    <col min="14854" max="14854" width="14.1640625" style="10" customWidth="1"/>
    <col min="14855" max="14855" width="15.6640625" style="10" customWidth="1"/>
    <col min="14856" max="14856" width="23.1640625" style="10" bestFit="1" customWidth="1"/>
    <col min="14857" max="14857" width="20.1640625" style="10" bestFit="1" customWidth="1"/>
    <col min="14858" max="14858" width="18.5" style="10" bestFit="1" customWidth="1"/>
    <col min="14859" max="15105" width="9.33203125" style="10"/>
    <col min="15106" max="15106" width="7.83203125" style="10" bestFit="1" customWidth="1"/>
    <col min="15107" max="15107" width="14.6640625" style="10" bestFit="1" customWidth="1"/>
    <col min="15108" max="15108" width="11.1640625" style="10" bestFit="1" customWidth="1"/>
    <col min="15109" max="15109" width="16" style="10" bestFit="1" customWidth="1"/>
    <col min="15110" max="15110" width="14.1640625" style="10" customWidth="1"/>
    <col min="15111" max="15111" width="15.6640625" style="10" customWidth="1"/>
    <col min="15112" max="15112" width="23.1640625" style="10" bestFit="1" customWidth="1"/>
    <col min="15113" max="15113" width="20.1640625" style="10" bestFit="1" customWidth="1"/>
    <col min="15114" max="15114" width="18.5" style="10" bestFit="1" customWidth="1"/>
    <col min="15115" max="15361" width="9.33203125" style="10"/>
    <col min="15362" max="15362" width="7.83203125" style="10" bestFit="1" customWidth="1"/>
    <col min="15363" max="15363" width="14.6640625" style="10" bestFit="1" customWidth="1"/>
    <col min="15364" max="15364" width="11.1640625" style="10" bestFit="1" customWidth="1"/>
    <col min="15365" max="15365" width="16" style="10" bestFit="1" customWidth="1"/>
    <col min="15366" max="15366" width="14.1640625" style="10" customWidth="1"/>
    <col min="15367" max="15367" width="15.6640625" style="10" customWidth="1"/>
    <col min="15368" max="15368" width="23.1640625" style="10" bestFit="1" customWidth="1"/>
    <col min="15369" max="15369" width="20.1640625" style="10" bestFit="1" customWidth="1"/>
    <col min="15370" max="15370" width="18.5" style="10" bestFit="1" customWidth="1"/>
    <col min="15371" max="15617" width="9.33203125" style="10"/>
    <col min="15618" max="15618" width="7.83203125" style="10" bestFit="1" customWidth="1"/>
    <col min="15619" max="15619" width="14.6640625" style="10" bestFit="1" customWidth="1"/>
    <col min="15620" max="15620" width="11.1640625" style="10" bestFit="1" customWidth="1"/>
    <col min="15621" max="15621" width="16" style="10" bestFit="1" customWidth="1"/>
    <col min="15622" max="15622" width="14.1640625" style="10" customWidth="1"/>
    <col min="15623" max="15623" width="15.6640625" style="10" customWidth="1"/>
    <col min="15624" max="15624" width="23.1640625" style="10" bestFit="1" customWidth="1"/>
    <col min="15625" max="15625" width="20.1640625" style="10" bestFit="1" customWidth="1"/>
    <col min="15626" max="15626" width="18.5" style="10" bestFit="1" customWidth="1"/>
    <col min="15627" max="15873" width="9.33203125" style="10"/>
    <col min="15874" max="15874" width="7.83203125" style="10" bestFit="1" customWidth="1"/>
    <col min="15875" max="15875" width="14.6640625" style="10" bestFit="1" customWidth="1"/>
    <col min="15876" max="15876" width="11.1640625" style="10" bestFit="1" customWidth="1"/>
    <col min="15877" max="15877" width="16" style="10" bestFit="1" customWidth="1"/>
    <col min="15878" max="15878" width="14.1640625" style="10" customWidth="1"/>
    <col min="15879" max="15879" width="15.6640625" style="10" customWidth="1"/>
    <col min="15880" max="15880" width="23.1640625" style="10" bestFit="1" customWidth="1"/>
    <col min="15881" max="15881" width="20.1640625" style="10" bestFit="1" customWidth="1"/>
    <col min="15882" max="15882" width="18.5" style="10" bestFit="1" customWidth="1"/>
    <col min="15883" max="16129" width="9.33203125" style="10"/>
    <col min="16130" max="16130" width="7.83203125" style="10" bestFit="1" customWidth="1"/>
    <col min="16131" max="16131" width="14.6640625" style="10" bestFit="1" customWidth="1"/>
    <col min="16132" max="16132" width="11.1640625" style="10" bestFit="1" customWidth="1"/>
    <col min="16133" max="16133" width="16" style="10" bestFit="1" customWidth="1"/>
    <col min="16134" max="16134" width="14.1640625" style="10" customWidth="1"/>
    <col min="16135" max="16135" width="15.6640625" style="10" customWidth="1"/>
    <col min="16136" max="16136" width="23.1640625" style="10" bestFit="1" customWidth="1"/>
    <col min="16137" max="16137" width="20.1640625" style="10" bestFit="1" customWidth="1"/>
    <col min="16138" max="16138" width="18.5" style="10" bestFit="1" customWidth="1"/>
    <col min="16139" max="16384" width="9.33203125" style="10"/>
  </cols>
  <sheetData>
    <row r="2" spans="2:11">
      <c r="B2" s="20"/>
      <c r="C2" s="21"/>
      <c r="D2" s="21"/>
      <c r="E2" s="21"/>
      <c r="F2" s="21"/>
      <c r="G2" s="21"/>
      <c r="H2" s="21"/>
      <c r="I2" s="21"/>
      <c r="J2" s="21"/>
      <c r="K2" s="22"/>
    </row>
    <row r="3" spans="2:11">
      <c r="B3" s="31" t="s">
        <v>277</v>
      </c>
      <c r="C3" s="23"/>
      <c r="D3" s="23"/>
      <c r="E3" s="23"/>
      <c r="F3" s="23"/>
      <c r="G3" s="23"/>
      <c r="H3" s="23"/>
      <c r="I3" s="23"/>
      <c r="J3" s="23"/>
      <c r="K3" s="24"/>
    </row>
    <row r="4" spans="2:11">
      <c r="B4" s="25"/>
      <c r="C4" s="26"/>
      <c r="D4" s="26"/>
      <c r="E4" s="26"/>
      <c r="F4" s="26"/>
      <c r="G4" s="26"/>
      <c r="H4" s="26"/>
      <c r="I4" s="26"/>
      <c r="J4" s="26"/>
      <c r="K4" s="24"/>
    </row>
    <row r="5" spans="2:11">
      <c r="B5" s="27" t="s">
        <v>279</v>
      </c>
      <c r="C5" s="28"/>
      <c r="D5" s="28"/>
      <c r="E5" s="28"/>
      <c r="F5" s="28"/>
      <c r="G5" s="28"/>
      <c r="H5" s="28"/>
      <c r="I5" s="28"/>
      <c r="J5" s="28"/>
      <c r="K5" s="24"/>
    </row>
    <row r="6" spans="2:11">
      <c r="B6" s="29"/>
      <c r="C6" s="30"/>
      <c r="D6" s="30"/>
      <c r="E6" s="30"/>
      <c r="F6" s="30"/>
      <c r="G6" s="30"/>
      <c r="H6" s="30"/>
      <c r="I6" s="30"/>
      <c r="J6" s="30"/>
      <c r="K6" s="24"/>
    </row>
    <row r="7" spans="2:11">
      <c r="B7" s="9" t="s">
        <v>5</v>
      </c>
      <c r="C7" s="9" t="s">
        <v>6</v>
      </c>
      <c r="D7" s="9" t="s">
        <v>7</v>
      </c>
      <c r="E7" s="9" t="s">
        <v>8</v>
      </c>
      <c r="F7" s="9" t="s">
        <v>9</v>
      </c>
      <c r="G7" s="9" t="s">
        <v>10</v>
      </c>
      <c r="H7" s="9" t="s">
        <v>11</v>
      </c>
      <c r="I7" s="9" t="s">
        <v>12</v>
      </c>
      <c r="J7" s="9" t="s">
        <v>324</v>
      </c>
      <c r="K7" s="9" t="s">
        <v>15</v>
      </c>
    </row>
    <row r="8" spans="2:11">
      <c r="B8" s="401" t="s">
        <v>13</v>
      </c>
      <c r="C8" s="402">
        <v>43743</v>
      </c>
      <c r="D8" s="403">
        <v>8042</v>
      </c>
      <c r="E8" s="401" t="s">
        <v>109</v>
      </c>
      <c r="F8" s="404">
        <v>43379</v>
      </c>
      <c r="G8" s="405">
        <v>0.27</v>
      </c>
      <c r="H8" s="401" t="s">
        <v>127</v>
      </c>
      <c r="I8" s="406" t="s">
        <v>128</v>
      </c>
      <c r="J8" s="407">
        <v>1</v>
      </c>
      <c r="K8" s="408" t="s">
        <v>14</v>
      </c>
    </row>
    <row r="9" spans="2:11">
      <c r="B9" s="401" t="s">
        <v>13</v>
      </c>
      <c r="C9" s="402">
        <v>43746</v>
      </c>
      <c r="D9" s="403">
        <v>8196</v>
      </c>
      <c r="E9" s="401" t="s">
        <v>109</v>
      </c>
      <c r="F9" s="404">
        <v>43382</v>
      </c>
      <c r="G9" s="405">
        <v>1</v>
      </c>
      <c r="H9" s="401" t="s">
        <v>137</v>
      </c>
      <c r="I9" s="406" t="s">
        <v>128</v>
      </c>
      <c r="J9" s="407">
        <v>1</v>
      </c>
      <c r="K9" s="408" t="s">
        <v>14</v>
      </c>
    </row>
    <row r="10" spans="2:11">
      <c r="B10" s="401" t="s">
        <v>13</v>
      </c>
      <c r="C10" s="402">
        <v>43755</v>
      </c>
      <c r="D10" s="403">
        <v>8587</v>
      </c>
      <c r="E10" s="401" t="s">
        <v>109</v>
      </c>
      <c r="F10" s="404">
        <v>43391</v>
      </c>
      <c r="G10" s="405">
        <v>0.21</v>
      </c>
      <c r="H10" s="401" t="s">
        <v>152</v>
      </c>
      <c r="I10" s="406" t="s">
        <v>153</v>
      </c>
      <c r="J10" s="407">
        <v>1</v>
      </c>
      <c r="K10" s="408" t="s">
        <v>273</v>
      </c>
    </row>
    <row r="11" spans="2:11">
      <c r="B11" s="401" t="s">
        <v>106</v>
      </c>
      <c r="C11" s="402">
        <v>43743</v>
      </c>
      <c r="D11" s="403">
        <v>9520</v>
      </c>
      <c r="E11" s="401" t="s">
        <v>110</v>
      </c>
      <c r="F11" s="404">
        <v>43379</v>
      </c>
      <c r="G11" s="405">
        <v>0.56999999999999995</v>
      </c>
      <c r="H11" s="401" t="s">
        <v>116</v>
      </c>
      <c r="I11" s="401" t="s">
        <v>117</v>
      </c>
      <c r="J11" s="409">
        <v>1</v>
      </c>
      <c r="K11" s="408" t="s">
        <v>270</v>
      </c>
    </row>
    <row r="12" spans="2:11">
      <c r="B12" s="401" t="s">
        <v>13</v>
      </c>
      <c r="C12" s="402">
        <v>43797</v>
      </c>
      <c r="D12" s="403">
        <v>10084</v>
      </c>
      <c r="E12" s="401" t="s">
        <v>109</v>
      </c>
      <c r="F12" s="404">
        <v>43433</v>
      </c>
      <c r="G12" s="405">
        <v>0.19</v>
      </c>
      <c r="H12" s="401" t="s">
        <v>219</v>
      </c>
      <c r="I12" s="406" t="s">
        <v>220</v>
      </c>
      <c r="J12" s="407">
        <v>1</v>
      </c>
      <c r="K12" s="408" t="s">
        <v>273</v>
      </c>
    </row>
    <row r="13" spans="2:11">
      <c r="B13" s="32" t="s">
        <v>104</v>
      </c>
      <c r="C13" s="37">
        <v>43760</v>
      </c>
      <c r="D13" s="38">
        <v>2162</v>
      </c>
      <c r="E13" s="32" t="s">
        <v>109</v>
      </c>
      <c r="F13" s="33">
        <v>43395</v>
      </c>
      <c r="G13" s="11">
        <v>22.35</v>
      </c>
      <c r="H13" s="32" t="s">
        <v>114</v>
      </c>
      <c r="I13" s="32" t="s">
        <v>115</v>
      </c>
      <c r="J13" s="58">
        <v>0</v>
      </c>
      <c r="K13" s="12" t="s">
        <v>269</v>
      </c>
    </row>
    <row r="14" spans="2:11">
      <c r="B14" s="32" t="s">
        <v>105</v>
      </c>
      <c r="C14" s="37">
        <v>43788</v>
      </c>
      <c r="D14" s="38">
        <v>2420</v>
      </c>
      <c r="E14" s="32" t="s">
        <v>112</v>
      </c>
      <c r="F14" s="33">
        <v>43423</v>
      </c>
      <c r="G14" s="11">
        <v>23.01</v>
      </c>
      <c r="H14" s="32" t="s">
        <v>183</v>
      </c>
      <c r="I14" s="34" t="s">
        <v>184</v>
      </c>
      <c r="J14" s="59">
        <v>0</v>
      </c>
      <c r="K14" s="12" t="s">
        <v>273</v>
      </c>
    </row>
    <row r="15" spans="2:11">
      <c r="B15" s="32" t="s">
        <v>104</v>
      </c>
      <c r="C15" s="37">
        <v>43789</v>
      </c>
      <c r="D15" s="38">
        <v>2435</v>
      </c>
      <c r="E15" s="32" t="s">
        <v>109</v>
      </c>
      <c r="F15" s="33">
        <v>43424</v>
      </c>
      <c r="G15" s="11">
        <v>21.13</v>
      </c>
      <c r="H15" s="32" t="s">
        <v>179</v>
      </c>
      <c r="I15" s="34" t="s">
        <v>180</v>
      </c>
      <c r="J15" s="59">
        <v>0</v>
      </c>
      <c r="K15" s="12" t="s">
        <v>273</v>
      </c>
    </row>
    <row r="16" spans="2:11">
      <c r="B16" s="32" t="s">
        <v>104</v>
      </c>
      <c r="C16" s="37">
        <v>43815</v>
      </c>
      <c r="D16" s="38">
        <v>2696</v>
      </c>
      <c r="E16" s="32" t="s">
        <v>109</v>
      </c>
      <c r="F16" s="33">
        <v>43450</v>
      </c>
      <c r="G16" s="16">
        <v>20.46</v>
      </c>
      <c r="H16" s="32" t="s">
        <v>223</v>
      </c>
      <c r="I16" s="34" t="s">
        <v>224</v>
      </c>
      <c r="J16" s="59">
        <v>0</v>
      </c>
      <c r="K16" s="12" t="s">
        <v>273</v>
      </c>
    </row>
    <row r="17" spans="2:11">
      <c r="B17" s="32" t="s">
        <v>108</v>
      </c>
      <c r="C17" s="37">
        <v>43771</v>
      </c>
      <c r="D17" s="38">
        <v>4135</v>
      </c>
      <c r="E17" s="32" t="s">
        <v>110</v>
      </c>
      <c r="F17" s="33">
        <v>43406</v>
      </c>
      <c r="G17" s="11">
        <v>20.37</v>
      </c>
      <c r="H17" s="32" t="s">
        <v>181</v>
      </c>
      <c r="I17" s="34" t="s">
        <v>182</v>
      </c>
      <c r="J17" s="59">
        <v>0</v>
      </c>
      <c r="K17" s="12" t="s">
        <v>273</v>
      </c>
    </row>
    <row r="18" spans="2:11">
      <c r="B18" s="32" t="s">
        <v>13</v>
      </c>
      <c r="C18" s="37">
        <v>43739</v>
      </c>
      <c r="D18" s="38">
        <v>7831</v>
      </c>
      <c r="E18" s="32" t="s">
        <v>109</v>
      </c>
      <c r="F18" s="33">
        <v>43374</v>
      </c>
      <c r="G18" s="11">
        <v>6.28</v>
      </c>
      <c r="H18" s="32" t="s">
        <v>120</v>
      </c>
      <c r="I18" s="32" t="s">
        <v>121</v>
      </c>
      <c r="J18" s="58">
        <v>0</v>
      </c>
      <c r="K18" s="12" t="s">
        <v>269</v>
      </c>
    </row>
    <row r="19" spans="2:11">
      <c r="B19" s="32" t="s">
        <v>13</v>
      </c>
      <c r="C19" s="37">
        <v>43739</v>
      </c>
      <c r="D19" s="38">
        <v>7843</v>
      </c>
      <c r="E19" s="32" t="s">
        <v>109</v>
      </c>
      <c r="F19" s="33">
        <v>43374</v>
      </c>
      <c r="G19" s="11">
        <v>19.2</v>
      </c>
      <c r="H19" s="32" t="s">
        <v>122</v>
      </c>
      <c r="I19" s="32" t="s">
        <v>123</v>
      </c>
      <c r="J19" s="58">
        <v>0</v>
      </c>
      <c r="K19" s="12" t="s">
        <v>270</v>
      </c>
    </row>
    <row r="20" spans="2:11">
      <c r="B20" s="32" t="s">
        <v>13</v>
      </c>
      <c r="C20" s="37">
        <v>43739</v>
      </c>
      <c r="D20" s="38">
        <v>7844</v>
      </c>
      <c r="E20" s="32" t="s">
        <v>109</v>
      </c>
      <c r="F20" s="33">
        <v>43374</v>
      </c>
      <c r="G20" s="11">
        <v>19.2</v>
      </c>
      <c r="H20" s="32" t="s">
        <v>124</v>
      </c>
      <c r="I20" s="32" t="s">
        <v>123</v>
      </c>
      <c r="J20" s="58">
        <v>0</v>
      </c>
      <c r="K20" s="12" t="s">
        <v>270</v>
      </c>
    </row>
    <row r="21" spans="2:11">
      <c r="B21" s="32" t="s">
        <v>13</v>
      </c>
      <c r="C21" s="37">
        <v>43743</v>
      </c>
      <c r="D21" s="38">
        <v>8005</v>
      </c>
      <c r="E21" s="32" t="s">
        <v>109</v>
      </c>
      <c r="F21" s="33">
        <v>43378</v>
      </c>
      <c r="G21" s="11">
        <v>16.14</v>
      </c>
      <c r="H21" s="32" t="s">
        <v>125</v>
      </c>
      <c r="I21" s="32" t="s">
        <v>126</v>
      </c>
      <c r="J21" s="58">
        <v>0</v>
      </c>
      <c r="K21" s="12" t="s">
        <v>270</v>
      </c>
    </row>
    <row r="22" spans="2:11">
      <c r="B22" s="32" t="s">
        <v>13</v>
      </c>
      <c r="C22" s="37">
        <v>43744</v>
      </c>
      <c r="D22" s="38">
        <v>8063</v>
      </c>
      <c r="E22" s="32" t="s">
        <v>109</v>
      </c>
      <c r="F22" s="33">
        <v>43379</v>
      </c>
      <c r="G22" s="11">
        <v>13.02</v>
      </c>
      <c r="H22" s="32" t="s">
        <v>129</v>
      </c>
      <c r="I22" s="34" t="s">
        <v>130</v>
      </c>
      <c r="J22" s="59">
        <v>0</v>
      </c>
      <c r="K22" s="12" t="s">
        <v>270</v>
      </c>
    </row>
    <row r="23" spans="2:11">
      <c r="B23" s="32" t="s">
        <v>13</v>
      </c>
      <c r="C23" s="37">
        <v>43744</v>
      </c>
      <c r="D23" s="38">
        <v>8096</v>
      </c>
      <c r="E23" s="32" t="s">
        <v>109</v>
      </c>
      <c r="F23" s="33">
        <v>43379</v>
      </c>
      <c r="G23" s="11">
        <v>22.03</v>
      </c>
      <c r="H23" s="32" t="s">
        <v>131</v>
      </c>
      <c r="I23" s="34" t="s">
        <v>132</v>
      </c>
      <c r="J23" s="59">
        <v>0</v>
      </c>
      <c r="K23" s="12" t="s">
        <v>14</v>
      </c>
    </row>
    <row r="24" spans="2:11">
      <c r="B24" s="32" t="s">
        <v>13</v>
      </c>
      <c r="C24" s="37">
        <v>43744</v>
      </c>
      <c r="D24" s="38">
        <v>8103</v>
      </c>
      <c r="E24" s="32" t="s">
        <v>109</v>
      </c>
      <c r="F24" s="33">
        <v>43379</v>
      </c>
      <c r="G24" s="11">
        <v>23.14</v>
      </c>
      <c r="H24" s="32" t="s">
        <v>133</v>
      </c>
      <c r="I24" s="34" t="s">
        <v>134</v>
      </c>
      <c r="J24" s="59">
        <v>0</v>
      </c>
      <c r="K24" s="12" t="s">
        <v>272</v>
      </c>
    </row>
    <row r="25" spans="2:11">
      <c r="B25" s="32" t="s">
        <v>13</v>
      </c>
      <c r="C25" s="37">
        <v>43745</v>
      </c>
      <c r="D25" s="38">
        <v>8131</v>
      </c>
      <c r="E25" s="32" t="s">
        <v>109</v>
      </c>
      <c r="F25" s="33">
        <v>43380</v>
      </c>
      <c r="G25" s="11">
        <v>20.28</v>
      </c>
      <c r="H25" s="32" t="s">
        <v>135</v>
      </c>
      <c r="I25" s="34" t="s">
        <v>136</v>
      </c>
      <c r="J25" s="59">
        <v>0</v>
      </c>
      <c r="K25" s="12" t="s">
        <v>269</v>
      </c>
    </row>
    <row r="26" spans="2:11">
      <c r="B26" s="32" t="s">
        <v>13</v>
      </c>
      <c r="C26" s="37">
        <v>43747</v>
      </c>
      <c r="D26" s="38">
        <v>8208</v>
      </c>
      <c r="E26" s="32" t="s">
        <v>109</v>
      </c>
      <c r="F26" s="33">
        <v>43382</v>
      </c>
      <c r="G26" s="11">
        <v>11.45</v>
      </c>
      <c r="H26" s="32" t="s">
        <v>138</v>
      </c>
      <c r="I26" s="34" t="s">
        <v>139</v>
      </c>
      <c r="J26" s="59">
        <v>0</v>
      </c>
      <c r="K26" s="12" t="s">
        <v>270</v>
      </c>
    </row>
    <row r="27" spans="2:11">
      <c r="B27" s="32" t="s">
        <v>13</v>
      </c>
      <c r="C27" s="37">
        <v>43747</v>
      </c>
      <c r="D27" s="38">
        <v>8230</v>
      </c>
      <c r="E27" s="32" t="s">
        <v>109</v>
      </c>
      <c r="F27" s="33">
        <v>43382</v>
      </c>
      <c r="G27" s="11">
        <v>22.14</v>
      </c>
      <c r="H27" s="32" t="s">
        <v>140</v>
      </c>
      <c r="I27" s="34" t="s">
        <v>141</v>
      </c>
      <c r="J27" s="59">
        <v>0</v>
      </c>
      <c r="K27" s="12" t="s">
        <v>273</v>
      </c>
    </row>
    <row r="28" spans="2:11">
      <c r="B28" s="32" t="s">
        <v>13</v>
      </c>
      <c r="C28" s="37">
        <v>43748</v>
      </c>
      <c r="D28" s="38">
        <v>8240</v>
      </c>
      <c r="E28" s="32" t="s">
        <v>109</v>
      </c>
      <c r="F28" s="33">
        <v>43383</v>
      </c>
      <c r="G28" s="11">
        <v>6.09</v>
      </c>
      <c r="H28" s="32" t="s">
        <v>142</v>
      </c>
      <c r="I28" s="34" t="s">
        <v>143</v>
      </c>
      <c r="J28" s="59">
        <v>0</v>
      </c>
      <c r="K28" s="12" t="s">
        <v>269</v>
      </c>
    </row>
    <row r="29" spans="2:11">
      <c r="B29" s="32" t="s">
        <v>13</v>
      </c>
      <c r="C29" s="37">
        <v>43748</v>
      </c>
      <c r="D29" s="38">
        <v>8274</v>
      </c>
      <c r="E29" s="32" t="s">
        <v>109</v>
      </c>
      <c r="F29" s="33">
        <v>43383</v>
      </c>
      <c r="G29" s="11">
        <v>22.55</v>
      </c>
      <c r="H29" s="32" t="s">
        <v>144</v>
      </c>
      <c r="I29" s="34" t="s">
        <v>145</v>
      </c>
      <c r="J29" s="59">
        <v>0</v>
      </c>
      <c r="K29" s="12" t="s">
        <v>271</v>
      </c>
    </row>
    <row r="30" spans="2:11">
      <c r="B30" s="32" t="s">
        <v>13</v>
      </c>
      <c r="C30" s="37">
        <v>43751</v>
      </c>
      <c r="D30" s="38">
        <v>8394</v>
      </c>
      <c r="E30" s="32" t="s">
        <v>109</v>
      </c>
      <c r="F30" s="33">
        <v>43386</v>
      </c>
      <c r="G30" s="11">
        <v>14.19</v>
      </c>
      <c r="H30" s="32" t="s">
        <v>146</v>
      </c>
      <c r="I30" s="34" t="s">
        <v>147</v>
      </c>
      <c r="J30" s="59">
        <v>0</v>
      </c>
      <c r="K30" s="12" t="s">
        <v>270</v>
      </c>
    </row>
    <row r="31" spans="2:11">
      <c r="B31" s="32" t="s">
        <v>13</v>
      </c>
      <c r="C31" s="37">
        <v>43754</v>
      </c>
      <c r="D31" s="38">
        <v>8515</v>
      </c>
      <c r="E31" s="32" t="s">
        <v>109</v>
      </c>
      <c r="F31" s="33">
        <v>43389</v>
      </c>
      <c r="G31" s="11">
        <v>19.45</v>
      </c>
      <c r="H31" s="32" t="s">
        <v>148</v>
      </c>
      <c r="I31" s="34" t="s">
        <v>143</v>
      </c>
      <c r="J31" s="59">
        <v>0</v>
      </c>
      <c r="K31" s="12" t="s">
        <v>271</v>
      </c>
    </row>
    <row r="32" spans="2:11">
      <c r="B32" s="32" t="s">
        <v>13</v>
      </c>
      <c r="C32" s="37">
        <v>43754</v>
      </c>
      <c r="D32" s="38">
        <v>8522</v>
      </c>
      <c r="E32" s="32" t="s">
        <v>109</v>
      </c>
      <c r="F32" s="33">
        <v>43389</v>
      </c>
      <c r="G32" s="11">
        <v>21.28</v>
      </c>
      <c r="H32" s="32" t="s">
        <v>149</v>
      </c>
      <c r="I32" s="34" t="s">
        <v>150</v>
      </c>
      <c r="J32" s="59">
        <v>0</v>
      </c>
      <c r="K32" s="12" t="s">
        <v>274</v>
      </c>
    </row>
    <row r="33" spans="2:11">
      <c r="B33" s="32" t="s">
        <v>13</v>
      </c>
      <c r="C33" s="37">
        <v>43754</v>
      </c>
      <c r="D33" s="38">
        <v>8536</v>
      </c>
      <c r="E33" s="32" t="s">
        <v>109</v>
      </c>
      <c r="F33" s="33">
        <v>43389</v>
      </c>
      <c r="G33" s="11">
        <v>22.12</v>
      </c>
      <c r="H33" s="32" t="s">
        <v>151</v>
      </c>
      <c r="I33" s="34" t="s">
        <v>145</v>
      </c>
      <c r="J33" s="59">
        <v>0</v>
      </c>
      <c r="K33" s="12" t="s">
        <v>269</v>
      </c>
    </row>
    <row r="34" spans="2:11">
      <c r="B34" s="32" t="s">
        <v>13</v>
      </c>
      <c r="C34" s="37">
        <v>43756</v>
      </c>
      <c r="D34" s="38">
        <v>8632</v>
      </c>
      <c r="E34" s="32" t="s">
        <v>112</v>
      </c>
      <c r="F34" s="33">
        <v>43391</v>
      </c>
      <c r="G34" s="11">
        <v>22.42</v>
      </c>
      <c r="H34" s="32" t="s">
        <v>154</v>
      </c>
      <c r="I34" s="34" t="s">
        <v>155</v>
      </c>
      <c r="J34" s="59">
        <v>0</v>
      </c>
      <c r="K34" s="12" t="s">
        <v>275</v>
      </c>
    </row>
    <row r="35" spans="2:11">
      <c r="B35" s="32" t="s">
        <v>13</v>
      </c>
      <c r="C35" s="37">
        <v>43756</v>
      </c>
      <c r="D35" s="38">
        <v>8634</v>
      </c>
      <c r="E35" s="32" t="s">
        <v>112</v>
      </c>
      <c r="F35" s="33">
        <v>43391</v>
      </c>
      <c r="G35" s="11">
        <v>22.41</v>
      </c>
      <c r="H35" s="32" t="s">
        <v>154</v>
      </c>
      <c r="I35" s="34" t="s">
        <v>155</v>
      </c>
      <c r="J35" s="59">
        <v>0</v>
      </c>
      <c r="K35" s="12" t="s">
        <v>269</v>
      </c>
    </row>
    <row r="36" spans="2:11">
      <c r="B36" s="32" t="s">
        <v>13</v>
      </c>
      <c r="C36" s="37">
        <v>43757</v>
      </c>
      <c r="D36" s="38">
        <v>8654</v>
      </c>
      <c r="E36" s="32" t="s">
        <v>109</v>
      </c>
      <c r="F36" s="33">
        <v>43392</v>
      </c>
      <c r="G36" s="11">
        <v>12.02</v>
      </c>
      <c r="H36" s="32" t="s">
        <v>156</v>
      </c>
      <c r="I36" s="34" t="s">
        <v>157</v>
      </c>
      <c r="J36" s="59">
        <v>0</v>
      </c>
      <c r="K36" s="12" t="s">
        <v>269</v>
      </c>
    </row>
    <row r="37" spans="2:11">
      <c r="B37" s="32" t="s">
        <v>13</v>
      </c>
      <c r="C37" s="37">
        <v>43757</v>
      </c>
      <c r="D37" s="38">
        <v>8675</v>
      </c>
      <c r="E37" s="32" t="s">
        <v>109</v>
      </c>
      <c r="F37" s="33">
        <v>43392</v>
      </c>
      <c r="G37" s="11">
        <v>20.39</v>
      </c>
      <c r="H37" s="32" t="s">
        <v>158</v>
      </c>
      <c r="I37" s="34" t="s">
        <v>159</v>
      </c>
      <c r="J37" s="59">
        <v>0</v>
      </c>
      <c r="K37" s="12" t="s">
        <v>269</v>
      </c>
    </row>
    <row r="38" spans="2:11">
      <c r="B38" s="32" t="s">
        <v>13</v>
      </c>
      <c r="C38" s="37">
        <v>43757</v>
      </c>
      <c r="D38" s="38">
        <v>8681</v>
      </c>
      <c r="E38" s="32" t="s">
        <v>109</v>
      </c>
      <c r="F38" s="33">
        <v>43392</v>
      </c>
      <c r="G38" s="11">
        <v>20.350000000000001</v>
      </c>
      <c r="H38" s="32" t="s">
        <v>160</v>
      </c>
      <c r="I38" s="34" t="s">
        <v>161</v>
      </c>
      <c r="J38" s="59">
        <v>0</v>
      </c>
      <c r="K38" s="12" t="s">
        <v>273</v>
      </c>
    </row>
    <row r="39" spans="2:11">
      <c r="B39" s="32" t="s">
        <v>13</v>
      </c>
      <c r="C39" s="37">
        <v>43758</v>
      </c>
      <c r="D39" s="38">
        <v>8705</v>
      </c>
      <c r="E39" s="32" t="s">
        <v>109</v>
      </c>
      <c r="F39" s="33">
        <v>43393</v>
      </c>
      <c r="G39" s="11">
        <v>14.04</v>
      </c>
      <c r="H39" s="32" t="s">
        <v>162</v>
      </c>
      <c r="I39" s="34" t="s">
        <v>163</v>
      </c>
      <c r="J39" s="59">
        <v>0</v>
      </c>
      <c r="K39" s="12" t="s">
        <v>269</v>
      </c>
    </row>
    <row r="40" spans="2:11">
      <c r="B40" s="32" t="s">
        <v>13</v>
      </c>
      <c r="C40" s="37">
        <v>43758</v>
      </c>
      <c r="D40" s="38">
        <v>8733</v>
      </c>
      <c r="E40" s="32" t="s">
        <v>109</v>
      </c>
      <c r="F40" s="33">
        <v>43393</v>
      </c>
      <c r="G40" s="11">
        <v>20.5</v>
      </c>
      <c r="H40" s="32" t="s">
        <v>164</v>
      </c>
      <c r="I40" s="34" t="s">
        <v>165</v>
      </c>
      <c r="J40" s="59">
        <v>0</v>
      </c>
      <c r="K40" s="12" t="s">
        <v>273</v>
      </c>
    </row>
    <row r="41" spans="2:11">
      <c r="B41" s="32" t="s">
        <v>13</v>
      </c>
      <c r="C41" s="37">
        <v>43758</v>
      </c>
      <c r="D41" s="38">
        <v>8746</v>
      </c>
      <c r="E41" s="32" t="s">
        <v>109</v>
      </c>
      <c r="F41" s="33">
        <v>43393</v>
      </c>
      <c r="G41" s="11">
        <v>21.37</v>
      </c>
      <c r="H41" s="32" t="s">
        <v>166</v>
      </c>
      <c r="I41" s="34" t="s">
        <v>167</v>
      </c>
      <c r="J41" s="59">
        <v>0</v>
      </c>
      <c r="K41" s="12" t="s">
        <v>270</v>
      </c>
    </row>
    <row r="42" spans="2:11">
      <c r="B42" s="32" t="s">
        <v>13</v>
      </c>
      <c r="C42" s="37">
        <v>43759</v>
      </c>
      <c r="D42" s="38">
        <v>8772</v>
      </c>
      <c r="E42" s="32" t="s">
        <v>109</v>
      </c>
      <c r="F42" s="33">
        <v>43394</v>
      </c>
      <c r="G42" s="11">
        <v>15.47</v>
      </c>
      <c r="H42" s="32" t="s">
        <v>168</v>
      </c>
      <c r="I42" s="34" t="s">
        <v>169</v>
      </c>
      <c r="J42" s="59">
        <v>0</v>
      </c>
      <c r="K42" s="12" t="s">
        <v>269</v>
      </c>
    </row>
    <row r="43" spans="2:11">
      <c r="B43" s="32" t="s">
        <v>13</v>
      </c>
      <c r="C43" s="37">
        <v>43762</v>
      </c>
      <c r="D43" s="38">
        <v>8882</v>
      </c>
      <c r="E43" s="32" t="s">
        <v>109</v>
      </c>
      <c r="F43" s="33">
        <v>43397</v>
      </c>
      <c r="G43" s="11">
        <v>9.0500000000000007</v>
      </c>
      <c r="H43" s="32" t="s">
        <v>170</v>
      </c>
      <c r="I43" s="34" t="s">
        <v>171</v>
      </c>
      <c r="J43" s="59">
        <v>0</v>
      </c>
      <c r="K43" s="12" t="s">
        <v>269</v>
      </c>
    </row>
    <row r="44" spans="2:11">
      <c r="B44" s="32" t="s">
        <v>13</v>
      </c>
      <c r="C44" s="37">
        <v>43764</v>
      </c>
      <c r="D44" s="38">
        <v>8951</v>
      </c>
      <c r="E44" s="32" t="s">
        <v>109</v>
      </c>
      <c r="F44" s="33">
        <v>43399</v>
      </c>
      <c r="G44" s="11">
        <v>14.42</v>
      </c>
      <c r="H44" s="32" t="s">
        <v>143</v>
      </c>
      <c r="I44" s="34" t="s">
        <v>143</v>
      </c>
      <c r="J44" s="59">
        <v>0</v>
      </c>
      <c r="K44" s="12" t="s">
        <v>14</v>
      </c>
    </row>
    <row r="45" spans="2:11">
      <c r="B45" s="32" t="s">
        <v>13</v>
      </c>
      <c r="C45" s="37">
        <v>43764</v>
      </c>
      <c r="D45" s="38">
        <v>8963</v>
      </c>
      <c r="E45" s="32" t="s">
        <v>109</v>
      </c>
      <c r="F45" s="33">
        <v>43399</v>
      </c>
      <c r="G45" s="11">
        <v>14.03</v>
      </c>
      <c r="H45" s="32" t="s">
        <v>173</v>
      </c>
      <c r="I45" s="34" t="s">
        <v>174</v>
      </c>
      <c r="J45" s="59">
        <v>0</v>
      </c>
      <c r="K45" s="12" t="s">
        <v>14</v>
      </c>
    </row>
    <row r="46" spans="2:11">
      <c r="B46" s="32" t="s">
        <v>13</v>
      </c>
      <c r="C46" s="37">
        <v>43764</v>
      </c>
      <c r="D46" s="38">
        <v>8972</v>
      </c>
      <c r="E46" s="32" t="s">
        <v>109</v>
      </c>
      <c r="F46" s="33">
        <v>43399</v>
      </c>
      <c r="G46" s="11">
        <v>22.09</v>
      </c>
      <c r="H46" s="32" t="s">
        <v>175</v>
      </c>
      <c r="I46" s="34" t="s">
        <v>175</v>
      </c>
      <c r="J46" s="59">
        <v>0</v>
      </c>
      <c r="K46" s="12" t="s">
        <v>270</v>
      </c>
    </row>
    <row r="47" spans="2:11">
      <c r="B47" s="32" t="s">
        <v>13</v>
      </c>
      <c r="C47" s="37">
        <v>43765</v>
      </c>
      <c r="D47" s="38">
        <v>9028</v>
      </c>
      <c r="E47" s="32" t="s">
        <v>109</v>
      </c>
      <c r="F47" s="33">
        <v>43400</v>
      </c>
      <c r="G47" s="11">
        <v>23.04</v>
      </c>
      <c r="H47" s="32" t="s">
        <v>176</v>
      </c>
      <c r="I47" s="34" t="s">
        <v>145</v>
      </c>
      <c r="J47" s="59">
        <v>0</v>
      </c>
      <c r="K47" s="12" t="s">
        <v>269</v>
      </c>
    </row>
    <row r="48" spans="2:11">
      <c r="B48" s="32" t="s">
        <v>13</v>
      </c>
      <c r="C48" s="37">
        <v>43769</v>
      </c>
      <c r="D48" s="38">
        <v>9143</v>
      </c>
      <c r="E48" s="32" t="s">
        <v>109</v>
      </c>
      <c r="F48" s="33">
        <v>43404</v>
      </c>
      <c r="G48" s="11">
        <v>22.05</v>
      </c>
      <c r="H48" s="32" t="s">
        <v>177</v>
      </c>
      <c r="I48" s="34" t="s">
        <v>178</v>
      </c>
      <c r="J48" s="59">
        <v>0</v>
      </c>
      <c r="K48" s="12" t="s">
        <v>269</v>
      </c>
    </row>
    <row r="49" spans="2:11">
      <c r="B49" s="32" t="s">
        <v>13</v>
      </c>
      <c r="C49" s="37">
        <v>43771</v>
      </c>
      <c r="D49" s="38">
        <v>9211</v>
      </c>
      <c r="E49" s="32" t="s">
        <v>109</v>
      </c>
      <c r="F49" s="33">
        <v>43406</v>
      </c>
      <c r="G49" s="11">
        <v>22.24</v>
      </c>
      <c r="H49" s="32" t="s">
        <v>191</v>
      </c>
      <c r="I49" s="34" t="s">
        <v>192</v>
      </c>
      <c r="J49" s="59">
        <v>0</v>
      </c>
      <c r="K49" s="12" t="s">
        <v>271</v>
      </c>
    </row>
    <row r="50" spans="2:11">
      <c r="B50" s="32" t="s">
        <v>13</v>
      </c>
      <c r="C50" s="37">
        <v>43771</v>
      </c>
      <c r="D50" s="38">
        <v>9214</v>
      </c>
      <c r="E50" s="32" t="s">
        <v>109</v>
      </c>
      <c r="F50" s="33">
        <v>43406</v>
      </c>
      <c r="G50" s="11">
        <v>23.15</v>
      </c>
      <c r="H50" s="32" t="s">
        <v>193</v>
      </c>
      <c r="I50" s="34" t="s">
        <v>194</v>
      </c>
      <c r="J50" s="59">
        <v>0</v>
      </c>
      <c r="K50" s="12" t="s">
        <v>269</v>
      </c>
    </row>
    <row r="51" spans="2:11">
      <c r="B51" s="32" t="s">
        <v>13</v>
      </c>
      <c r="C51" s="37">
        <v>43772</v>
      </c>
      <c r="D51" s="38">
        <v>9255</v>
      </c>
      <c r="E51" s="32" t="s">
        <v>109</v>
      </c>
      <c r="F51" s="33">
        <v>43407</v>
      </c>
      <c r="G51" s="11">
        <v>23.09</v>
      </c>
      <c r="H51" s="32" t="s">
        <v>195</v>
      </c>
      <c r="I51" s="34" t="s">
        <v>196</v>
      </c>
      <c r="J51" s="59">
        <v>0</v>
      </c>
      <c r="K51" s="12" t="s">
        <v>269</v>
      </c>
    </row>
    <row r="52" spans="2:11">
      <c r="B52" s="32" t="s">
        <v>13</v>
      </c>
      <c r="C52" s="37">
        <v>43772</v>
      </c>
      <c r="D52" s="38">
        <v>9259</v>
      </c>
      <c r="E52" s="32" t="s">
        <v>109</v>
      </c>
      <c r="F52" s="33">
        <v>43407</v>
      </c>
      <c r="G52" s="11">
        <v>23.3</v>
      </c>
      <c r="H52" s="32" t="s">
        <v>197</v>
      </c>
      <c r="I52" s="34" t="s">
        <v>198</v>
      </c>
      <c r="J52" s="59">
        <v>0</v>
      </c>
      <c r="K52" s="12" t="s">
        <v>271</v>
      </c>
    </row>
    <row r="53" spans="2:11">
      <c r="B53" s="32" t="s">
        <v>13</v>
      </c>
      <c r="C53" s="37">
        <v>43781</v>
      </c>
      <c r="D53" s="38">
        <v>9497</v>
      </c>
      <c r="E53" s="32" t="s">
        <v>109</v>
      </c>
      <c r="F53" s="33">
        <v>43416</v>
      </c>
      <c r="G53" s="11">
        <v>19.47</v>
      </c>
      <c r="H53" s="32" t="s">
        <v>199</v>
      </c>
      <c r="I53" s="34" t="s">
        <v>200</v>
      </c>
      <c r="J53" s="59">
        <v>0</v>
      </c>
      <c r="K53" s="12" t="s">
        <v>269</v>
      </c>
    </row>
    <row r="54" spans="2:11">
      <c r="B54" s="32" t="s">
        <v>13</v>
      </c>
      <c r="C54" s="37">
        <v>43785</v>
      </c>
      <c r="D54" s="38">
        <v>9639</v>
      </c>
      <c r="E54" s="32" t="s">
        <v>109</v>
      </c>
      <c r="F54" s="33">
        <v>43420</v>
      </c>
      <c r="G54" s="11">
        <v>20.350000000000001</v>
      </c>
      <c r="H54" s="32" t="s">
        <v>201</v>
      </c>
      <c r="I54" s="34" t="s">
        <v>201</v>
      </c>
      <c r="J54" s="59">
        <v>0</v>
      </c>
      <c r="K54" s="12" t="s">
        <v>14</v>
      </c>
    </row>
    <row r="55" spans="2:11">
      <c r="B55" s="32" t="s">
        <v>13</v>
      </c>
      <c r="C55" s="37">
        <v>43786</v>
      </c>
      <c r="D55" s="38">
        <v>9657</v>
      </c>
      <c r="E55" s="32" t="s">
        <v>109</v>
      </c>
      <c r="F55" s="33">
        <v>43421</v>
      </c>
      <c r="G55" s="11">
        <v>16.53</v>
      </c>
      <c r="H55" s="32" t="s">
        <v>202</v>
      </c>
      <c r="I55" s="34" t="s">
        <v>145</v>
      </c>
      <c r="J55" s="59">
        <v>0</v>
      </c>
      <c r="K55" s="12" t="s">
        <v>273</v>
      </c>
    </row>
    <row r="56" spans="2:11">
      <c r="B56" s="32" t="s">
        <v>13</v>
      </c>
      <c r="C56" s="37">
        <v>43786</v>
      </c>
      <c r="D56" s="38">
        <v>9666</v>
      </c>
      <c r="E56" s="32" t="s">
        <v>109</v>
      </c>
      <c r="F56" s="33">
        <v>43421</v>
      </c>
      <c r="G56" s="11">
        <v>9.27</v>
      </c>
      <c r="H56" s="32" t="s">
        <v>203</v>
      </c>
      <c r="I56" s="34" t="s">
        <v>174</v>
      </c>
      <c r="J56" s="59">
        <v>0</v>
      </c>
      <c r="K56" s="12" t="s">
        <v>269</v>
      </c>
    </row>
    <row r="57" spans="2:11">
      <c r="B57" s="32" t="s">
        <v>13</v>
      </c>
      <c r="C57" s="37">
        <v>43786</v>
      </c>
      <c r="D57" s="38">
        <v>9667</v>
      </c>
      <c r="E57" s="32" t="s">
        <v>109</v>
      </c>
      <c r="F57" s="33">
        <v>43421</v>
      </c>
      <c r="G57" s="11">
        <v>10.050000000000001</v>
      </c>
      <c r="H57" s="32" t="s">
        <v>204</v>
      </c>
      <c r="I57" s="34" t="s">
        <v>205</v>
      </c>
      <c r="J57" s="59">
        <v>0</v>
      </c>
      <c r="K57" s="12" t="s">
        <v>269</v>
      </c>
    </row>
    <row r="58" spans="2:11">
      <c r="B58" s="32" t="s">
        <v>13</v>
      </c>
      <c r="C58" s="37">
        <v>43787</v>
      </c>
      <c r="D58" s="38">
        <v>9717</v>
      </c>
      <c r="E58" s="32" t="s">
        <v>109</v>
      </c>
      <c r="F58" s="33">
        <v>43422</v>
      </c>
      <c r="G58" s="11">
        <v>19.57</v>
      </c>
      <c r="H58" s="32" t="s">
        <v>206</v>
      </c>
      <c r="I58" s="34" t="s">
        <v>207</v>
      </c>
      <c r="J58" s="59">
        <v>0</v>
      </c>
      <c r="K58" s="12" t="s">
        <v>14</v>
      </c>
    </row>
    <row r="59" spans="2:11">
      <c r="B59" s="32" t="s">
        <v>13</v>
      </c>
      <c r="C59" s="37">
        <v>43787</v>
      </c>
      <c r="D59" s="38">
        <v>9718</v>
      </c>
      <c r="E59" s="32" t="s">
        <v>109</v>
      </c>
      <c r="F59" s="33">
        <v>43422</v>
      </c>
      <c r="G59" s="11">
        <v>19.559999999999999</v>
      </c>
      <c r="H59" s="32" t="s">
        <v>208</v>
      </c>
      <c r="I59" s="34" t="s">
        <v>209</v>
      </c>
      <c r="J59" s="59">
        <v>0</v>
      </c>
      <c r="K59" s="12" t="s">
        <v>14</v>
      </c>
    </row>
    <row r="60" spans="2:11">
      <c r="B60" s="32" t="s">
        <v>13</v>
      </c>
      <c r="C60" s="37">
        <v>43787</v>
      </c>
      <c r="D60" s="38">
        <v>9723</v>
      </c>
      <c r="E60" s="32" t="s">
        <v>109</v>
      </c>
      <c r="F60" s="33">
        <v>43422</v>
      </c>
      <c r="G60" s="11">
        <v>21.27</v>
      </c>
      <c r="H60" s="32" t="s">
        <v>210</v>
      </c>
      <c r="I60" s="34" t="s">
        <v>211</v>
      </c>
      <c r="J60" s="59">
        <v>0</v>
      </c>
      <c r="K60" s="12" t="s">
        <v>269</v>
      </c>
    </row>
    <row r="61" spans="2:11">
      <c r="B61" s="32" t="s">
        <v>13</v>
      </c>
      <c r="C61" s="37">
        <v>43789</v>
      </c>
      <c r="D61" s="38">
        <v>9801</v>
      </c>
      <c r="E61" s="32" t="s">
        <v>109</v>
      </c>
      <c r="F61" s="33">
        <v>43424</v>
      </c>
      <c r="G61" s="11">
        <v>23.38</v>
      </c>
      <c r="H61" s="32" t="s">
        <v>212</v>
      </c>
      <c r="I61" s="34" t="s">
        <v>213</v>
      </c>
      <c r="J61" s="59">
        <v>0</v>
      </c>
      <c r="K61" s="12" t="s">
        <v>272</v>
      </c>
    </row>
    <row r="62" spans="2:11">
      <c r="B62" s="32" t="s">
        <v>13</v>
      </c>
      <c r="C62" s="37">
        <v>43791</v>
      </c>
      <c r="D62" s="38">
        <v>9849</v>
      </c>
      <c r="E62" s="32" t="s">
        <v>109</v>
      </c>
      <c r="F62" s="33">
        <v>43426</v>
      </c>
      <c r="G62" s="11">
        <v>23.09</v>
      </c>
      <c r="H62" s="32" t="s">
        <v>214</v>
      </c>
      <c r="I62" s="34" t="s">
        <v>215</v>
      </c>
      <c r="J62" s="59">
        <v>0</v>
      </c>
      <c r="K62" s="12" t="s">
        <v>273</v>
      </c>
    </row>
    <row r="63" spans="2:11">
      <c r="B63" s="32" t="s">
        <v>13</v>
      </c>
      <c r="C63" s="37">
        <v>43795</v>
      </c>
      <c r="D63" s="38">
        <v>9953</v>
      </c>
      <c r="E63" s="32" t="s">
        <v>109</v>
      </c>
      <c r="F63" s="33">
        <v>43430</v>
      </c>
      <c r="G63" s="11">
        <v>21.25</v>
      </c>
      <c r="H63" s="32" t="s">
        <v>143</v>
      </c>
      <c r="I63" s="34" t="s">
        <v>143</v>
      </c>
      <c r="J63" s="59">
        <v>0</v>
      </c>
      <c r="K63" s="12" t="s">
        <v>273</v>
      </c>
    </row>
    <row r="64" spans="2:11">
      <c r="B64" s="32" t="s">
        <v>13</v>
      </c>
      <c r="C64" s="37">
        <v>43796</v>
      </c>
      <c r="D64" s="38">
        <v>9977</v>
      </c>
      <c r="E64" s="32" t="s">
        <v>109</v>
      </c>
      <c r="F64" s="33">
        <v>43431</v>
      </c>
      <c r="G64" s="16">
        <v>8.51</v>
      </c>
      <c r="H64" s="32" t="s">
        <v>216</v>
      </c>
      <c r="I64" s="34" t="s">
        <v>217</v>
      </c>
      <c r="J64" s="59">
        <v>0</v>
      </c>
      <c r="K64" s="12" t="s">
        <v>269</v>
      </c>
    </row>
    <row r="65" spans="2:11">
      <c r="B65" s="32" t="s">
        <v>13</v>
      </c>
      <c r="C65" s="37">
        <v>43796</v>
      </c>
      <c r="D65" s="38">
        <v>9981</v>
      </c>
      <c r="E65" s="32" t="s">
        <v>109</v>
      </c>
      <c r="F65" s="33">
        <v>43431</v>
      </c>
      <c r="G65" s="16">
        <v>11.35</v>
      </c>
      <c r="H65" s="32" t="s">
        <v>218</v>
      </c>
      <c r="I65" s="34" t="s">
        <v>171</v>
      </c>
      <c r="J65" s="59">
        <v>0</v>
      </c>
      <c r="K65" s="12" t="s">
        <v>269</v>
      </c>
    </row>
    <row r="66" spans="2:11">
      <c r="B66" s="32" t="s">
        <v>13</v>
      </c>
      <c r="C66" s="37">
        <v>43798</v>
      </c>
      <c r="D66" s="38">
        <v>10091</v>
      </c>
      <c r="E66" s="32" t="s">
        <v>109</v>
      </c>
      <c r="F66" s="33">
        <v>43433</v>
      </c>
      <c r="G66" s="16">
        <v>7.35</v>
      </c>
      <c r="H66" s="32" t="s">
        <v>172</v>
      </c>
      <c r="I66" s="34" t="s">
        <v>143</v>
      </c>
      <c r="J66" s="59">
        <v>0</v>
      </c>
      <c r="K66" s="12" t="s">
        <v>14</v>
      </c>
    </row>
    <row r="67" spans="2:11">
      <c r="B67" s="32" t="s">
        <v>13</v>
      </c>
      <c r="C67" s="37">
        <v>43799</v>
      </c>
      <c r="D67" s="38">
        <v>10166</v>
      </c>
      <c r="E67" s="32" t="s">
        <v>109</v>
      </c>
      <c r="F67" s="33">
        <v>43434</v>
      </c>
      <c r="G67" s="16">
        <v>21.15</v>
      </c>
      <c r="H67" s="32" t="s">
        <v>221</v>
      </c>
      <c r="I67" s="34" t="s">
        <v>222</v>
      </c>
      <c r="J67" s="59">
        <v>0</v>
      </c>
      <c r="K67" s="12" t="s">
        <v>269</v>
      </c>
    </row>
    <row r="68" spans="2:11">
      <c r="B68" s="32" t="s">
        <v>13</v>
      </c>
      <c r="C68" s="37">
        <v>43801</v>
      </c>
      <c r="D68" s="38">
        <v>10235</v>
      </c>
      <c r="E68" s="32" t="s">
        <v>109</v>
      </c>
      <c r="F68" s="33">
        <v>43436</v>
      </c>
      <c r="G68" s="16">
        <v>19.34</v>
      </c>
      <c r="H68" s="32" t="s">
        <v>225</v>
      </c>
      <c r="I68" s="34" t="s">
        <v>225</v>
      </c>
      <c r="J68" s="59">
        <v>0</v>
      </c>
      <c r="K68" s="12" t="s">
        <v>270</v>
      </c>
    </row>
    <row r="69" spans="2:11">
      <c r="B69" s="32" t="s">
        <v>13</v>
      </c>
      <c r="C69" s="37">
        <v>43802</v>
      </c>
      <c r="D69" s="38">
        <v>10282</v>
      </c>
      <c r="E69" s="32" t="s">
        <v>109</v>
      </c>
      <c r="F69" s="33">
        <v>43437</v>
      </c>
      <c r="G69" s="16">
        <v>22.21</v>
      </c>
      <c r="H69" s="32" t="s">
        <v>226</v>
      </c>
      <c r="I69" s="34" t="s">
        <v>227</v>
      </c>
      <c r="J69" s="59">
        <v>0</v>
      </c>
      <c r="K69" s="12" t="s">
        <v>269</v>
      </c>
    </row>
    <row r="70" spans="2:11">
      <c r="B70" s="32" t="s">
        <v>13</v>
      </c>
      <c r="C70" s="37">
        <v>43804</v>
      </c>
      <c r="D70" s="38">
        <v>10334</v>
      </c>
      <c r="E70" s="32" t="s">
        <v>109</v>
      </c>
      <c r="F70" s="33">
        <v>43439</v>
      </c>
      <c r="G70" s="16">
        <v>20.58</v>
      </c>
      <c r="H70" s="32" t="s">
        <v>228</v>
      </c>
      <c r="I70" s="34" t="s">
        <v>229</v>
      </c>
      <c r="J70" s="59">
        <v>0</v>
      </c>
      <c r="K70" s="12" t="s">
        <v>273</v>
      </c>
    </row>
    <row r="71" spans="2:11">
      <c r="B71" s="32" t="s">
        <v>13</v>
      </c>
      <c r="C71" s="37">
        <v>43805</v>
      </c>
      <c r="D71" s="38">
        <v>10348</v>
      </c>
      <c r="E71" s="32" t="s">
        <v>109</v>
      </c>
      <c r="F71" s="33">
        <v>43440</v>
      </c>
      <c r="G71" s="16">
        <v>18.41</v>
      </c>
      <c r="H71" s="32" t="s">
        <v>143</v>
      </c>
      <c r="I71" s="34" t="s">
        <v>143</v>
      </c>
      <c r="J71" s="59">
        <v>0</v>
      </c>
      <c r="K71" s="12" t="s">
        <v>270</v>
      </c>
    </row>
    <row r="72" spans="2:11">
      <c r="B72" s="32" t="s">
        <v>13</v>
      </c>
      <c r="C72" s="37">
        <v>43808</v>
      </c>
      <c r="D72" s="38">
        <v>10426</v>
      </c>
      <c r="E72" s="32" t="s">
        <v>109</v>
      </c>
      <c r="F72" s="33">
        <v>43443</v>
      </c>
      <c r="G72" s="16">
        <v>22.36</v>
      </c>
      <c r="H72" s="32" t="s">
        <v>230</v>
      </c>
      <c r="I72" s="34" t="s">
        <v>145</v>
      </c>
      <c r="J72" s="59">
        <v>0</v>
      </c>
      <c r="K72" s="12" t="s">
        <v>269</v>
      </c>
    </row>
    <row r="73" spans="2:11">
      <c r="B73" s="32" t="s">
        <v>13</v>
      </c>
      <c r="C73" s="37">
        <v>43810</v>
      </c>
      <c r="D73" s="38">
        <v>10478</v>
      </c>
      <c r="E73" s="32" t="s">
        <v>109</v>
      </c>
      <c r="F73" s="33">
        <v>43445</v>
      </c>
      <c r="G73" s="16">
        <v>21.39</v>
      </c>
      <c r="H73" s="32" t="s">
        <v>231</v>
      </c>
      <c r="I73" s="34" t="s">
        <v>232</v>
      </c>
      <c r="J73" s="59">
        <v>0</v>
      </c>
      <c r="K73" s="12" t="s">
        <v>276</v>
      </c>
    </row>
    <row r="74" spans="2:11">
      <c r="B74" s="32" t="s">
        <v>13</v>
      </c>
      <c r="C74" s="37">
        <v>43813</v>
      </c>
      <c r="D74" s="38">
        <v>10546</v>
      </c>
      <c r="E74" s="32" t="s">
        <v>109</v>
      </c>
      <c r="F74" s="33">
        <v>43448</v>
      </c>
      <c r="G74" s="16">
        <v>19.170000000000002</v>
      </c>
      <c r="H74" s="32" t="s">
        <v>233</v>
      </c>
      <c r="I74" s="34" t="s">
        <v>234</v>
      </c>
      <c r="J74" s="59">
        <v>0</v>
      </c>
      <c r="K74" s="12" t="s">
        <v>273</v>
      </c>
    </row>
    <row r="75" spans="2:11">
      <c r="B75" s="32" t="s">
        <v>13</v>
      </c>
      <c r="C75" s="37">
        <v>43814</v>
      </c>
      <c r="D75" s="38">
        <v>10579</v>
      </c>
      <c r="E75" s="32" t="s">
        <v>109</v>
      </c>
      <c r="F75" s="33">
        <v>43449</v>
      </c>
      <c r="G75" s="16">
        <v>15.28</v>
      </c>
      <c r="H75" s="32" t="s">
        <v>235</v>
      </c>
      <c r="I75" s="34" t="s">
        <v>236</v>
      </c>
      <c r="J75" s="59">
        <v>0</v>
      </c>
      <c r="K75" s="12" t="s">
        <v>271</v>
      </c>
    </row>
    <row r="76" spans="2:11">
      <c r="B76" s="32" t="s">
        <v>13</v>
      </c>
      <c r="C76" s="37">
        <v>43814</v>
      </c>
      <c r="D76" s="38">
        <v>10593</v>
      </c>
      <c r="E76" s="32" t="s">
        <v>109</v>
      </c>
      <c r="F76" s="33">
        <v>43449</v>
      </c>
      <c r="G76" s="16">
        <v>20.28</v>
      </c>
      <c r="H76" s="32" t="s">
        <v>237</v>
      </c>
      <c r="I76" s="34" t="s">
        <v>238</v>
      </c>
      <c r="J76" s="59">
        <v>0</v>
      </c>
      <c r="K76" s="12" t="s">
        <v>14</v>
      </c>
    </row>
    <row r="77" spans="2:11">
      <c r="B77" s="32" t="s">
        <v>13</v>
      </c>
      <c r="C77" s="37">
        <v>43815</v>
      </c>
      <c r="D77" s="38">
        <v>10609</v>
      </c>
      <c r="E77" s="32" t="s">
        <v>109</v>
      </c>
      <c r="F77" s="33">
        <v>43450</v>
      </c>
      <c r="G77" s="16">
        <v>7.31</v>
      </c>
      <c r="H77" s="32" t="s">
        <v>239</v>
      </c>
      <c r="I77" s="34" t="s">
        <v>240</v>
      </c>
      <c r="J77" s="59">
        <v>0</v>
      </c>
      <c r="K77" s="12" t="s">
        <v>273</v>
      </c>
    </row>
    <row r="78" spans="2:11">
      <c r="B78" s="32" t="s">
        <v>13</v>
      </c>
      <c r="C78" s="37">
        <v>43815</v>
      </c>
      <c r="D78" s="38">
        <v>10622</v>
      </c>
      <c r="E78" s="32" t="s">
        <v>109</v>
      </c>
      <c r="F78" s="33">
        <v>43450</v>
      </c>
      <c r="G78" s="16">
        <v>18.25</v>
      </c>
      <c r="H78" s="32" t="s">
        <v>241</v>
      </c>
      <c r="I78" s="34" t="s">
        <v>128</v>
      </c>
      <c r="J78" s="59">
        <v>0</v>
      </c>
      <c r="K78" s="12" t="s">
        <v>273</v>
      </c>
    </row>
    <row r="79" spans="2:11">
      <c r="B79" s="32" t="s">
        <v>13</v>
      </c>
      <c r="C79" s="37">
        <v>43815</v>
      </c>
      <c r="D79" s="38">
        <v>10623</v>
      </c>
      <c r="E79" s="32" t="s">
        <v>109</v>
      </c>
      <c r="F79" s="33">
        <v>43450</v>
      </c>
      <c r="G79" s="16">
        <v>15.04</v>
      </c>
      <c r="H79" s="32" t="s">
        <v>242</v>
      </c>
      <c r="I79" s="34" t="s">
        <v>243</v>
      </c>
      <c r="J79" s="59">
        <v>0</v>
      </c>
      <c r="K79" s="12" t="s">
        <v>275</v>
      </c>
    </row>
    <row r="80" spans="2:11">
      <c r="B80" s="32" t="s">
        <v>13</v>
      </c>
      <c r="C80" s="37">
        <v>43816</v>
      </c>
      <c r="D80" s="38">
        <v>10659</v>
      </c>
      <c r="E80" s="32" t="s">
        <v>109</v>
      </c>
      <c r="F80" s="33">
        <v>43451</v>
      </c>
      <c r="G80" s="16">
        <v>14.1</v>
      </c>
      <c r="H80" s="32" t="s">
        <v>244</v>
      </c>
      <c r="I80" s="34" t="s">
        <v>245</v>
      </c>
      <c r="J80" s="59">
        <v>0</v>
      </c>
      <c r="K80" s="12" t="s">
        <v>14</v>
      </c>
    </row>
    <row r="81" spans="2:11">
      <c r="B81" s="32" t="s">
        <v>13</v>
      </c>
      <c r="C81" s="37">
        <v>43816</v>
      </c>
      <c r="D81" s="38">
        <v>10686</v>
      </c>
      <c r="E81" s="32" t="s">
        <v>109</v>
      </c>
      <c r="F81" s="33">
        <v>43451</v>
      </c>
      <c r="G81" s="16">
        <v>21.55</v>
      </c>
      <c r="H81" s="32" t="s">
        <v>246</v>
      </c>
      <c r="I81" s="34" t="s">
        <v>247</v>
      </c>
      <c r="J81" s="59">
        <v>0</v>
      </c>
      <c r="K81" s="12" t="s">
        <v>273</v>
      </c>
    </row>
    <row r="82" spans="2:11">
      <c r="B82" s="32" t="s">
        <v>13</v>
      </c>
      <c r="C82" s="37">
        <v>43817</v>
      </c>
      <c r="D82" s="38">
        <v>10712</v>
      </c>
      <c r="E82" s="32" t="s">
        <v>109</v>
      </c>
      <c r="F82" s="33">
        <v>43452</v>
      </c>
      <c r="G82" s="16">
        <v>21.21</v>
      </c>
      <c r="H82" s="32" t="s">
        <v>248</v>
      </c>
      <c r="I82" s="34" t="s">
        <v>249</v>
      </c>
      <c r="J82" s="59">
        <v>0</v>
      </c>
      <c r="K82" s="12" t="s">
        <v>273</v>
      </c>
    </row>
    <row r="83" spans="2:11">
      <c r="B83" s="32" t="s">
        <v>13</v>
      </c>
      <c r="C83" s="37">
        <v>43818</v>
      </c>
      <c r="D83" s="38">
        <v>10731</v>
      </c>
      <c r="E83" s="32" t="s">
        <v>109</v>
      </c>
      <c r="F83" s="33">
        <v>43453</v>
      </c>
      <c r="G83" s="16">
        <v>12.28</v>
      </c>
      <c r="H83" s="32" t="s">
        <v>250</v>
      </c>
      <c r="I83" s="34" t="s">
        <v>251</v>
      </c>
      <c r="J83" s="59">
        <v>0</v>
      </c>
      <c r="K83" s="12" t="s">
        <v>14</v>
      </c>
    </row>
    <row r="84" spans="2:11">
      <c r="B84" s="32" t="s">
        <v>13</v>
      </c>
      <c r="C84" s="37">
        <v>43818</v>
      </c>
      <c r="D84" s="38">
        <v>10733</v>
      </c>
      <c r="E84" s="32" t="s">
        <v>109</v>
      </c>
      <c r="F84" s="33">
        <v>43453</v>
      </c>
      <c r="G84" s="16">
        <v>13.01</v>
      </c>
      <c r="H84" s="32" t="s">
        <v>172</v>
      </c>
      <c r="I84" s="34" t="s">
        <v>143</v>
      </c>
      <c r="J84" s="59">
        <v>0</v>
      </c>
      <c r="K84" s="12" t="s">
        <v>14</v>
      </c>
    </row>
    <row r="85" spans="2:11">
      <c r="B85" s="32" t="s">
        <v>13</v>
      </c>
      <c r="C85" s="37">
        <v>43822</v>
      </c>
      <c r="D85" s="38">
        <v>10891</v>
      </c>
      <c r="E85" s="32" t="s">
        <v>109</v>
      </c>
      <c r="F85" s="33">
        <v>43457</v>
      </c>
      <c r="G85" s="16">
        <v>6.01</v>
      </c>
      <c r="H85" s="32" t="s">
        <v>252</v>
      </c>
      <c r="I85" s="34" t="s">
        <v>253</v>
      </c>
      <c r="J85" s="59">
        <v>0</v>
      </c>
      <c r="K85" s="12" t="s">
        <v>269</v>
      </c>
    </row>
    <row r="86" spans="2:11">
      <c r="B86" s="32" t="s">
        <v>13</v>
      </c>
      <c r="C86" s="37">
        <v>43822</v>
      </c>
      <c r="D86" s="38">
        <v>10899</v>
      </c>
      <c r="E86" s="32" t="s">
        <v>109</v>
      </c>
      <c r="F86" s="33">
        <v>43457</v>
      </c>
      <c r="G86" s="16">
        <v>8.3699999999999992</v>
      </c>
      <c r="H86" s="32" t="s">
        <v>254</v>
      </c>
      <c r="I86" s="34" t="s">
        <v>243</v>
      </c>
      <c r="J86" s="59">
        <v>0</v>
      </c>
      <c r="K86" s="12" t="s">
        <v>14</v>
      </c>
    </row>
    <row r="87" spans="2:11">
      <c r="B87" s="32" t="s">
        <v>13</v>
      </c>
      <c r="C87" s="37">
        <v>43823</v>
      </c>
      <c r="D87" s="38">
        <v>10961</v>
      </c>
      <c r="E87" s="32" t="s">
        <v>109</v>
      </c>
      <c r="F87" s="33">
        <v>43458</v>
      </c>
      <c r="G87" s="16">
        <v>20.36</v>
      </c>
      <c r="H87" s="32" t="s">
        <v>255</v>
      </c>
      <c r="I87" s="34" t="s">
        <v>256</v>
      </c>
      <c r="J87" s="59">
        <v>0</v>
      </c>
      <c r="K87" s="12" t="s">
        <v>273</v>
      </c>
    </row>
    <row r="88" spans="2:11">
      <c r="B88" s="32" t="s">
        <v>13</v>
      </c>
      <c r="C88" s="37">
        <v>43825</v>
      </c>
      <c r="D88" s="38">
        <v>11036</v>
      </c>
      <c r="E88" s="32" t="s">
        <v>109</v>
      </c>
      <c r="F88" s="33">
        <v>43460</v>
      </c>
      <c r="G88" s="16">
        <v>10.59</v>
      </c>
      <c r="H88" s="32" t="s">
        <v>257</v>
      </c>
      <c r="I88" s="34" t="s">
        <v>143</v>
      </c>
      <c r="J88" s="59">
        <v>0</v>
      </c>
      <c r="K88" s="12" t="s">
        <v>269</v>
      </c>
    </row>
    <row r="89" spans="2:11">
      <c r="B89" s="32" t="s">
        <v>106</v>
      </c>
      <c r="C89" s="37">
        <v>43772</v>
      </c>
      <c r="D89" s="38">
        <v>11057</v>
      </c>
      <c r="E89" s="32" t="s">
        <v>113</v>
      </c>
      <c r="F89" s="33">
        <v>43407</v>
      </c>
      <c r="G89" s="11">
        <v>22.56</v>
      </c>
      <c r="H89" s="32" t="s">
        <v>185</v>
      </c>
      <c r="I89" s="34" t="s">
        <v>186</v>
      </c>
      <c r="J89" s="59">
        <v>0</v>
      </c>
      <c r="K89" s="12" t="s">
        <v>273</v>
      </c>
    </row>
    <row r="90" spans="2:11">
      <c r="B90" s="32" t="s">
        <v>13</v>
      </c>
      <c r="C90" s="37">
        <v>43825</v>
      </c>
      <c r="D90" s="38">
        <v>11069</v>
      </c>
      <c r="E90" s="32" t="s">
        <v>109</v>
      </c>
      <c r="F90" s="33">
        <v>43460</v>
      </c>
      <c r="G90" s="16">
        <v>21.31</v>
      </c>
      <c r="H90" s="32" t="s">
        <v>258</v>
      </c>
      <c r="I90" s="34" t="s">
        <v>249</v>
      </c>
      <c r="J90" s="59">
        <v>0</v>
      </c>
      <c r="K90" s="12" t="s">
        <v>270</v>
      </c>
    </row>
    <row r="91" spans="2:11">
      <c r="B91" s="32" t="s">
        <v>13</v>
      </c>
      <c r="C91" s="37">
        <v>43825</v>
      </c>
      <c r="D91" s="38">
        <v>11078</v>
      </c>
      <c r="E91" s="32" t="s">
        <v>109</v>
      </c>
      <c r="F91" s="33">
        <v>43460</v>
      </c>
      <c r="G91" s="16">
        <v>22.46</v>
      </c>
      <c r="H91" s="32" t="s">
        <v>259</v>
      </c>
      <c r="I91" s="34" t="s">
        <v>174</v>
      </c>
      <c r="J91" s="59">
        <v>0</v>
      </c>
      <c r="K91" s="12" t="s">
        <v>271</v>
      </c>
    </row>
    <row r="92" spans="2:11">
      <c r="B92" s="32" t="s">
        <v>13</v>
      </c>
      <c r="C92" s="37">
        <v>43826</v>
      </c>
      <c r="D92" s="38">
        <v>11085</v>
      </c>
      <c r="E92" s="32" t="s">
        <v>109</v>
      </c>
      <c r="F92" s="33">
        <v>43461</v>
      </c>
      <c r="G92" s="16">
        <v>5.09</v>
      </c>
      <c r="H92" s="32" t="s">
        <v>260</v>
      </c>
      <c r="I92" s="34" t="s">
        <v>260</v>
      </c>
      <c r="J92" s="59">
        <v>0</v>
      </c>
      <c r="K92" s="12" t="s">
        <v>269</v>
      </c>
    </row>
    <row r="93" spans="2:11">
      <c r="B93" s="32" t="s">
        <v>13</v>
      </c>
      <c r="C93" s="37">
        <v>43827</v>
      </c>
      <c r="D93" s="38">
        <v>11153</v>
      </c>
      <c r="E93" s="32" t="s">
        <v>109</v>
      </c>
      <c r="F93" s="33">
        <v>43462</v>
      </c>
      <c r="G93" s="16">
        <v>9.3000000000000007</v>
      </c>
      <c r="H93" s="32" t="s">
        <v>261</v>
      </c>
      <c r="I93" s="34" t="s">
        <v>143</v>
      </c>
      <c r="J93" s="59">
        <v>0</v>
      </c>
      <c r="K93" s="12" t="s">
        <v>269</v>
      </c>
    </row>
    <row r="94" spans="2:11">
      <c r="B94" s="32" t="s">
        <v>13</v>
      </c>
      <c r="C94" s="37">
        <v>43827</v>
      </c>
      <c r="D94" s="38">
        <v>11174</v>
      </c>
      <c r="E94" s="32" t="s">
        <v>109</v>
      </c>
      <c r="F94" s="33">
        <v>43462</v>
      </c>
      <c r="G94" s="16">
        <v>17.46</v>
      </c>
      <c r="H94" s="32" t="s">
        <v>262</v>
      </c>
      <c r="I94" s="34" t="s">
        <v>213</v>
      </c>
      <c r="J94" s="59">
        <v>0</v>
      </c>
      <c r="K94" s="12" t="s">
        <v>269</v>
      </c>
    </row>
    <row r="95" spans="2:11">
      <c r="B95" s="32" t="s">
        <v>106</v>
      </c>
      <c r="C95" s="37">
        <v>43774</v>
      </c>
      <c r="D95" s="38">
        <v>11178</v>
      </c>
      <c r="E95" s="32" t="s">
        <v>113</v>
      </c>
      <c r="F95" s="33">
        <v>43409</v>
      </c>
      <c r="G95" s="11">
        <v>22.5</v>
      </c>
      <c r="H95" s="32" t="s">
        <v>187</v>
      </c>
      <c r="I95" s="34" t="s">
        <v>188</v>
      </c>
      <c r="J95" s="59">
        <v>0</v>
      </c>
      <c r="K95" s="12" t="s">
        <v>273</v>
      </c>
    </row>
    <row r="96" spans="2:11">
      <c r="B96" s="32" t="s">
        <v>13</v>
      </c>
      <c r="C96" s="37">
        <v>43828</v>
      </c>
      <c r="D96" s="38">
        <v>11232</v>
      </c>
      <c r="E96" s="32" t="s">
        <v>109</v>
      </c>
      <c r="F96" s="33">
        <v>43463</v>
      </c>
      <c r="G96" s="16">
        <v>21.19</v>
      </c>
      <c r="H96" s="32" t="s">
        <v>263</v>
      </c>
      <c r="I96" s="34" t="s">
        <v>264</v>
      </c>
      <c r="J96" s="59">
        <v>0</v>
      </c>
      <c r="K96" s="12" t="s">
        <v>271</v>
      </c>
    </row>
    <row r="97" spans="2:11">
      <c r="B97" s="32" t="s">
        <v>13</v>
      </c>
      <c r="C97" s="37">
        <v>43829</v>
      </c>
      <c r="D97" s="38">
        <v>11259</v>
      </c>
      <c r="E97" s="32" t="s">
        <v>109</v>
      </c>
      <c r="F97" s="33">
        <v>43464</v>
      </c>
      <c r="G97" s="16">
        <v>10.029999999999999</v>
      </c>
      <c r="H97" s="32" t="s">
        <v>265</v>
      </c>
      <c r="I97" s="34" t="s">
        <v>157</v>
      </c>
      <c r="J97" s="59">
        <v>0</v>
      </c>
      <c r="K97" s="12" t="s">
        <v>269</v>
      </c>
    </row>
    <row r="98" spans="2:11">
      <c r="B98" s="32" t="s">
        <v>13</v>
      </c>
      <c r="C98" s="37">
        <v>43829</v>
      </c>
      <c r="D98" s="38">
        <v>11285</v>
      </c>
      <c r="E98" s="32" t="s">
        <v>109</v>
      </c>
      <c r="F98" s="33">
        <v>43464</v>
      </c>
      <c r="G98" s="16">
        <v>21.12</v>
      </c>
      <c r="H98" s="32" t="s">
        <v>266</v>
      </c>
      <c r="I98" s="34" t="s">
        <v>267</v>
      </c>
      <c r="J98" s="59">
        <v>0</v>
      </c>
      <c r="K98" s="12" t="s">
        <v>276</v>
      </c>
    </row>
    <row r="99" spans="2:11">
      <c r="B99" s="32" t="s">
        <v>13</v>
      </c>
      <c r="C99" s="37">
        <v>43830</v>
      </c>
      <c r="D99" s="38">
        <v>11322</v>
      </c>
      <c r="E99" s="32" t="s">
        <v>109</v>
      </c>
      <c r="F99" s="33">
        <v>43465</v>
      </c>
      <c r="G99" s="16">
        <v>18.010000000000002</v>
      </c>
      <c r="H99" s="32" t="s">
        <v>268</v>
      </c>
      <c r="I99" s="34" t="s">
        <v>194</v>
      </c>
      <c r="J99" s="59">
        <v>0</v>
      </c>
      <c r="K99" s="12" t="s">
        <v>270</v>
      </c>
    </row>
    <row r="100" spans="2:11">
      <c r="B100" s="32" t="s">
        <v>107</v>
      </c>
      <c r="C100" s="37">
        <v>43753</v>
      </c>
      <c r="D100" s="38">
        <v>12348</v>
      </c>
      <c r="E100" s="32" t="s">
        <v>111</v>
      </c>
      <c r="F100" s="33">
        <v>43388</v>
      </c>
      <c r="G100" s="11">
        <v>22.14</v>
      </c>
      <c r="H100" s="32" t="s">
        <v>118</v>
      </c>
      <c r="I100" s="32" t="s">
        <v>119</v>
      </c>
      <c r="J100" s="59">
        <v>0</v>
      </c>
      <c r="K100" s="12" t="s">
        <v>271</v>
      </c>
    </row>
    <row r="101" spans="2:11">
      <c r="B101" s="32" t="s">
        <v>107</v>
      </c>
      <c r="C101" s="37">
        <v>43799</v>
      </c>
      <c r="D101" s="38">
        <v>14302</v>
      </c>
      <c r="E101" s="32" t="s">
        <v>111</v>
      </c>
      <c r="F101" s="33">
        <v>43434</v>
      </c>
      <c r="G101" s="11">
        <v>14</v>
      </c>
      <c r="H101" s="32" t="s">
        <v>189</v>
      </c>
      <c r="I101" s="34" t="s">
        <v>190</v>
      </c>
      <c r="J101" s="59">
        <v>0</v>
      </c>
      <c r="K101" s="12" t="s">
        <v>270</v>
      </c>
    </row>
    <row r="102" spans="2:11">
      <c r="B102" s="35"/>
      <c r="C102" s="36"/>
    </row>
    <row r="103" spans="2:11">
      <c r="B103" s="35"/>
      <c r="C103" s="36"/>
    </row>
    <row r="104" spans="2:11">
      <c r="B104" s="35"/>
      <c r="C104" s="36"/>
    </row>
    <row r="105" spans="2:11">
      <c r="B105" s="35"/>
      <c r="C105" s="36"/>
    </row>
    <row r="106" spans="2:11">
      <c r="B106" s="35"/>
      <c r="C106" s="36"/>
    </row>
    <row r="107" spans="2:11">
      <c r="B107" s="35"/>
      <c r="C107" s="36"/>
    </row>
    <row r="108" spans="2:11">
      <c r="B108" s="35"/>
      <c r="C108" s="36"/>
    </row>
    <row r="109" spans="2:11">
      <c r="B109" s="35"/>
      <c r="C109" s="36"/>
    </row>
    <row r="110" spans="2:11">
      <c r="B110" s="35"/>
      <c r="C110" s="36"/>
    </row>
    <row r="111" spans="2:11">
      <c r="B111" s="35"/>
      <c r="C111" s="36"/>
    </row>
    <row r="112" spans="2:11">
      <c r="B112" s="35"/>
      <c r="C112" s="36"/>
    </row>
    <row r="113" spans="2:3">
      <c r="B113" s="35"/>
      <c r="C113" s="36"/>
    </row>
    <row r="114" spans="2:3">
      <c r="B114" s="35"/>
      <c r="C114" s="36"/>
    </row>
    <row r="115" spans="2:3">
      <c r="B115" s="35"/>
      <c r="C115" s="36"/>
    </row>
    <row r="116" spans="2:3">
      <c r="B116" s="35"/>
      <c r="C116" s="36"/>
    </row>
    <row r="117" spans="2:3">
      <c r="B117" s="35"/>
      <c r="C117" s="36"/>
    </row>
    <row r="118" spans="2:3">
      <c r="B118" s="35"/>
      <c r="C118" s="36"/>
    </row>
    <row r="119" spans="2:3">
      <c r="B119" s="35"/>
      <c r="C119" s="36"/>
    </row>
    <row r="120" spans="2:3">
      <c r="B120" s="35"/>
      <c r="C120" s="36"/>
    </row>
    <row r="121" spans="2:3">
      <c r="B121" s="35"/>
      <c r="C121" s="36"/>
    </row>
    <row r="122" spans="2:3">
      <c r="B122" s="35"/>
      <c r="C122" s="36"/>
    </row>
    <row r="123" spans="2:3">
      <c r="B123" s="35"/>
      <c r="C123" s="36"/>
    </row>
    <row r="124" spans="2:3">
      <c r="B124" s="35"/>
      <c r="C124" s="36"/>
    </row>
    <row r="125" spans="2:3">
      <c r="B125" s="35"/>
      <c r="C125" s="36"/>
    </row>
    <row r="126" spans="2:3">
      <c r="B126" s="35"/>
      <c r="C126" s="36"/>
    </row>
    <row r="127" spans="2:3">
      <c r="B127" s="35"/>
      <c r="C127" s="36"/>
    </row>
    <row r="128" spans="2:3">
      <c r="B128" s="35"/>
      <c r="C128" s="36"/>
    </row>
    <row r="129" spans="2:3">
      <c r="B129" s="35"/>
      <c r="C129" s="36"/>
    </row>
    <row r="130" spans="2:3">
      <c r="B130" s="35"/>
      <c r="C130" s="36"/>
    </row>
    <row r="131" spans="2:3">
      <c r="B131" s="35"/>
      <c r="C131" s="36"/>
    </row>
    <row r="132" spans="2:3">
      <c r="B132" s="35"/>
      <c r="C132" s="36"/>
    </row>
    <row r="133" spans="2:3">
      <c r="B133" s="35"/>
      <c r="C133" s="36"/>
    </row>
    <row r="134" spans="2:3">
      <c r="B134" s="35"/>
      <c r="C134" s="36"/>
    </row>
    <row r="135" spans="2:3">
      <c r="B135" s="35"/>
      <c r="C135" s="36"/>
    </row>
    <row r="136" spans="2:3">
      <c r="B136" s="35"/>
      <c r="C136" s="36"/>
    </row>
    <row r="137" spans="2:3">
      <c r="B137" s="35"/>
      <c r="C137" s="36"/>
    </row>
    <row r="138" spans="2:3">
      <c r="B138" s="35"/>
      <c r="C138" s="36"/>
    </row>
    <row r="139" spans="2:3">
      <c r="B139" s="35"/>
      <c r="C139" s="36"/>
    </row>
    <row r="140" spans="2:3">
      <c r="B140" s="35"/>
      <c r="C140" s="36"/>
    </row>
    <row r="141" spans="2:3">
      <c r="B141" s="35"/>
      <c r="C141" s="36"/>
    </row>
    <row r="142" spans="2:3">
      <c r="B142" s="35"/>
      <c r="C142" s="36"/>
    </row>
    <row r="143" spans="2:3">
      <c r="B143" s="35"/>
      <c r="C143" s="36"/>
    </row>
    <row r="144" spans="2:3">
      <c r="B144" s="35"/>
      <c r="C144" s="36"/>
    </row>
    <row r="145" spans="2:3">
      <c r="B145" s="35"/>
      <c r="C145" s="36"/>
    </row>
    <row r="146" spans="2:3">
      <c r="B146" s="35"/>
      <c r="C146" s="36"/>
    </row>
    <row r="147" spans="2:3">
      <c r="B147" s="35"/>
      <c r="C147" s="36"/>
    </row>
    <row r="148" spans="2:3">
      <c r="B148" s="35"/>
      <c r="C148" s="36"/>
    </row>
    <row r="149" spans="2:3">
      <c r="B149" s="35"/>
      <c r="C149" s="36"/>
    </row>
    <row r="150" spans="2:3">
      <c r="B150" s="35"/>
      <c r="C150" s="36"/>
    </row>
    <row r="151" spans="2:3">
      <c r="B151" s="35"/>
      <c r="C151" s="36"/>
    </row>
    <row r="152" spans="2:3">
      <c r="B152" s="35"/>
      <c r="C152" s="36"/>
    </row>
    <row r="153" spans="2:3">
      <c r="B153" s="35"/>
      <c r="C153" s="36"/>
    </row>
    <row r="154" spans="2:3">
      <c r="B154" s="35"/>
      <c r="C154" s="36"/>
    </row>
    <row r="155" spans="2:3">
      <c r="B155" s="35"/>
      <c r="C155" s="36"/>
    </row>
    <row r="156" spans="2:3">
      <c r="B156" s="35"/>
      <c r="C156" s="36"/>
    </row>
    <row r="157" spans="2:3">
      <c r="B157" s="35"/>
      <c r="C157" s="36"/>
    </row>
    <row r="158" spans="2:3">
      <c r="B158" s="35"/>
      <c r="C158" s="36"/>
    </row>
    <row r="159" spans="2:3">
      <c r="B159" s="35"/>
      <c r="C159" s="36"/>
    </row>
    <row r="160" spans="2:3">
      <c r="B160" s="35"/>
      <c r="C160" s="36"/>
    </row>
    <row r="161" spans="2:3">
      <c r="B161" s="35"/>
      <c r="C161" s="36"/>
    </row>
    <row r="162" spans="2:3">
      <c r="B162" s="35"/>
      <c r="C162" s="36"/>
    </row>
    <row r="163" spans="2:3">
      <c r="B163" s="35"/>
      <c r="C163" s="36"/>
    </row>
    <row r="164" spans="2:3">
      <c r="B164" s="35"/>
      <c r="C164" s="36"/>
    </row>
    <row r="165" spans="2:3">
      <c r="B165" s="35"/>
      <c r="C165" s="36"/>
    </row>
    <row r="166" spans="2:3">
      <c r="B166" s="35"/>
      <c r="C166" s="36"/>
    </row>
    <row r="167" spans="2:3">
      <c r="B167" s="35"/>
      <c r="C167" s="36"/>
    </row>
    <row r="168" spans="2:3">
      <c r="B168" s="35"/>
      <c r="C168" s="36"/>
    </row>
    <row r="169" spans="2:3">
      <c r="B169" s="35"/>
      <c r="C169" s="36"/>
    </row>
    <row r="170" spans="2:3">
      <c r="B170" s="35"/>
      <c r="C170" s="36"/>
    </row>
    <row r="171" spans="2:3">
      <c r="B171" s="35"/>
      <c r="C171" s="36"/>
    </row>
    <row r="172" spans="2:3">
      <c r="B172" s="35"/>
      <c r="C172" s="36"/>
    </row>
    <row r="173" spans="2:3">
      <c r="B173" s="35"/>
      <c r="C173" s="36"/>
    </row>
    <row r="174" spans="2:3">
      <c r="B174" s="35"/>
      <c r="C174" s="36"/>
    </row>
    <row r="175" spans="2:3">
      <c r="B175" s="35"/>
      <c r="C175" s="36"/>
    </row>
    <row r="176" spans="2:3">
      <c r="B176" s="35"/>
      <c r="C176" s="36"/>
    </row>
    <row r="177" spans="2:3">
      <c r="B177" s="35"/>
      <c r="C177" s="36"/>
    </row>
    <row r="178" spans="2:3">
      <c r="B178" s="35"/>
      <c r="C178" s="36"/>
    </row>
    <row r="179" spans="2:3">
      <c r="B179" s="35"/>
      <c r="C179" s="36"/>
    </row>
    <row r="180" spans="2:3">
      <c r="B180" s="35"/>
      <c r="C180" s="36"/>
    </row>
    <row r="181" spans="2:3">
      <c r="B181" s="35"/>
      <c r="C181" s="36"/>
    </row>
    <row r="182" spans="2:3">
      <c r="B182" s="35"/>
      <c r="C182" s="36"/>
    </row>
    <row r="183" spans="2:3">
      <c r="B183" s="35"/>
      <c r="C183" s="36"/>
    </row>
    <row r="184" spans="2:3">
      <c r="B184" s="35"/>
      <c r="C184" s="36"/>
    </row>
    <row r="185" spans="2:3">
      <c r="B185" s="35"/>
      <c r="C185" s="36"/>
    </row>
    <row r="186" spans="2:3">
      <c r="B186" s="35"/>
      <c r="C186" s="36"/>
    </row>
    <row r="187" spans="2:3">
      <c r="B187" s="35"/>
      <c r="C187" s="36"/>
    </row>
    <row r="188" spans="2:3">
      <c r="B188" s="35"/>
      <c r="C188" s="36"/>
    </row>
    <row r="189" spans="2:3">
      <c r="B189" s="35"/>
      <c r="C189" s="36"/>
    </row>
    <row r="190" spans="2:3">
      <c r="B190" s="35"/>
      <c r="C190" s="36"/>
    </row>
    <row r="191" spans="2:3">
      <c r="B191" s="35"/>
      <c r="C191" s="36"/>
    </row>
    <row r="192" spans="2:3">
      <c r="B192" s="35"/>
      <c r="C192" s="36"/>
    </row>
    <row r="193" spans="2:3">
      <c r="B193" s="35"/>
      <c r="C193" s="36"/>
    </row>
    <row r="194" spans="2:3">
      <c r="B194" s="35"/>
      <c r="C194" s="36"/>
    </row>
    <row r="195" spans="2:3">
      <c r="B195" s="35"/>
      <c r="C195" s="36"/>
    </row>
    <row r="196" spans="2:3">
      <c r="B196" s="35"/>
      <c r="C196" s="36"/>
    </row>
    <row r="197" spans="2:3">
      <c r="B197" s="35"/>
      <c r="C197" s="36"/>
    </row>
    <row r="198" spans="2:3">
      <c r="B198" s="35"/>
      <c r="C198" s="36"/>
    </row>
    <row r="199" spans="2:3">
      <c r="B199" s="35"/>
      <c r="C199" s="36"/>
    </row>
    <row r="200" spans="2:3">
      <c r="B200" s="35"/>
      <c r="C200" s="36"/>
    </row>
    <row r="201" spans="2:3">
      <c r="B201" s="35"/>
      <c r="C201" s="36"/>
    </row>
    <row r="202" spans="2:3">
      <c r="B202" s="35"/>
      <c r="C202" s="36"/>
    </row>
    <row r="203" spans="2:3">
      <c r="B203" s="35"/>
      <c r="C203" s="36"/>
    </row>
    <row r="204" spans="2:3">
      <c r="B204" s="35"/>
      <c r="C204" s="36"/>
    </row>
    <row r="205" spans="2:3">
      <c r="B205" s="35"/>
      <c r="C205" s="36"/>
    </row>
    <row r="206" spans="2:3">
      <c r="B206" s="35"/>
      <c r="C206" s="36"/>
    </row>
    <row r="207" spans="2:3">
      <c r="B207" s="35"/>
      <c r="C207" s="36"/>
    </row>
    <row r="208" spans="2:3">
      <c r="B208" s="35"/>
      <c r="C208" s="36"/>
    </row>
    <row r="209" spans="2:3">
      <c r="B209" s="35"/>
      <c r="C209" s="36"/>
    </row>
    <row r="210" spans="2:3">
      <c r="B210" s="35"/>
      <c r="C210" s="36"/>
    </row>
    <row r="211" spans="2:3">
      <c r="B211" s="35"/>
      <c r="C211" s="36"/>
    </row>
    <row r="212" spans="2:3">
      <c r="B212" s="35"/>
      <c r="C212" s="36"/>
    </row>
    <row r="213" spans="2:3">
      <c r="B213" s="35"/>
      <c r="C213" s="36"/>
    </row>
    <row r="214" spans="2:3">
      <c r="B214" s="35"/>
      <c r="C214" s="36"/>
    </row>
    <row r="215" spans="2:3">
      <c r="B215" s="35"/>
      <c r="C215" s="36"/>
    </row>
    <row r="216" spans="2:3">
      <c r="B216" s="35"/>
      <c r="C216" s="36"/>
    </row>
    <row r="217" spans="2:3">
      <c r="B217" s="35"/>
      <c r="C217" s="36"/>
    </row>
    <row r="218" spans="2:3">
      <c r="B218" s="35"/>
      <c r="C218" s="36"/>
    </row>
    <row r="219" spans="2:3">
      <c r="B219" s="35"/>
      <c r="C219" s="36"/>
    </row>
    <row r="220" spans="2:3">
      <c r="B220" s="35"/>
      <c r="C220" s="36"/>
    </row>
    <row r="221" spans="2:3">
      <c r="B221" s="35"/>
      <c r="C221" s="36"/>
    </row>
    <row r="222" spans="2:3">
      <c r="B222" s="35"/>
      <c r="C222" s="36"/>
    </row>
    <row r="223" spans="2:3">
      <c r="B223" s="35"/>
      <c r="C223" s="36"/>
    </row>
    <row r="224" spans="2:3">
      <c r="B224" s="35"/>
      <c r="C224" s="36"/>
    </row>
    <row r="225" spans="2:3">
      <c r="B225" s="35"/>
      <c r="C225" s="36"/>
    </row>
    <row r="226" spans="2:3">
      <c r="B226" s="35"/>
      <c r="C226" s="36"/>
    </row>
    <row r="227" spans="2:3">
      <c r="B227" s="35"/>
      <c r="C227" s="36"/>
    </row>
    <row r="228" spans="2:3">
      <c r="B228" s="35"/>
      <c r="C228" s="36"/>
    </row>
    <row r="229" spans="2:3">
      <c r="B229" s="35"/>
      <c r="C229" s="36"/>
    </row>
    <row r="230" spans="2:3">
      <c r="B230" s="35"/>
      <c r="C230" s="36"/>
    </row>
    <row r="231" spans="2:3">
      <c r="B231" s="35"/>
      <c r="C231" s="36"/>
    </row>
    <row r="232" spans="2:3">
      <c r="B232" s="35"/>
      <c r="C232" s="36"/>
    </row>
    <row r="233" spans="2:3">
      <c r="B233" s="35"/>
      <c r="C233" s="36"/>
    </row>
    <row r="234" spans="2:3">
      <c r="B234" s="35"/>
      <c r="C234" s="36"/>
    </row>
    <row r="235" spans="2:3">
      <c r="B235" s="35"/>
      <c r="C235" s="36"/>
    </row>
    <row r="236" spans="2:3">
      <c r="B236" s="35"/>
      <c r="C236" s="36"/>
    </row>
    <row r="237" spans="2:3">
      <c r="B237" s="35"/>
      <c r="C237" s="36"/>
    </row>
    <row r="238" spans="2:3">
      <c r="B238" s="35"/>
      <c r="C238" s="36"/>
    </row>
    <row r="239" spans="2:3">
      <c r="B239" s="35"/>
      <c r="C239" s="36"/>
    </row>
    <row r="240" spans="2:3">
      <c r="B240" s="35"/>
      <c r="C240" s="36"/>
    </row>
    <row r="241" spans="2:3">
      <c r="B241" s="35"/>
      <c r="C241" s="36"/>
    </row>
    <row r="242" spans="2:3">
      <c r="B242" s="35"/>
      <c r="C242" s="36"/>
    </row>
    <row r="243" spans="2:3">
      <c r="B243" s="35"/>
      <c r="C243" s="36"/>
    </row>
    <row r="244" spans="2:3">
      <c r="B244" s="35"/>
      <c r="C244" s="36"/>
    </row>
    <row r="245" spans="2:3">
      <c r="B245" s="35"/>
      <c r="C245" s="36"/>
    </row>
    <row r="246" spans="2:3">
      <c r="B246" s="35"/>
      <c r="C246" s="36"/>
    </row>
    <row r="247" spans="2:3">
      <c r="B247" s="35"/>
      <c r="C247" s="36"/>
    </row>
    <row r="248" spans="2:3">
      <c r="B248" s="35"/>
      <c r="C248" s="36"/>
    </row>
    <row r="249" spans="2:3">
      <c r="B249" s="35"/>
      <c r="C249" s="36"/>
    </row>
    <row r="250" spans="2:3">
      <c r="B250" s="35"/>
      <c r="C250" s="36"/>
    </row>
    <row r="251" spans="2:3">
      <c r="B251" s="35"/>
      <c r="C251" s="36"/>
    </row>
    <row r="252" spans="2:3">
      <c r="B252" s="35"/>
      <c r="C252" s="36"/>
    </row>
    <row r="253" spans="2:3">
      <c r="B253" s="35"/>
      <c r="C253" s="36"/>
    </row>
    <row r="254" spans="2:3">
      <c r="B254" s="35"/>
      <c r="C254" s="36"/>
    </row>
    <row r="255" spans="2:3">
      <c r="B255" s="35"/>
      <c r="C255" s="36"/>
    </row>
    <row r="256" spans="2:3">
      <c r="B256" s="35"/>
      <c r="C256" s="36"/>
    </row>
    <row r="257" spans="2:3">
      <c r="B257" s="35"/>
      <c r="C257" s="36"/>
    </row>
    <row r="258" spans="2:3">
      <c r="B258" s="35"/>
      <c r="C258" s="36"/>
    </row>
    <row r="259" spans="2:3">
      <c r="B259" s="35"/>
      <c r="C259" s="36"/>
    </row>
    <row r="260" spans="2:3">
      <c r="B260" s="35"/>
      <c r="C260" s="36"/>
    </row>
    <row r="261" spans="2:3">
      <c r="B261" s="35"/>
      <c r="C261" s="36"/>
    </row>
    <row r="262" spans="2:3">
      <c r="B262" s="35"/>
      <c r="C262" s="36"/>
    </row>
    <row r="263" spans="2:3">
      <c r="B263" s="35"/>
      <c r="C263" s="36"/>
    </row>
    <row r="264" spans="2:3">
      <c r="B264" s="35"/>
      <c r="C264" s="36"/>
    </row>
    <row r="265" spans="2:3">
      <c r="B265" s="35"/>
      <c r="C265" s="36"/>
    </row>
    <row r="266" spans="2:3">
      <c r="B266" s="35"/>
      <c r="C266" s="36"/>
    </row>
    <row r="267" spans="2:3">
      <c r="B267" s="35"/>
      <c r="C267" s="36"/>
    </row>
    <row r="268" spans="2:3">
      <c r="B268" s="35"/>
      <c r="C268" s="36"/>
    </row>
    <row r="269" spans="2:3">
      <c r="B269" s="35"/>
      <c r="C269" s="36"/>
    </row>
    <row r="270" spans="2:3">
      <c r="B270" s="35"/>
      <c r="C270" s="36"/>
    </row>
    <row r="271" spans="2:3">
      <c r="B271" s="35"/>
      <c r="C271" s="36"/>
    </row>
    <row r="272" spans="2:3">
      <c r="B272" s="35"/>
      <c r="C272" s="36"/>
    </row>
    <row r="273" spans="2:3">
      <c r="B273" s="35"/>
      <c r="C273" s="36"/>
    </row>
    <row r="274" spans="2:3">
      <c r="B274" s="35"/>
      <c r="C274" s="36"/>
    </row>
    <row r="275" spans="2:3">
      <c r="B275" s="35"/>
      <c r="C275" s="36"/>
    </row>
    <row r="276" spans="2:3">
      <c r="B276" s="35"/>
      <c r="C276" s="36"/>
    </row>
    <row r="277" spans="2:3">
      <c r="B277" s="35"/>
      <c r="C277" s="36"/>
    </row>
    <row r="278" spans="2:3">
      <c r="B278" s="35"/>
      <c r="C278" s="36"/>
    </row>
    <row r="279" spans="2:3">
      <c r="B279" s="35"/>
      <c r="C279" s="36"/>
    </row>
    <row r="280" spans="2:3">
      <c r="B280" s="35"/>
      <c r="C280" s="36"/>
    </row>
    <row r="281" spans="2:3">
      <c r="B281" s="35"/>
      <c r="C281" s="36"/>
    </row>
    <row r="282" spans="2:3">
      <c r="B282" s="35"/>
      <c r="C282" s="36"/>
    </row>
    <row r="283" spans="2:3">
      <c r="B283" s="35"/>
      <c r="C283" s="36"/>
    </row>
    <row r="284" spans="2:3">
      <c r="B284" s="35"/>
      <c r="C284" s="36"/>
    </row>
    <row r="285" spans="2:3">
      <c r="B285" s="35"/>
      <c r="C285" s="36"/>
    </row>
    <row r="286" spans="2:3">
      <c r="B286" s="35"/>
      <c r="C286" s="36"/>
    </row>
    <row r="287" spans="2:3">
      <c r="B287" s="35"/>
      <c r="C287" s="36"/>
    </row>
    <row r="288" spans="2:3">
      <c r="B288" s="35"/>
      <c r="C288" s="36"/>
    </row>
    <row r="289" spans="2:3">
      <c r="B289" s="35"/>
      <c r="C289" s="36"/>
    </row>
    <row r="290" spans="2:3">
      <c r="B290" s="35"/>
      <c r="C290" s="36"/>
    </row>
    <row r="291" spans="2:3">
      <c r="B291" s="35"/>
      <c r="C291" s="36"/>
    </row>
    <row r="292" spans="2:3">
      <c r="B292" s="35"/>
      <c r="C292" s="36"/>
    </row>
    <row r="293" spans="2:3">
      <c r="B293" s="35"/>
      <c r="C293" s="36"/>
    </row>
    <row r="294" spans="2:3">
      <c r="B294" s="35"/>
      <c r="C294" s="36"/>
    </row>
    <row r="295" spans="2:3">
      <c r="B295" s="35"/>
      <c r="C295" s="36"/>
    </row>
    <row r="296" spans="2:3">
      <c r="B296" s="35"/>
      <c r="C296" s="36"/>
    </row>
    <row r="297" spans="2:3">
      <c r="B297" s="35"/>
      <c r="C297" s="36"/>
    </row>
    <row r="298" spans="2:3">
      <c r="B298" s="35"/>
      <c r="C298" s="36"/>
    </row>
    <row r="299" spans="2:3">
      <c r="B299" s="35"/>
      <c r="C299" s="36"/>
    </row>
    <row r="300" spans="2:3">
      <c r="B300" s="35"/>
      <c r="C300" s="36"/>
    </row>
    <row r="301" spans="2:3">
      <c r="B301" s="35"/>
      <c r="C301" s="36"/>
    </row>
    <row r="302" spans="2:3">
      <c r="B302" s="35"/>
      <c r="C302" s="36"/>
    </row>
    <row r="303" spans="2:3">
      <c r="B303" s="35"/>
      <c r="C303" s="36"/>
    </row>
    <row r="304" spans="2:3">
      <c r="B304" s="35"/>
      <c r="C304" s="36"/>
    </row>
    <row r="305" spans="2:3">
      <c r="B305" s="35"/>
      <c r="C305" s="36"/>
    </row>
    <row r="306" spans="2:3">
      <c r="B306" s="35"/>
      <c r="C306" s="36"/>
    </row>
    <row r="307" spans="2:3">
      <c r="B307" s="35"/>
      <c r="C307" s="36"/>
    </row>
    <row r="308" spans="2:3">
      <c r="B308" s="35"/>
      <c r="C308" s="36"/>
    </row>
    <row r="309" spans="2:3">
      <c r="B309" s="35"/>
      <c r="C309" s="36"/>
    </row>
    <row r="310" spans="2:3">
      <c r="B310" s="35"/>
      <c r="C310" s="36"/>
    </row>
    <row r="311" spans="2:3">
      <c r="B311" s="35"/>
      <c r="C311" s="36"/>
    </row>
    <row r="312" spans="2:3">
      <c r="B312" s="35"/>
      <c r="C312" s="36"/>
    </row>
    <row r="313" spans="2:3">
      <c r="B313" s="35"/>
      <c r="C313" s="36"/>
    </row>
    <row r="314" spans="2:3">
      <c r="B314" s="35"/>
      <c r="C314" s="36"/>
    </row>
    <row r="315" spans="2:3">
      <c r="B315" s="35"/>
      <c r="C315" s="36"/>
    </row>
    <row r="316" spans="2:3">
      <c r="B316" s="35"/>
      <c r="C316" s="36"/>
    </row>
    <row r="317" spans="2:3">
      <c r="B317" s="35"/>
      <c r="C317" s="36"/>
    </row>
    <row r="318" spans="2:3">
      <c r="B318" s="35"/>
      <c r="C318" s="36"/>
    </row>
    <row r="319" spans="2:3">
      <c r="B319" s="35"/>
      <c r="C319" s="36"/>
    </row>
    <row r="320" spans="2:3">
      <c r="B320" s="35"/>
      <c r="C320" s="36"/>
    </row>
    <row r="321" spans="2:3">
      <c r="B321" s="35"/>
      <c r="C321" s="36"/>
    </row>
    <row r="322" spans="2:3">
      <c r="B322" s="35"/>
      <c r="C322" s="36"/>
    </row>
    <row r="323" spans="2:3">
      <c r="B323" s="35"/>
      <c r="C323" s="36"/>
    </row>
    <row r="324" spans="2:3">
      <c r="B324" s="35"/>
      <c r="C324" s="36"/>
    </row>
    <row r="325" spans="2:3">
      <c r="B325" s="35"/>
      <c r="C325" s="36"/>
    </row>
    <row r="326" spans="2:3">
      <c r="B326" s="35"/>
      <c r="C326" s="36"/>
    </row>
    <row r="327" spans="2:3">
      <c r="B327" s="35"/>
      <c r="C327" s="36"/>
    </row>
    <row r="328" spans="2:3">
      <c r="B328" s="35"/>
      <c r="C328" s="36"/>
    </row>
    <row r="329" spans="2:3">
      <c r="B329" s="35"/>
      <c r="C329" s="36"/>
    </row>
    <row r="330" spans="2:3">
      <c r="B330" s="35"/>
      <c r="C330" s="36"/>
    </row>
    <row r="331" spans="2:3">
      <c r="B331" s="35"/>
      <c r="C331" s="36"/>
    </row>
    <row r="332" spans="2:3">
      <c r="B332" s="35"/>
      <c r="C332" s="36"/>
    </row>
    <row r="333" spans="2:3">
      <c r="B333" s="35"/>
      <c r="C333" s="36"/>
    </row>
    <row r="334" spans="2:3">
      <c r="B334" s="35"/>
      <c r="C334" s="36"/>
    </row>
    <row r="335" spans="2:3">
      <c r="B335" s="35"/>
      <c r="C335" s="36"/>
    </row>
    <row r="336" spans="2:3">
      <c r="B336" s="35"/>
      <c r="C336" s="36"/>
    </row>
    <row r="337" spans="2:3">
      <c r="B337" s="35"/>
      <c r="C337" s="36"/>
    </row>
    <row r="338" spans="2:3">
      <c r="B338" s="35"/>
      <c r="C338" s="36"/>
    </row>
    <row r="339" spans="2:3">
      <c r="B339" s="35"/>
      <c r="C339" s="36"/>
    </row>
    <row r="340" spans="2:3">
      <c r="B340" s="35"/>
      <c r="C340" s="36"/>
    </row>
    <row r="341" spans="2:3">
      <c r="B341" s="35"/>
      <c r="C341" s="36"/>
    </row>
    <row r="342" spans="2:3">
      <c r="B342" s="35"/>
      <c r="C342" s="36"/>
    </row>
    <row r="343" spans="2:3">
      <c r="B343" s="35"/>
      <c r="C343" s="36"/>
    </row>
    <row r="344" spans="2:3">
      <c r="B344" s="35"/>
      <c r="C344" s="36"/>
    </row>
    <row r="345" spans="2:3">
      <c r="B345" s="35"/>
      <c r="C345" s="36"/>
    </row>
    <row r="346" spans="2:3">
      <c r="B346" s="35"/>
      <c r="C346" s="36"/>
    </row>
    <row r="347" spans="2:3">
      <c r="B347" s="35"/>
      <c r="C347" s="36"/>
    </row>
    <row r="348" spans="2:3">
      <c r="B348" s="35"/>
      <c r="C348" s="36"/>
    </row>
    <row r="349" spans="2:3">
      <c r="B349" s="35"/>
      <c r="C349" s="36"/>
    </row>
    <row r="350" spans="2:3">
      <c r="B350" s="35"/>
      <c r="C350" s="36"/>
    </row>
    <row r="351" spans="2:3">
      <c r="B351" s="35"/>
      <c r="C351" s="36"/>
    </row>
    <row r="352" spans="2:3">
      <c r="B352" s="35"/>
      <c r="C352" s="36"/>
    </row>
    <row r="353" spans="2:3">
      <c r="B353" s="35"/>
      <c r="C353" s="36"/>
    </row>
    <row r="354" spans="2:3">
      <c r="B354" s="35"/>
      <c r="C354" s="36"/>
    </row>
    <row r="355" spans="2:3">
      <c r="B355" s="35"/>
      <c r="C355" s="36"/>
    </row>
    <row r="356" spans="2:3">
      <c r="B356" s="35"/>
      <c r="C356" s="36"/>
    </row>
    <row r="357" spans="2:3">
      <c r="B357" s="35"/>
      <c r="C357" s="36"/>
    </row>
    <row r="358" spans="2:3">
      <c r="B358" s="35"/>
      <c r="C358" s="36"/>
    </row>
    <row r="359" spans="2:3">
      <c r="B359" s="35"/>
      <c r="C359" s="36"/>
    </row>
    <row r="360" spans="2:3">
      <c r="B360" s="35"/>
      <c r="C360" s="36"/>
    </row>
    <row r="361" spans="2:3">
      <c r="B361" s="35"/>
      <c r="C361" s="36"/>
    </row>
    <row r="362" spans="2:3">
      <c r="B362" s="35"/>
      <c r="C362" s="36"/>
    </row>
    <row r="363" spans="2:3">
      <c r="B363" s="35"/>
      <c r="C363" s="36"/>
    </row>
    <row r="364" spans="2:3">
      <c r="B364" s="35"/>
      <c r="C364" s="36"/>
    </row>
    <row r="365" spans="2:3">
      <c r="B365" s="35"/>
      <c r="C365" s="36"/>
    </row>
    <row r="366" spans="2:3">
      <c r="B366" s="35"/>
      <c r="C366" s="36"/>
    </row>
    <row r="367" spans="2:3">
      <c r="B367" s="35"/>
      <c r="C367" s="36"/>
    </row>
    <row r="368" spans="2:3">
      <c r="B368" s="35"/>
      <c r="C368" s="36"/>
    </row>
    <row r="369" spans="2:3">
      <c r="B369" s="35"/>
      <c r="C369" s="36"/>
    </row>
    <row r="370" spans="2:3">
      <c r="B370" s="35"/>
      <c r="C370" s="36"/>
    </row>
    <row r="371" spans="2:3">
      <c r="B371" s="35"/>
      <c r="C371" s="36"/>
    </row>
  </sheetData>
  <conditionalFormatting sqref="D7:D101">
    <cfRule type="duplicateValues" dxfId="2" priority="7"/>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2"/>
  <sheetViews>
    <sheetView showGridLines="0" workbookViewId="0">
      <selection activeCell="I13" sqref="I13"/>
    </sheetView>
  </sheetViews>
  <sheetFormatPr defaultRowHeight="12.75"/>
  <cols>
    <col min="1" max="1" width="9.33203125" style="10"/>
    <col min="2" max="2" width="7.83203125" style="10" bestFit="1" customWidth="1"/>
    <col min="3" max="3" width="14.6640625" style="10" bestFit="1" customWidth="1"/>
    <col min="4" max="4" width="11.1640625" style="10" bestFit="1" customWidth="1"/>
    <col min="5" max="5" width="10.83203125" style="10" customWidth="1"/>
    <col min="6" max="6" width="14.1640625" style="10" customWidth="1"/>
    <col min="7" max="7" width="15.6640625" style="10" customWidth="1"/>
    <col min="8" max="8" width="20.33203125" style="10" customWidth="1"/>
    <col min="9" max="9" width="12.5" style="10" customWidth="1"/>
    <col min="10" max="10" width="25" style="10" customWidth="1"/>
    <col min="11" max="11" width="9.33203125" style="220"/>
    <col min="12" max="258" width="9.33203125" style="10"/>
    <col min="259" max="259" width="5.1640625" style="10" bestFit="1" customWidth="1"/>
    <col min="260" max="260" width="9.33203125" style="10" bestFit="1" customWidth="1"/>
    <col min="261" max="261" width="6.1640625" style="10" bestFit="1" customWidth="1"/>
    <col min="262" max="262" width="16" style="10" bestFit="1" customWidth="1"/>
    <col min="263" max="263" width="19.33203125" style="10" bestFit="1" customWidth="1"/>
    <col min="264" max="264" width="23.1640625" style="10" bestFit="1" customWidth="1"/>
    <col min="265" max="265" width="18" style="10" bestFit="1" customWidth="1"/>
    <col min="266" max="266" width="30" style="10" bestFit="1" customWidth="1"/>
    <col min="267" max="514" width="9.33203125" style="10"/>
    <col min="515" max="515" width="5.1640625" style="10" bestFit="1" customWidth="1"/>
    <col min="516" max="516" width="9.33203125" style="10" bestFit="1" customWidth="1"/>
    <col min="517" max="517" width="6.1640625" style="10" bestFit="1" customWidth="1"/>
    <col min="518" max="518" width="16" style="10" bestFit="1" customWidth="1"/>
    <col min="519" max="519" width="19.33203125" style="10" bestFit="1" customWidth="1"/>
    <col min="520" max="520" width="23.1640625" style="10" bestFit="1" customWidth="1"/>
    <col min="521" max="521" width="18" style="10" bestFit="1" customWidth="1"/>
    <col min="522" max="522" width="30" style="10" bestFit="1" customWidth="1"/>
    <col min="523" max="770" width="9.33203125" style="10"/>
    <col min="771" max="771" width="5.1640625" style="10" bestFit="1" customWidth="1"/>
    <col min="772" max="772" width="9.33203125" style="10" bestFit="1" customWidth="1"/>
    <col min="773" max="773" width="6.1640625" style="10" bestFit="1" customWidth="1"/>
    <col min="774" max="774" width="16" style="10" bestFit="1" customWidth="1"/>
    <col min="775" max="775" width="19.33203125" style="10" bestFit="1" customWidth="1"/>
    <col min="776" max="776" width="23.1640625" style="10" bestFit="1" customWidth="1"/>
    <col min="777" max="777" width="18" style="10" bestFit="1" customWidth="1"/>
    <col min="778" max="778" width="30" style="10" bestFit="1" customWidth="1"/>
    <col min="779" max="1026" width="9.33203125" style="10"/>
    <col min="1027" max="1027" width="5.1640625" style="10" bestFit="1" customWidth="1"/>
    <col min="1028" max="1028" width="9.33203125" style="10" bestFit="1" customWidth="1"/>
    <col min="1029" max="1029" width="6.1640625" style="10" bestFit="1" customWidth="1"/>
    <col min="1030" max="1030" width="16" style="10" bestFit="1" customWidth="1"/>
    <col min="1031" max="1031" width="19.33203125" style="10" bestFit="1" customWidth="1"/>
    <col min="1032" max="1032" width="23.1640625" style="10" bestFit="1" customWidth="1"/>
    <col min="1033" max="1033" width="18" style="10" bestFit="1" customWidth="1"/>
    <col min="1034" max="1034" width="30" style="10" bestFit="1" customWidth="1"/>
    <col min="1035" max="1282" width="9.33203125" style="10"/>
    <col min="1283" max="1283" width="5.1640625" style="10" bestFit="1" customWidth="1"/>
    <col min="1284" max="1284" width="9.33203125" style="10" bestFit="1" customWidth="1"/>
    <col min="1285" max="1285" width="6.1640625" style="10" bestFit="1" customWidth="1"/>
    <col min="1286" max="1286" width="16" style="10" bestFit="1" customWidth="1"/>
    <col min="1287" max="1287" width="19.33203125" style="10" bestFit="1" customWidth="1"/>
    <col min="1288" max="1288" width="23.1640625" style="10" bestFit="1" customWidth="1"/>
    <col min="1289" max="1289" width="18" style="10" bestFit="1" customWidth="1"/>
    <col min="1290" max="1290" width="30" style="10" bestFit="1" customWidth="1"/>
    <col min="1291" max="1538" width="9.33203125" style="10"/>
    <col min="1539" max="1539" width="5.1640625" style="10" bestFit="1" customWidth="1"/>
    <col min="1540" max="1540" width="9.33203125" style="10" bestFit="1" customWidth="1"/>
    <col min="1541" max="1541" width="6.1640625" style="10" bestFit="1" customWidth="1"/>
    <col min="1542" max="1542" width="16" style="10" bestFit="1" customWidth="1"/>
    <col min="1543" max="1543" width="19.33203125" style="10" bestFit="1" customWidth="1"/>
    <col min="1544" max="1544" width="23.1640625" style="10" bestFit="1" customWidth="1"/>
    <col min="1545" max="1545" width="18" style="10" bestFit="1" customWidth="1"/>
    <col min="1546" max="1546" width="30" style="10" bestFit="1" customWidth="1"/>
    <col min="1547" max="1794" width="9.33203125" style="10"/>
    <col min="1795" max="1795" width="5.1640625" style="10" bestFit="1" customWidth="1"/>
    <col min="1796" max="1796" width="9.33203125" style="10" bestFit="1" customWidth="1"/>
    <col min="1797" max="1797" width="6.1640625" style="10" bestFit="1" customWidth="1"/>
    <col min="1798" max="1798" width="16" style="10" bestFit="1" customWidth="1"/>
    <col min="1799" max="1799" width="19.33203125" style="10" bestFit="1" customWidth="1"/>
    <col min="1800" max="1800" width="23.1640625" style="10" bestFit="1" customWidth="1"/>
    <col min="1801" max="1801" width="18" style="10" bestFit="1" customWidth="1"/>
    <col min="1802" max="1802" width="30" style="10" bestFit="1" customWidth="1"/>
    <col min="1803" max="2050" width="9.33203125" style="10"/>
    <col min="2051" max="2051" width="5.1640625" style="10" bestFit="1" customWidth="1"/>
    <col min="2052" max="2052" width="9.33203125" style="10" bestFit="1" customWidth="1"/>
    <col min="2053" max="2053" width="6.1640625" style="10" bestFit="1" customWidth="1"/>
    <col min="2054" max="2054" width="16" style="10" bestFit="1" customWidth="1"/>
    <col min="2055" max="2055" width="19.33203125" style="10" bestFit="1" customWidth="1"/>
    <col min="2056" max="2056" width="23.1640625" style="10" bestFit="1" customWidth="1"/>
    <col min="2057" max="2057" width="18" style="10" bestFit="1" customWidth="1"/>
    <col min="2058" max="2058" width="30" style="10" bestFit="1" customWidth="1"/>
    <col min="2059" max="2306" width="9.33203125" style="10"/>
    <col min="2307" max="2307" width="5.1640625" style="10" bestFit="1" customWidth="1"/>
    <col min="2308" max="2308" width="9.33203125" style="10" bestFit="1" customWidth="1"/>
    <col min="2309" max="2309" width="6.1640625" style="10" bestFit="1" customWidth="1"/>
    <col min="2310" max="2310" width="16" style="10" bestFit="1" customWidth="1"/>
    <col min="2311" max="2311" width="19.33203125" style="10" bestFit="1" customWidth="1"/>
    <col min="2312" max="2312" width="23.1640625" style="10" bestFit="1" customWidth="1"/>
    <col min="2313" max="2313" width="18" style="10" bestFit="1" customWidth="1"/>
    <col min="2314" max="2314" width="30" style="10" bestFit="1" customWidth="1"/>
    <col min="2315" max="2562" width="9.33203125" style="10"/>
    <col min="2563" max="2563" width="5.1640625" style="10" bestFit="1" customWidth="1"/>
    <col min="2564" max="2564" width="9.33203125" style="10" bestFit="1" customWidth="1"/>
    <col min="2565" max="2565" width="6.1640625" style="10" bestFit="1" customWidth="1"/>
    <col min="2566" max="2566" width="16" style="10" bestFit="1" customWidth="1"/>
    <col min="2567" max="2567" width="19.33203125" style="10" bestFit="1" customWidth="1"/>
    <col min="2568" max="2568" width="23.1640625" style="10" bestFit="1" customWidth="1"/>
    <col min="2569" max="2569" width="18" style="10" bestFit="1" customWidth="1"/>
    <col min="2570" max="2570" width="30" style="10" bestFit="1" customWidth="1"/>
    <col min="2571" max="2818" width="9.33203125" style="10"/>
    <col min="2819" max="2819" width="5.1640625" style="10" bestFit="1" customWidth="1"/>
    <col min="2820" max="2820" width="9.33203125" style="10" bestFit="1" customWidth="1"/>
    <col min="2821" max="2821" width="6.1640625" style="10" bestFit="1" customWidth="1"/>
    <col min="2822" max="2822" width="16" style="10" bestFit="1" customWidth="1"/>
    <col min="2823" max="2823" width="19.33203125" style="10" bestFit="1" customWidth="1"/>
    <col min="2824" max="2824" width="23.1640625" style="10" bestFit="1" customWidth="1"/>
    <col min="2825" max="2825" width="18" style="10" bestFit="1" customWidth="1"/>
    <col min="2826" max="2826" width="30" style="10" bestFit="1" customWidth="1"/>
    <col min="2827" max="3074" width="9.33203125" style="10"/>
    <col min="3075" max="3075" width="5.1640625" style="10" bestFit="1" customWidth="1"/>
    <col min="3076" max="3076" width="9.33203125" style="10" bestFit="1" customWidth="1"/>
    <col min="3077" max="3077" width="6.1640625" style="10" bestFit="1" customWidth="1"/>
    <col min="3078" max="3078" width="16" style="10" bestFit="1" customWidth="1"/>
    <col min="3079" max="3079" width="19.33203125" style="10" bestFit="1" customWidth="1"/>
    <col min="3080" max="3080" width="23.1640625" style="10" bestFit="1" customWidth="1"/>
    <col min="3081" max="3081" width="18" style="10" bestFit="1" customWidth="1"/>
    <col min="3082" max="3082" width="30" style="10" bestFit="1" customWidth="1"/>
    <col min="3083" max="3330" width="9.33203125" style="10"/>
    <col min="3331" max="3331" width="5.1640625" style="10" bestFit="1" customWidth="1"/>
    <col min="3332" max="3332" width="9.33203125" style="10" bestFit="1" customWidth="1"/>
    <col min="3333" max="3333" width="6.1640625" style="10" bestFit="1" customWidth="1"/>
    <col min="3334" max="3334" width="16" style="10" bestFit="1" customWidth="1"/>
    <col min="3335" max="3335" width="19.33203125" style="10" bestFit="1" customWidth="1"/>
    <col min="3336" max="3336" width="23.1640625" style="10" bestFit="1" customWidth="1"/>
    <col min="3337" max="3337" width="18" style="10" bestFit="1" customWidth="1"/>
    <col min="3338" max="3338" width="30" style="10" bestFit="1" customWidth="1"/>
    <col min="3339" max="3586" width="9.33203125" style="10"/>
    <col min="3587" max="3587" width="5.1640625" style="10" bestFit="1" customWidth="1"/>
    <col min="3588" max="3588" width="9.33203125" style="10" bestFit="1" customWidth="1"/>
    <col min="3589" max="3589" width="6.1640625" style="10" bestFit="1" customWidth="1"/>
    <col min="3590" max="3590" width="16" style="10" bestFit="1" customWidth="1"/>
    <col min="3591" max="3591" width="19.33203125" style="10" bestFit="1" customWidth="1"/>
    <col min="3592" max="3592" width="23.1640625" style="10" bestFit="1" customWidth="1"/>
    <col min="3593" max="3593" width="18" style="10" bestFit="1" customWidth="1"/>
    <col min="3594" max="3594" width="30" style="10" bestFit="1" customWidth="1"/>
    <col min="3595" max="3842" width="9.33203125" style="10"/>
    <col min="3843" max="3843" width="5.1640625" style="10" bestFit="1" customWidth="1"/>
    <col min="3844" max="3844" width="9.33203125" style="10" bestFit="1" customWidth="1"/>
    <col min="3845" max="3845" width="6.1640625" style="10" bestFit="1" customWidth="1"/>
    <col min="3846" max="3846" width="16" style="10" bestFit="1" customWidth="1"/>
    <col min="3847" max="3847" width="19.33203125" style="10" bestFit="1" customWidth="1"/>
    <col min="3848" max="3848" width="23.1640625" style="10" bestFit="1" customWidth="1"/>
    <col min="3849" max="3849" width="18" style="10" bestFit="1" customWidth="1"/>
    <col min="3850" max="3850" width="30" style="10" bestFit="1" customWidth="1"/>
    <col min="3851" max="4098" width="9.33203125" style="10"/>
    <col min="4099" max="4099" width="5.1640625" style="10" bestFit="1" customWidth="1"/>
    <col min="4100" max="4100" width="9.33203125" style="10" bestFit="1" customWidth="1"/>
    <col min="4101" max="4101" width="6.1640625" style="10" bestFit="1" customWidth="1"/>
    <col min="4102" max="4102" width="16" style="10" bestFit="1" customWidth="1"/>
    <col min="4103" max="4103" width="19.33203125" style="10" bestFit="1" customWidth="1"/>
    <col min="4104" max="4104" width="23.1640625" style="10" bestFit="1" customWidth="1"/>
    <col min="4105" max="4105" width="18" style="10" bestFit="1" customWidth="1"/>
    <col min="4106" max="4106" width="30" style="10" bestFit="1" customWidth="1"/>
    <col min="4107" max="4354" width="9.33203125" style="10"/>
    <col min="4355" max="4355" width="5.1640625" style="10" bestFit="1" customWidth="1"/>
    <col min="4356" max="4356" width="9.33203125" style="10" bestFit="1" customWidth="1"/>
    <col min="4357" max="4357" width="6.1640625" style="10" bestFit="1" customWidth="1"/>
    <col min="4358" max="4358" width="16" style="10" bestFit="1" customWidth="1"/>
    <col min="4359" max="4359" width="19.33203125" style="10" bestFit="1" customWidth="1"/>
    <col min="4360" max="4360" width="23.1640625" style="10" bestFit="1" customWidth="1"/>
    <col min="4361" max="4361" width="18" style="10" bestFit="1" customWidth="1"/>
    <col min="4362" max="4362" width="30" style="10" bestFit="1" customWidth="1"/>
    <col min="4363" max="4610" width="9.33203125" style="10"/>
    <col min="4611" max="4611" width="5.1640625" style="10" bestFit="1" customWidth="1"/>
    <col min="4612" max="4612" width="9.33203125" style="10" bestFit="1" customWidth="1"/>
    <col min="4613" max="4613" width="6.1640625" style="10" bestFit="1" customWidth="1"/>
    <col min="4614" max="4614" width="16" style="10" bestFit="1" customWidth="1"/>
    <col min="4615" max="4615" width="19.33203125" style="10" bestFit="1" customWidth="1"/>
    <col min="4616" max="4616" width="23.1640625" style="10" bestFit="1" customWidth="1"/>
    <col min="4617" max="4617" width="18" style="10" bestFit="1" customWidth="1"/>
    <col min="4618" max="4618" width="30" style="10" bestFit="1" customWidth="1"/>
    <col min="4619" max="4866" width="9.33203125" style="10"/>
    <col min="4867" max="4867" width="5.1640625" style="10" bestFit="1" customWidth="1"/>
    <col min="4868" max="4868" width="9.33203125" style="10" bestFit="1" customWidth="1"/>
    <col min="4869" max="4869" width="6.1640625" style="10" bestFit="1" customWidth="1"/>
    <col min="4870" max="4870" width="16" style="10" bestFit="1" customWidth="1"/>
    <col min="4871" max="4871" width="19.33203125" style="10" bestFit="1" customWidth="1"/>
    <col min="4872" max="4872" width="23.1640625" style="10" bestFit="1" customWidth="1"/>
    <col min="4873" max="4873" width="18" style="10" bestFit="1" customWidth="1"/>
    <col min="4874" max="4874" width="30" style="10" bestFit="1" customWidth="1"/>
    <col min="4875" max="5122" width="9.33203125" style="10"/>
    <col min="5123" max="5123" width="5.1640625" style="10" bestFit="1" customWidth="1"/>
    <col min="5124" max="5124" width="9.33203125" style="10" bestFit="1" customWidth="1"/>
    <col min="5125" max="5125" width="6.1640625" style="10" bestFit="1" customWidth="1"/>
    <col min="5126" max="5126" width="16" style="10" bestFit="1" customWidth="1"/>
    <col min="5127" max="5127" width="19.33203125" style="10" bestFit="1" customWidth="1"/>
    <col min="5128" max="5128" width="23.1640625" style="10" bestFit="1" customWidth="1"/>
    <col min="5129" max="5129" width="18" style="10" bestFit="1" customWidth="1"/>
    <col min="5130" max="5130" width="30" style="10" bestFit="1" customWidth="1"/>
    <col min="5131" max="5378" width="9.33203125" style="10"/>
    <col min="5379" max="5379" width="5.1640625" style="10" bestFit="1" customWidth="1"/>
    <col min="5380" max="5380" width="9.33203125" style="10" bestFit="1" customWidth="1"/>
    <col min="5381" max="5381" width="6.1640625" style="10" bestFit="1" customWidth="1"/>
    <col min="5382" max="5382" width="16" style="10" bestFit="1" customWidth="1"/>
    <col min="5383" max="5383" width="19.33203125" style="10" bestFit="1" customWidth="1"/>
    <col min="5384" max="5384" width="23.1640625" style="10" bestFit="1" customWidth="1"/>
    <col min="5385" max="5385" width="18" style="10" bestFit="1" customWidth="1"/>
    <col min="5386" max="5386" width="30" style="10" bestFit="1" customWidth="1"/>
    <col min="5387" max="5634" width="9.33203125" style="10"/>
    <col min="5635" max="5635" width="5.1640625" style="10" bestFit="1" customWidth="1"/>
    <col min="5636" max="5636" width="9.33203125" style="10" bestFit="1" customWidth="1"/>
    <col min="5637" max="5637" width="6.1640625" style="10" bestFit="1" customWidth="1"/>
    <col min="5638" max="5638" width="16" style="10" bestFit="1" customWidth="1"/>
    <col min="5639" max="5639" width="19.33203125" style="10" bestFit="1" customWidth="1"/>
    <col min="5640" max="5640" width="23.1640625" style="10" bestFit="1" customWidth="1"/>
    <col min="5641" max="5641" width="18" style="10" bestFit="1" customWidth="1"/>
    <col min="5642" max="5642" width="30" style="10" bestFit="1" customWidth="1"/>
    <col min="5643" max="5890" width="9.33203125" style="10"/>
    <col min="5891" max="5891" width="5.1640625" style="10" bestFit="1" customWidth="1"/>
    <col min="5892" max="5892" width="9.33203125" style="10" bestFit="1" customWidth="1"/>
    <col min="5893" max="5893" width="6.1640625" style="10" bestFit="1" customWidth="1"/>
    <col min="5894" max="5894" width="16" style="10" bestFit="1" customWidth="1"/>
    <col min="5895" max="5895" width="19.33203125" style="10" bestFit="1" customWidth="1"/>
    <col min="5896" max="5896" width="23.1640625" style="10" bestFit="1" customWidth="1"/>
    <col min="5897" max="5897" width="18" style="10" bestFit="1" customWidth="1"/>
    <col min="5898" max="5898" width="30" style="10" bestFit="1" customWidth="1"/>
    <col min="5899" max="6146" width="9.33203125" style="10"/>
    <col min="6147" max="6147" width="5.1640625" style="10" bestFit="1" customWidth="1"/>
    <col min="6148" max="6148" width="9.33203125" style="10" bestFit="1" customWidth="1"/>
    <col min="6149" max="6149" width="6.1640625" style="10" bestFit="1" customWidth="1"/>
    <col min="6150" max="6150" width="16" style="10" bestFit="1" customWidth="1"/>
    <col min="6151" max="6151" width="19.33203125" style="10" bestFit="1" customWidth="1"/>
    <col min="6152" max="6152" width="23.1640625" style="10" bestFit="1" customWidth="1"/>
    <col min="6153" max="6153" width="18" style="10" bestFit="1" customWidth="1"/>
    <col min="6154" max="6154" width="30" style="10" bestFit="1" customWidth="1"/>
    <col min="6155" max="6402" width="9.33203125" style="10"/>
    <col min="6403" max="6403" width="5.1640625" style="10" bestFit="1" customWidth="1"/>
    <col min="6404" max="6404" width="9.33203125" style="10" bestFit="1" customWidth="1"/>
    <col min="6405" max="6405" width="6.1640625" style="10" bestFit="1" customWidth="1"/>
    <col min="6406" max="6406" width="16" style="10" bestFit="1" customWidth="1"/>
    <col min="6407" max="6407" width="19.33203125" style="10" bestFit="1" customWidth="1"/>
    <col min="6408" max="6408" width="23.1640625" style="10" bestFit="1" customWidth="1"/>
    <col min="6409" max="6409" width="18" style="10" bestFit="1" customWidth="1"/>
    <col min="6410" max="6410" width="30" style="10" bestFit="1" customWidth="1"/>
    <col min="6411" max="6658" width="9.33203125" style="10"/>
    <col min="6659" max="6659" width="5.1640625" style="10" bestFit="1" customWidth="1"/>
    <col min="6660" max="6660" width="9.33203125" style="10" bestFit="1" customWidth="1"/>
    <col min="6661" max="6661" width="6.1640625" style="10" bestFit="1" customWidth="1"/>
    <col min="6662" max="6662" width="16" style="10" bestFit="1" customWidth="1"/>
    <col min="6663" max="6663" width="19.33203125" style="10" bestFit="1" customWidth="1"/>
    <col min="6664" max="6664" width="23.1640625" style="10" bestFit="1" customWidth="1"/>
    <col min="6665" max="6665" width="18" style="10" bestFit="1" customWidth="1"/>
    <col min="6666" max="6666" width="30" style="10" bestFit="1" customWidth="1"/>
    <col min="6667" max="6914" width="9.33203125" style="10"/>
    <col min="6915" max="6915" width="5.1640625" style="10" bestFit="1" customWidth="1"/>
    <col min="6916" max="6916" width="9.33203125" style="10" bestFit="1" customWidth="1"/>
    <col min="6917" max="6917" width="6.1640625" style="10" bestFit="1" customWidth="1"/>
    <col min="6918" max="6918" width="16" style="10" bestFit="1" customWidth="1"/>
    <col min="6919" max="6919" width="19.33203125" style="10" bestFit="1" customWidth="1"/>
    <col min="6920" max="6920" width="23.1640625" style="10" bestFit="1" customWidth="1"/>
    <col min="6921" max="6921" width="18" style="10" bestFit="1" customWidth="1"/>
    <col min="6922" max="6922" width="30" style="10" bestFit="1" customWidth="1"/>
    <col min="6923" max="7170" width="9.33203125" style="10"/>
    <col min="7171" max="7171" width="5.1640625" style="10" bestFit="1" customWidth="1"/>
    <col min="7172" max="7172" width="9.33203125" style="10" bestFit="1" customWidth="1"/>
    <col min="7173" max="7173" width="6.1640625" style="10" bestFit="1" customWidth="1"/>
    <col min="7174" max="7174" width="16" style="10" bestFit="1" customWidth="1"/>
    <col min="7175" max="7175" width="19.33203125" style="10" bestFit="1" customWidth="1"/>
    <col min="7176" max="7176" width="23.1640625" style="10" bestFit="1" customWidth="1"/>
    <col min="7177" max="7177" width="18" style="10" bestFit="1" customWidth="1"/>
    <col min="7178" max="7178" width="30" style="10" bestFit="1" customWidth="1"/>
    <col min="7179" max="7426" width="9.33203125" style="10"/>
    <col min="7427" max="7427" width="5.1640625" style="10" bestFit="1" customWidth="1"/>
    <col min="7428" max="7428" width="9.33203125" style="10" bestFit="1" customWidth="1"/>
    <col min="7429" max="7429" width="6.1640625" style="10" bestFit="1" customWidth="1"/>
    <col min="7430" max="7430" width="16" style="10" bestFit="1" customWidth="1"/>
    <col min="7431" max="7431" width="19.33203125" style="10" bestFit="1" customWidth="1"/>
    <col min="7432" max="7432" width="23.1640625" style="10" bestFit="1" customWidth="1"/>
    <col min="7433" max="7433" width="18" style="10" bestFit="1" customWidth="1"/>
    <col min="7434" max="7434" width="30" style="10" bestFit="1" customWidth="1"/>
    <col min="7435" max="7682" width="9.33203125" style="10"/>
    <col min="7683" max="7683" width="5.1640625" style="10" bestFit="1" customWidth="1"/>
    <col min="7684" max="7684" width="9.33203125" style="10" bestFit="1" customWidth="1"/>
    <col min="7685" max="7685" width="6.1640625" style="10" bestFit="1" customWidth="1"/>
    <col min="7686" max="7686" width="16" style="10" bestFit="1" customWidth="1"/>
    <col min="7687" max="7687" width="19.33203125" style="10" bestFit="1" customWidth="1"/>
    <col min="7688" max="7688" width="23.1640625" style="10" bestFit="1" customWidth="1"/>
    <col min="7689" max="7689" width="18" style="10" bestFit="1" customWidth="1"/>
    <col min="7690" max="7690" width="30" style="10" bestFit="1" customWidth="1"/>
    <col min="7691" max="7938" width="9.33203125" style="10"/>
    <col min="7939" max="7939" width="5.1640625" style="10" bestFit="1" customWidth="1"/>
    <col min="7940" max="7940" width="9.33203125" style="10" bestFit="1" customWidth="1"/>
    <col min="7941" max="7941" width="6.1640625" style="10" bestFit="1" customWidth="1"/>
    <col min="7942" max="7942" width="16" style="10" bestFit="1" customWidth="1"/>
    <col min="7943" max="7943" width="19.33203125" style="10" bestFit="1" customWidth="1"/>
    <col min="7944" max="7944" width="23.1640625" style="10" bestFit="1" customWidth="1"/>
    <col min="7945" max="7945" width="18" style="10" bestFit="1" customWidth="1"/>
    <col min="7946" max="7946" width="30" style="10" bestFit="1" customWidth="1"/>
    <col min="7947" max="8194" width="9.33203125" style="10"/>
    <col min="8195" max="8195" width="5.1640625" style="10" bestFit="1" customWidth="1"/>
    <col min="8196" max="8196" width="9.33203125" style="10" bestFit="1" customWidth="1"/>
    <col min="8197" max="8197" width="6.1640625" style="10" bestFit="1" customWidth="1"/>
    <col min="8198" max="8198" width="16" style="10" bestFit="1" customWidth="1"/>
    <col min="8199" max="8199" width="19.33203125" style="10" bestFit="1" customWidth="1"/>
    <col min="8200" max="8200" width="23.1640625" style="10" bestFit="1" customWidth="1"/>
    <col min="8201" max="8201" width="18" style="10" bestFit="1" customWidth="1"/>
    <col min="8202" max="8202" width="30" style="10" bestFit="1" customWidth="1"/>
    <col min="8203" max="8450" width="9.33203125" style="10"/>
    <col min="8451" max="8451" width="5.1640625" style="10" bestFit="1" customWidth="1"/>
    <col min="8452" max="8452" width="9.33203125" style="10" bestFit="1" customWidth="1"/>
    <col min="8453" max="8453" width="6.1640625" style="10" bestFit="1" customWidth="1"/>
    <col min="8454" max="8454" width="16" style="10" bestFit="1" customWidth="1"/>
    <col min="8455" max="8455" width="19.33203125" style="10" bestFit="1" customWidth="1"/>
    <col min="8456" max="8456" width="23.1640625" style="10" bestFit="1" customWidth="1"/>
    <col min="8457" max="8457" width="18" style="10" bestFit="1" customWidth="1"/>
    <col min="8458" max="8458" width="30" style="10" bestFit="1" customWidth="1"/>
    <col min="8459" max="8706" width="9.33203125" style="10"/>
    <col min="8707" max="8707" width="5.1640625" style="10" bestFit="1" customWidth="1"/>
    <col min="8708" max="8708" width="9.33203125" style="10" bestFit="1" customWidth="1"/>
    <col min="8709" max="8709" width="6.1640625" style="10" bestFit="1" customWidth="1"/>
    <col min="8710" max="8710" width="16" style="10" bestFit="1" customWidth="1"/>
    <col min="8711" max="8711" width="19.33203125" style="10" bestFit="1" customWidth="1"/>
    <col min="8712" max="8712" width="23.1640625" style="10" bestFit="1" customWidth="1"/>
    <col min="8713" max="8713" width="18" style="10" bestFit="1" customWidth="1"/>
    <col min="8714" max="8714" width="30" style="10" bestFit="1" customWidth="1"/>
    <col min="8715" max="8962" width="9.33203125" style="10"/>
    <col min="8963" max="8963" width="5.1640625" style="10" bestFit="1" customWidth="1"/>
    <col min="8964" max="8964" width="9.33203125" style="10" bestFit="1" customWidth="1"/>
    <col min="8965" max="8965" width="6.1640625" style="10" bestFit="1" customWidth="1"/>
    <col min="8966" max="8966" width="16" style="10" bestFit="1" customWidth="1"/>
    <col min="8967" max="8967" width="19.33203125" style="10" bestFit="1" customWidth="1"/>
    <col min="8968" max="8968" width="23.1640625" style="10" bestFit="1" customWidth="1"/>
    <col min="8969" max="8969" width="18" style="10" bestFit="1" customWidth="1"/>
    <col min="8970" max="8970" width="30" style="10" bestFit="1" customWidth="1"/>
    <col min="8971" max="9218" width="9.33203125" style="10"/>
    <col min="9219" max="9219" width="5.1640625" style="10" bestFit="1" customWidth="1"/>
    <col min="9220" max="9220" width="9.33203125" style="10" bestFit="1" customWidth="1"/>
    <col min="9221" max="9221" width="6.1640625" style="10" bestFit="1" customWidth="1"/>
    <col min="9222" max="9222" width="16" style="10" bestFit="1" customWidth="1"/>
    <col min="9223" max="9223" width="19.33203125" style="10" bestFit="1" customWidth="1"/>
    <col min="9224" max="9224" width="23.1640625" style="10" bestFit="1" customWidth="1"/>
    <col min="9225" max="9225" width="18" style="10" bestFit="1" customWidth="1"/>
    <col min="9226" max="9226" width="30" style="10" bestFit="1" customWidth="1"/>
    <col min="9227" max="9474" width="9.33203125" style="10"/>
    <col min="9475" max="9475" width="5.1640625" style="10" bestFit="1" customWidth="1"/>
    <col min="9476" max="9476" width="9.33203125" style="10" bestFit="1" customWidth="1"/>
    <col min="9477" max="9477" width="6.1640625" style="10" bestFit="1" customWidth="1"/>
    <col min="9478" max="9478" width="16" style="10" bestFit="1" customWidth="1"/>
    <col min="9479" max="9479" width="19.33203125" style="10" bestFit="1" customWidth="1"/>
    <col min="9480" max="9480" width="23.1640625" style="10" bestFit="1" customWidth="1"/>
    <col min="9481" max="9481" width="18" style="10" bestFit="1" customWidth="1"/>
    <col min="9482" max="9482" width="30" style="10" bestFit="1" customWidth="1"/>
    <col min="9483" max="9730" width="9.33203125" style="10"/>
    <col min="9731" max="9731" width="5.1640625" style="10" bestFit="1" customWidth="1"/>
    <col min="9732" max="9732" width="9.33203125" style="10" bestFit="1" customWidth="1"/>
    <col min="9733" max="9733" width="6.1640625" style="10" bestFit="1" customWidth="1"/>
    <col min="9734" max="9734" width="16" style="10" bestFit="1" customWidth="1"/>
    <col min="9735" max="9735" width="19.33203125" style="10" bestFit="1" customWidth="1"/>
    <col min="9736" max="9736" width="23.1640625" style="10" bestFit="1" customWidth="1"/>
    <col min="9737" max="9737" width="18" style="10" bestFit="1" customWidth="1"/>
    <col min="9738" max="9738" width="30" style="10" bestFit="1" customWidth="1"/>
    <col min="9739" max="9986" width="9.33203125" style="10"/>
    <col min="9987" max="9987" width="5.1640625" style="10" bestFit="1" customWidth="1"/>
    <col min="9988" max="9988" width="9.33203125" style="10" bestFit="1" customWidth="1"/>
    <col min="9989" max="9989" width="6.1640625" style="10" bestFit="1" customWidth="1"/>
    <col min="9990" max="9990" width="16" style="10" bestFit="1" customWidth="1"/>
    <col min="9991" max="9991" width="19.33203125" style="10" bestFit="1" customWidth="1"/>
    <col min="9992" max="9992" width="23.1640625" style="10" bestFit="1" customWidth="1"/>
    <col min="9993" max="9993" width="18" style="10" bestFit="1" customWidth="1"/>
    <col min="9994" max="9994" width="30" style="10" bestFit="1" customWidth="1"/>
    <col min="9995" max="10242" width="9.33203125" style="10"/>
    <col min="10243" max="10243" width="5.1640625" style="10" bestFit="1" customWidth="1"/>
    <col min="10244" max="10244" width="9.33203125" style="10" bestFit="1" customWidth="1"/>
    <col min="10245" max="10245" width="6.1640625" style="10" bestFit="1" customWidth="1"/>
    <col min="10246" max="10246" width="16" style="10" bestFit="1" customWidth="1"/>
    <col min="10247" max="10247" width="19.33203125" style="10" bestFit="1" customWidth="1"/>
    <col min="10248" max="10248" width="23.1640625" style="10" bestFit="1" customWidth="1"/>
    <col min="10249" max="10249" width="18" style="10" bestFit="1" customWidth="1"/>
    <col min="10250" max="10250" width="30" style="10" bestFit="1" customWidth="1"/>
    <col min="10251" max="10498" width="9.33203125" style="10"/>
    <col min="10499" max="10499" width="5.1640625" style="10" bestFit="1" customWidth="1"/>
    <col min="10500" max="10500" width="9.33203125" style="10" bestFit="1" customWidth="1"/>
    <col min="10501" max="10501" width="6.1640625" style="10" bestFit="1" customWidth="1"/>
    <col min="10502" max="10502" width="16" style="10" bestFit="1" customWidth="1"/>
    <col min="10503" max="10503" width="19.33203125" style="10" bestFit="1" customWidth="1"/>
    <col min="10504" max="10504" width="23.1640625" style="10" bestFit="1" customWidth="1"/>
    <col min="10505" max="10505" width="18" style="10" bestFit="1" customWidth="1"/>
    <col min="10506" max="10506" width="30" style="10" bestFit="1" customWidth="1"/>
    <col min="10507" max="10754" width="9.33203125" style="10"/>
    <col min="10755" max="10755" width="5.1640625" style="10" bestFit="1" customWidth="1"/>
    <col min="10756" max="10756" width="9.33203125" style="10" bestFit="1" customWidth="1"/>
    <col min="10757" max="10757" width="6.1640625" style="10" bestFit="1" customWidth="1"/>
    <col min="10758" max="10758" width="16" style="10" bestFit="1" customWidth="1"/>
    <col min="10759" max="10759" width="19.33203125" style="10" bestFit="1" customWidth="1"/>
    <col min="10760" max="10760" width="23.1640625" style="10" bestFit="1" customWidth="1"/>
    <col min="10761" max="10761" width="18" style="10" bestFit="1" customWidth="1"/>
    <col min="10762" max="10762" width="30" style="10" bestFit="1" customWidth="1"/>
    <col min="10763" max="11010" width="9.33203125" style="10"/>
    <col min="11011" max="11011" width="5.1640625" style="10" bestFit="1" customWidth="1"/>
    <col min="11012" max="11012" width="9.33203125" style="10" bestFit="1" customWidth="1"/>
    <col min="11013" max="11013" width="6.1640625" style="10" bestFit="1" customWidth="1"/>
    <col min="11014" max="11014" width="16" style="10" bestFit="1" customWidth="1"/>
    <col min="11015" max="11015" width="19.33203125" style="10" bestFit="1" customWidth="1"/>
    <col min="11016" max="11016" width="23.1640625" style="10" bestFit="1" customWidth="1"/>
    <col min="11017" max="11017" width="18" style="10" bestFit="1" customWidth="1"/>
    <col min="11018" max="11018" width="30" style="10" bestFit="1" customWidth="1"/>
    <col min="11019" max="11266" width="9.33203125" style="10"/>
    <col min="11267" max="11267" width="5.1640625" style="10" bestFit="1" customWidth="1"/>
    <col min="11268" max="11268" width="9.33203125" style="10" bestFit="1" customWidth="1"/>
    <col min="11269" max="11269" width="6.1640625" style="10" bestFit="1" customWidth="1"/>
    <col min="11270" max="11270" width="16" style="10" bestFit="1" customWidth="1"/>
    <col min="11271" max="11271" width="19.33203125" style="10" bestFit="1" customWidth="1"/>
    <col min="11272" max="11272" width="23.1640625" style="10" bestFit="1" customWidth="1"/>
    <col min="11273" max="11273" width="18" style="10" bestFit="1" customWidth="1"/>
    <col min="11274" max="11274" width="30" style="10" bestFit="1" customWidth="1"/>
    <col min="11275" max="11522" width="9.33203125" style="10"/>
    <col min="11523" max="11523" width="5.1640625" style="10" bestFit="1" customWidth="1"/>
    <col min="11524" max="11524" width="9.33203125" style="10" bestFit="1" customWidth="1"/>
    <col min="11525" max="11525" width="6.1640625" style="10" bestFit="1" customWidth="1"/>
    <col min="11526" max="11526" width="16" style="10" bestFit="1" customWidth="1"/>
    <col min="11527" max="11527" width="19.33203125" style="10" bestFit="1" customWidth="1"/>
    <col min="11528" max="11528" width="23.1640625" style="10" bestFit="1" customWidth="1"/>
    <col min="11529" max="11529" width="18" style="10" bestFit="1" customWidth="1"/>
    <col min="11530" max="11530" width="30" style="10" bestFit="1" customWidth="1"/>
    <col min="11531" max="11778" width="9.33203125" style="10"/>
    <col min="11779" max="11779" width="5.1640625" style="10" bestFit="1" customWidth="1"/>
    <col min="11780" max="11780" width="9.33203125" style="10" bestFit="1" customWidth="1"/>
    <col min="11781" max="11781" width="6.1640625" style="10" bestFit="1" customWidth="1"/>
    <col min="11782" max="11782" width="16" style="10" bestFit="1" customWidth="1"/>
    <col min="11783" max="11783" width="19.33203125" style="10" bestFit="1" customWidth="1"/>
    <col min="11784" max="11784" width="23.1640625" style="10" bestFit="1" customWidth="1"/>
    <col min="11785" max="11785" width="18" style="10" bestFit="1" customWidth="1"/>
    <col min="11786" max="11786" width="30" style="10" bestFit="1" customWidth="1"/>
    <col min="11787" max="12034" width="9.33203125" style="10"/>
    <col min="12035" max="12035" width="5.1640625" style="10" bestFit="1" customWidth="1"/>
    <col min="12036" max="12036" width="9.33203125" style="10" bestFit="1" customWidth="1"/>
    <col min="12037" max="12037" width="6.1640625" style="10" bestFit="1" customWidth="1"/>
    <col min="12038" max="12038" width="16" style="10" bestFit="1" customWidth="1"/>
    <col min="12039" max="12039" width="19.33203125" style="10" bestFit="1" customWidth="1"/>
    <col min="12040" max="12040" width="23.1640625" style="10" bestFit="1" customWidth="1"/>
    <col min="12041" max="12041" width="18" style="10" bestFit="1" customWidth="1"/>
    <col min="12042" max="12042" width="30" style="10" bestFit="1" customWidth="1"/>
    <col min="12043" max="12290" width="9.33203125" style="10"/>
    <col min="12291" max="12291" width="5.1640625" style="10" bestFit="1" customWidth="1"/>
    <col min="12292" max="12292" width="9.33203125" style="10" bestFit="1" customWidth="1"/>
    <col min="12293" max="12293" width="6.1640625" style="10" bestFit="1" customWidth="1"/>
    <col min="12294" max="12294" width="16" style="10" bestFit="1" customWidth="1"/>
    <col min="12295" max="12295" width="19.33203125" style="10" bestFit="1" customWidth="1"/>
    <col min="12296" max="12296" width="23.1640625" style="10" bestFit="1" customWidth="1"/>
    <col min="12297" max="12297" width="18" style="10" bestFit="1" customWidth="1"/>
    <col min="12298" max="12298" width="30" style="10" bestFit="1" customWidth="1"/>
    <col min="12299" max="12546" width="9.33203125" style="10"/>
    <col min="12547" max="12547" width="5.1640625" style="10" bestFit="1" customWidth="1"/>
    <col min="12548" max="12548" width="9.33203125" style="10" bestFit="1" customWidth="1"/>
    <col min="12549" max="12549" width="6.1640625" style="10" bestFit="1" customWidth="1"/>
    <col min="12550" max="12550" width="16" style="10" bestFit="1" customWidth="1"/>
    <col min="12551" max="12551" width="19.33203125" style="10" bestFit="1" customWidth="1"/>
    <col min="12552" max="12552" width="23.1640625" style="10" bestFit="1" customWidth="1"/>
    <col min="12553" max="12553" width="18" style="10" bestFit="1" customWidth="1"/>
    <col min="12554" max="12554" width="30" style="10" bestFit="1" customWidth="1"/>
    <col min="12555" max="12802" width="9.33203125" style="10"/>
    <col min="12803" max="12803" width="5.1640625" style="10" bestFit="1" customWidth="1"/>
    <col min="12804" max="12804" width="9.33203125" style="10" bestFit="1" customWidth="1"/>
    <col min="12805" max="12805" width="6.1640625" style="10" bestFit="1" customWidth="1"/>
    <col min="12806" max="12806" width="16" style="10" bestFit="1" customWidth="1"/>
    <col min="12807" max="12807" width="19.33203125" style="10" bestFit="1" customWidth="1"/>
    <col min="12808" max="12808" width="23.1640625" style="10" bestFit="1" customWidth="1"/>
    <col min="12809" max="12809" width="18" style="10" bestFit="1" customWidth="1"/>
    <col min="12810" max="12810" width="30" style="10" bestFit="1" customWidth="1"/>
    <col min="12811" max="13058" width="9.33203125" style="10"/>
    <col min="13059" max="13059" width="5.1640625" style="10" bestFit="1" customWidth="1"/>
    <col min="13060" max="13060" width="9.33203125" style="10" bestFit="1" customWidth="1"/>
    <col min="13061" max="13061" width="6.1640625" style="10" bestFit="1" customWidth="1"/>
    <col min="13062" max="13062" width="16" style="10" bestFit="1" customWidth="1"/>
    <col min="13063" max="13063" width="19.33203125" style="10" bestFit="1" customWidth="1"/>
    <col min="13064" max="13064" width="23.1640625" style="10" bestFit="1" customWidth="1"/>
    <col min="13065" max="13065" width="18" style="10" bestFit="1" customWidth="1"/>
    <col min="13066" max="13066" width="30" style="10" bestFit="1" customWidth="1"/>
    <col min="13067" max="13314" width="9.33203125" style="10"/>
    <col min="13315" max="13315" width="5.1640625" style="10" bestFit="1" customWidth="1"/>
    <col min="13316" max="13316" width="9.33203125" style="10" bestFit="1" customWidth="1"/>
    <col min="13317" max="13317" width="6.1640625" style="10" bestFit="1" customWidth="1"/>
    <col min="13318" max="13318" width="16" style="10" bestFit="1" customWidth="1"/>
    <col min="13319" max="13319" width="19.33203125" style="10" bestFit="1" customWidth="1"/>
    <col min="13320" max="13320" width="23.1640625" style="10" bestFit="1" customWidth="1"/>
    <col min="13321" max="13321" width="18" style="10" bestFit="1" customWidth="1"/>
    <col min="13322" max="13322" width="30" style="10" bestFit="1" customWidth="1"/>
    <col min="13323" max="13570" width="9.33203125" style="10"/>
    <col min="13571" max="13571" width="5.1640625" style="10" bestFit="1" customWidth="1"/>
    <col min="13572" max="13572" width="9.33203125" style="10" bestFit="1" customWidth="1"/>
    <col min="13573" max="13573" width="6.1640625" style="10" bestFit="1" customWidth="1"/>
    <col min="13574" max="13574" width="16" style="10" bestFit="1" customWidth="1"/>
    <col min="13575" max="13575" width="19.33203125" style="10" bestFit="1" customWidth="1"/>
    <col min="13576" max="13576" width="23.1640625" style="10" bestFit="1" customWidth="1"/>
    <col min="13577" max="13577" width="18" style="10" bestFit="1" customWidth="1"/>
    <col min="13578" max="13578" width="30" style="10" bestFit="1" customWidth="1"/>
    <col min="13579" max="13826" width="9.33203125" style="10"/>
    <col min="13827" max="13827" width="5.1640625" style="10" bestFit="1" customWidth="1"/>
    <col min="13828" max="13828" width="9.33203125" style="10" bestFit="1" customWidth="1"/>
    <col min="13829" max="13829" width="6.1640625" style="10" bestFit="1" customWidth="1"/>
    <col min="13830" max="13830" width="16" style="10" bestFit="1" customWidth="1"/>
    <col min="13831" max="13831" width="19.33203125" style="10" bestFit="1" customWidth="1"/>
    <col min="13832" max="13832" width="23.1640625" style="10" bestFit="1" customWidth="1"/>
    <col min="13833" max="13833" width="18" style="10" bestFit="1" customWidth="1"/>
    <col min="13834" max="13834" width="30" style="10" bestFit="1" customWidth="1"/>
    <col min="13835" max="14082" width="9.33203125" style="10"/>
    <col min="14083" max="14083" width="5.1640625" style="10" bestFit="1" customWidth="1"/>
    <col min="14084" max="14084" width="9.33203125" style="10" bestFit="1" customWidth="1"/>
    <col min="14085" max="14085" width="6.1640625" style="10" bestFit="1" customWidth="1"/>
    <col min="14086" max="14086" width="16" style="10" bestFit="1" customWidth="1"/>
    <col min="14087" max="14087" width="19.33203125" style="10" bestFit="1" customWidth="1"/>
    <col min="14088" max="14088" width="23.1640625" style="10" bestFit="1" customWidth="1"/>
    <col min="14089" max="14089" width="18" style="10" bestFit="1" customWidth="1"/>
    <col min="14090" max="14090" width="30" style="10" bestFit="1" customWidth="1"/>
    <col min="14091" max="14338" width="9.33203125" style="10"/>
    <col min="14339" max="14339" width="5.1640625" style="10" bestFit="1" customWidth="1"/>
    <col min="14340" max="14340" width="9.33203125" style="10" bestFit="1" customWidth="1"/>
    <col min="14341" max="14341" width="6.1640625" style="10" bestFit="1" customWidth="1"/>
    <col min="14342" max="14342" width="16" style="10" bestFit="1" customWidth="1"/>
    <col min="14343" max="14343" width="19.33203125" style="10" bestFit="1" customWidth="1"/>
    <col min="14344" max="14344" width="23.1640625" style="10" bestFit="1" customWidth="1"/>
    <col min="14345" max="14345" width="18" style="10" bestFit="1" customWidth="1"/>
    <col min="14346" max="14346" width="30" style="10" bestFit="1" customWidth="1"/>
    <col min="14347" max="14594" width="9.33203125" style="10"/>
    <col min="14595" max="14595" width="5.1640625" style="10" bestFit="1" customWidth="1"/>
    <col min="14596" max="14596" width="9.33203125" style="10" bestFit="1" customWidth="1"/>
    <col min="14597" max="14597" width="6.1640625" style="10" bestFit="1" customWidth="1"/>
    <col min="14598" max="14598" width="16" style="10" bestFit="1" customWidth="1"/>
    <col min="14599" max="14599" width="19.33203125" style="10" bestFit="1" customWidth="1"/>
    <col min="14600" max="14600" width="23.1640625" style="10" bestFit="1" customWidth="1"/>
    <col min="14601" max="14601" width="18" style="10" bestFit="1" customWidth="1"/>
    <col min="14602" max="14602" width="30" style="10" bestFit="1" customWidth="1"/>
    <col min="14603" max="14850" width="9.33203125" style="10"/>
    <col min="14851" max="14851" width="5.1640625" style="10" bestFit="1" customWidth="1"/>
    <col min="14852" max="14852" width="9.33203125" style="10" bestFit="1" customWidth="1"/>
    <col min="14853" max="14853" width="6.1640625" style="10" bestFit="1" customWidth="1"/>
    <col min="14854" max="14854" width="16" style="10" bestFit="1" customWidth="1"/>
    <col min="14855" max="14855" width="19.33203125" style="10" bestFit="1" customWidth="1"/>
    <col min="14856" max="14856" width="23.1640625" style="10" bestFit="1" customWidth="1"/>
    <col min="14857" max="14857" width="18" style="10" bestFit="1" customWidth="1"/>
    <col min="14858" max="14858" width="30" style="10" bestFit="1" customWidth="1"/>
    <col min="14859" max="15106" width="9.33203125" style="10"/>
    <col min="15107" max="15107" width="5.1640625" style="10" bestFit="1" customWidth="1"/>
    <col min="15108" max="15108" width="9.33203125" style="10" bestFit="1" customWidth="1"/>
    <col min="15109" max="15109" width="6.1640625" style="10" bestFit="1" customWidth="1"/>
    <col min="15110" max="15110" width="16" style="10" bestFit="1" customWidth="1"/>
    <col min="15111" max="15111" width="19.33203125" style="10" bestFit="1" customWidth="1"/>
    <col min="15112" max="15112" width="23.1640625" style="10" bestFit="1" customWidth="1"/>
    <col min="15113" max="15113" width="18" style="10" bestFit="1" customWidth="1"/>
    <col min="15114" max="15114" width="30" style="10" bestFit="1" customWidth="1"/>
    <col min="15115" max="15362" width="9.33203125" style="10"/>
    <col min="15363" max="15363" width="5.1640625" style="10" bestFit="1" customWidth="1"/>
    <col min="15364" max="15364" width="9.33203125" style="10" bestFit="1" customWidth="1"/>
    <col min="15365" max="15365" width="6.1640625" style="10" bestFit="1" customWidth="1"/>
    <col min="15366" max="15366" width="16" style="10" bestFit="1" customWidth="1"/>
    <col min="15367" max="15367" width="19.33203125" style="10" bestFit="1" customWidth="1"/>
    <col min="15368" max="15368" width="23.1640625" style="10" bestFit="1" customWidth="1"/>
    <col min="15369" max="15369" width="18" style="10" bestFit="1" customWidth="1"/>
    <col min="15370" max="15370" width="30" style="10" bestFit="1" customWidth="1"/>
    <col min="15371" max="15618" width="9.33203125" style="10"/>
    <col min="15619" max="15619" width="5.1640625" style="10" bestFit="1" customWidth="1"/>
    <col min="15620" max="15620" width="9.33203125" style="10" bestFit="1" customWidth="1"/>
    <col min="15621" max="15621" width="6.1640625" style="10" bestFit="1" customWidth="1"/>
    <col min="15622" max="15622" width="16" style="10" bestFit="1" customWidth="1"/>
    <col min="15623" max="15623" width="19.33203125" style="10" bestFit="1" customWidth="1"/>
    <col min="15624" max="15624" width="23.1640625" style="10" bestFit="1" customWidth="1"/>
    <col min="15625" max="15625" width="18" style="10" bestFit="1" customWidth="1"/>
    <col min="15626" max="15626" width="30" style="10" bestFit="1" customWidth="1"/>
    <col min="15627" max="15874" width="9.33203125" style="10"/>
    <col min="15875" max="15875" width="5.1640625" style="10" bestFit="1" customWidth="1"/>
    <col min="15876" max="15876" width="9.33203125" style="10" bestFit="1" customWidth="1"/>
    <col min="15877" max="15877" width="6.1640625" style="10" bestFit="1" customWidth="1"/>
    <col min="15878" max="15878" width="16" style="10" bestFit="1" customWidth="1"/>
    <col min="15879" max="15879" width="19.33203125" style="10" bestFit="1" customWidth="1"/>
    <col min="15880" max="15880" width="23.1640625" style="10" bestFit="1" customWidth="1"/>
    <col min="15881" max="15881" width="18" style="10" bestFit="1" customWidth="1"/>
    <col min="15882" max="15882" width="30" style="10" bestFit="1" customWidth="1"/>
    <col min="15883" max="16130" width="9.33203125" style="10"/>
    <col min="16131" max="16131" width="5.1640625" style="10" bestFit="1" customWidth="1"/>
    <col min="16132" max="16132" width="9.33203125" style="10" bestFit="1" customWidth="1"/>
    <col min="16133" max="16133" width="6.1640625" style="10" bestFit="1" customWidth="1"/>
    <col min="16134" max="16134" width="16" style="10" bestFit="1" customWidth="1"/>
    <col min="16135" max="16135" width="19.33203125" style="10" bestFit="1" customWidth="1"/>
    <col min="16136" max="16136" width="23.1640625" style="10" bestFit="1" customWidth="1"/>
    <col min="16137" max="16137" width="18" style="10" bestFit="1" customWidth="1"/>
    <col min="16138" max="16138" width="30" style="10" bestFit="1" customWidth="1"/>
    <col min="16139" max="16384" width="9.33203125" style="10"/>
  </cols>
  <sheetData>
    <row r="2" spans="2:11">
      <c r="B2" s="421"/>
      <c r="C2" s="422"/>
      <c r="D2" s="422"/>
      <c r="E2" s="422"/>
      <c r="F2" s="422"/>
      <c r="G2" s="422"/>
      <c r="H2" s="422"/>
      <c r="I2" s="422"/>
      <c r="J2" s="423"/>
      <c r="K2" s="427"/>
    </row>
    <row r="3" spans="2:11">
      <c r="B3" s="31" t="s">
        <v>277</v>
      </c>
      <c r="C3" s="23"/>
      <c r="D3" s="23"/>
      <c r="E3" s="23"/>
      <c r="F3" s="23"/>
      <c r="G3" s="23"/>
      <c r="H3" s="23"/>
      <c r="I3" s="23"/>
      <c r="J3" s="424"/>
      <c r="K3" s="428"/>
    </row>
    <row r="4" spans="2:11">
      <c r="B4" s="425"/>
      <c r="C4" s="26"/>
      <c r="D4" s="26"/>
      <c r="E4" s="26"/>
      <c r="F4" s="26"/>
      <c r="G4" s="26"/>
      <c r="H4" s="26"/>
      <c r="I4" s="26"/>
      <c r="J4" s="424"/>
      <c r="K4" s="428"/>
    </row>
    <row r="5" spans="2:11">
      <c r="B5" s="27" t="s">
        <v>278</v>
      </c>
      <c r="C5" s="28"/>
      <c r="D5" s="28"/>
      <c r="E5" s="28"/>
      <c r="F5" s="28"/>
      <c r="G5" s="28"/>
      <c r="H5" s="28"/>
      <c r="I5" s="28"/>
      <c r="J5" s="424"/>
      <c r="K5" s="428"/>
    </row>
    <row r="6" spans="2:11">
      <c r="B6" s="426"/>
      <c r="C6" s="30"/>
      <c r="D6" s="30"/>
      <c r="E6" s="30"/>
      <c r="F6" s="30"/>
      <c r="G6" s="30"/>
      <c r="H6" s="30"/>
      <c r="I6" s="30"/>
      <c r="J6" s="424"/>
      <c r="K6" s="428"/>
    </row>
    <row r="7" spans="2:11">
      <c r="B7" s="410" t="s">
        <v>5</v>
      </c>
      <c r="C7" s="411" t="s">
        <v>6</v>
      </c>
      <c r="D7" s="411" t="s">
        <v>7</v>
      </c>
      <c r="E7" s="411" t="s">
        <v>8</v>
      </c>
      <c r="F7" s="411" t="s">
        <v>9</v>
      </c>
      <c r="G7" s="411" t="s">
        <v>10</v>
      </c>
      <c r="H7" s="411" t="s">
        <v>11</v>
      </c>
      <c r="I7" s="411" t="s">
        <v>12</v>
      </c>
      <c r="J7" s="411" t="s">
        <v>16</v>
      </c>
      <c r="K7" s="412" t="s">
        <v>1762</v>
      </c>
    </row>
    <row r="8" spans="2:11">
      <c r="B8" s="413" t="s">
        <v>13</v>
      </c>
      <c r="C8" s="414">
        <v>43743</v>
      </c>
      <c r="D8" s="415">
        <v>8042</v>
      </c>
      <c r="E8" s="413" t="s">
        <v>109</v>
      </c>
      <c r="F8" s="416">
        <v>43379</v>
      </c>
      <c r="G8" s="417">
        <v>0.27</v>
      </c>
      <c r="H8" s="413" t="s">
        <v>127</v>
      </c>
      <c r="I8" s="418" t="s">
        <v>128</v>
      </c>
      <c r="J8" s="419" t="s">
        <v>14</v>
      </c>
      <c r="K8" s="420">
        <v>173</v>
      </c>
    </row>
    <row r="9" spans="2:11">
      <c r="B9" s="413" t="s">
        <v>13</v>
      </c>
      <c r="C9" s="414">
        <v>43744</v>
      </c>
      <c r="D9" s="415">
        <v>8096</v>
      </c>
      <c r="E9" s="413" t="s">
        <v>109</v>
      </c>
      <c r="F9" s="416">
        <v>43379</v>
      </c>
      <c r="G9" s="417">
        <v>22.03</v>
      </c>
      <c r="H9" s="413" t="s">
        <v>131</v>
      </c>
      <c r="I9" s="418" t="s">
        <v>132</v>
      </c>
      <c r="J9" s="419" t="s">
        <v>14</v>
      </c>
      <c r="K9" s="420">
        <v>683</v>
      </c>
    </row>
    <row r="10" spans="2:11">
      <c r="B10" s="413" t="s">
        <v>13</v>
      </c>
      <c r="C10" s="414">
        <v>43746</v>
      </c>
      <c r="D10" s="415">
        <v>8196</v>
      </c>
      <c r="E10" s="413" t="s">
        <v>109</v>
      </c>
      <c r="F10" s="416">
        <v>43382</v>
      </c>
      <c r="G10" s="417">
        <v>1</v>
      </c>
      <c r="H10" s="413" t="s">
        <v>137</v>
      </c>
      <c r="I10" s="418" t="s">
        <v>128</v>
      </c>
      <c r="J10" s="419" t="s">
        <v>14</v>
      </c>
      <c r="K10" s="420">
        <v>173</v>
      </c>
    </row>
    <row r="11" spans="2:11">
      <c r="B11" s="413" t="s">
        <v>13</v>
      </c>
      <c r="C11" s="414">
        <v>43764</v>
      </c>
      <c r="D11" s="415">
        <v>8951</v>
      </c>
      <c r="E11" s="413" t="s">
        <v>109</v>
      </c>
      <c r="F11" s="416">
        <v>43399</v>
      </c>
      <c r="G11" s="417">
        <v>14.42</v>
      </c>
      <c r="H11" s="413" t="s">
        <v>143</v>
      </c>
      <c r="I11" s="418" t="s">
        <v>143</v>
      </c>
      <c r="J11" s="419" t="s">
        <v>14</v>
      </c>
      <c r="K11" s="420">
        <v>95</v>
      </c>
    </row>
    <row r="12" spans="2:11">
      <c r="B12" s="413" t="s">
        <v>13</v>
      </c>
      <c r="C12" s="414">
        <v>43764</v>
      </c>
      <c r="D12" s="415">
        <v>8963</v>
      </c>
      <c r="E12" s="413" t="s">
        <v>109</v>
      </c>
      <c r="F12" s="416">
        <v>43399</v>
      </c>
      <c r="G12" s="417">
        <v>14.03</v>
      </c>
      <c r="H12" s="413" t="s">
        <v>173</v>
      </c>
      <c r="I12" s="418" t="s">
        <v>174</v>
      </c>
      <c r="J12" s="419" t="s">
        <v>14</v>
      </c>
      <c r="K12" s="420">
        <v>142</v>
      </c>
    </row>
    <row r="13" spans="2:11">
      <c r="B13" s="413" t="s">
        <v>13</v>
      </c>
      <c r="C13" s="414">
        <v>43785</v>
      </c>
      <c r="D13" s="415">
        <v>9639</v>
      </c>
      <c r="E13" s="413" t="s">
        <v>109</v>
      </c>
      <c r="F13" s="416">
        <v>43420</v>
      </c>
      <c r="G13" s="417">
        <v>20.350000000000001</v>
      </c>
      <c r="H13" s="413" t="s">
        <v>201</v>
      </c>
      <c r="I13" s="418" t="s">
        <v>201</v>
      </c>
      <c r="J13" s="419" t="s">
        <v>14</v>
      </c>
      <c r="K13" s="420">
        <v>998</v>
      </c>
    </row>
    <row r="14" spans="2:11">
      <c r="B14" s="413" t="s">
        <v>13</v>
      </c>
      <c r="C14" s="414">
        <v>43787</v>
      </c>
      <c r="D14" s="415">
        <v>9717</v>
      </c>
      <c r="E14" s="413" t="s">
        <v>109</v>
      </c>
      <c r="F14" s="416">
        <v>43422</v>
      </c>
      <c r="G14" s="417">
        <v>19.57</v>
      </c>
      <c r="H14" s="413" t="s">
        <v>206</v>
      </c>
      <c r="I14" s="418" t="s">
        <v>207</v>
      </c>
      <c r="J14" s="419" t="s">
        <v>14</v>
      </c>
      <c r="K14" s="420">
        <v>158</v>
      </c>
    </row>
    <row r="15" spans="2:11">
      <c r="B15" s="413" t="s">
        <v>13</v>
      </c>
      <c r="C15" s="414">
        <v>43787</v>
      </c>
      <c r="D15" s="415">
        <v>9718</v>
      </c>
      <c r="E15" s="413" t="s">
        <v>109</v>
      </c>
      <c r="F15" s="416">
        <v>43422</v>
      </c>
      <c r="G15" s="417">
        <v>19.559999999999999</v>
      </c>
      <c r="H15" s="413" t="s">
        <v>208</v>
      </c>
      <c r="I15" s="418" t="s">
        <v>209</v>
      </c>
      <c r="J15" s="419" t="s">
        <v>14</v>
      </c>
      <c r="K15" s="420">
        <v>809</v>
      </c>
    </row>
    <row r="16" spans="2:11">
      <c r="B16" s="413" t="s">
        <v>13</v>
      </c>
      <c r="C16" s="414">
        <v>43798</v>
      </c>
      <c r="D16" s="415">
        <v>10091</v>
      </c>
      <c r="E16" s="413" t="s">
        <v>109</v>
      </c>
      <c r="F16" s="416">
        <v>43433</v>
      </c>
      <c r="G16" s="420">
        <v>7.35</v>
      </c>
      <c r="H16" s="413" t="s">
        <v>172</v>
      </c>
      <c r="I16" s="418" t="s">
        <v>143</v>
      </c>
      <c r="J16" s="419" t="s">
        <v>14</v>
      </c>
      <c r="K16" s="420">
        <v>95</v>
      </c>
    </row>
    <row r="17" spans="2:11">
      <c r="B17" s="413" t="s">
        <v>13</v>
      </c>
      <c r="C17" s="414">
        <v>43814</v>
      </c>
      <c r="D17" s="415">
        <v>10593</v>
      </c>
      <c r="E17" s="413" t="s">
        <v>109</v>
      </c>
      <c r="F17" s="416">
        <v>43449</v>
      </c>
      <c r="G17" s="420">
        <v>20.28</v>
      </c>
      <c r="H17" s="413" t="s">
        <v>237</v>
      </c>
      <c r="I17" s="418" t="s">
        <v>238</v>
      </c>
      <c r="J17" s="419" t="s">
        <v>14</v>
      </c>
      <c r="K17" s="420">
        <v>478</v>
      </c>
    </row>
    <row r="18" spans="2:11">
      <c r="B18" s="413" t="s">
        <v>13</v>
      </c>
      <c r="C18" s="414">
        <v>43816</v>
      </c>
      <c r="D18" s="415">
        <v>10659</v>
      </c>
      <c r="E18" s="413" t="s">
        <v>109</v>
      </c>
      <c r="F18" s="416">
        <v>43451</v>
      </c>
      <c r="G18" s="420">
        <v>14.1</v>
      </c>
      <c r="H18" s="413" t="s">
        <v>244</v>
      </c>
      <c r="I18" s="418" t="s">
        <v>245</v>
      </c>
      <c r="J18" s="419" t="s">
        <v>14</v>
      </c>
      <c r="K18" s="420">
        <v>614</v>
      </c>
    </row>
    <row r="19" spans="2:11">
      <c r="B19" s="413" t="s">
        <v>13</v>
      </c>
      <c r="C19" s="414">
        <v>43818</v>
      </c>
      <c r="D19" s="415">
        <v>10731</v>
      </c>
      <c r="E19" s="413" t="s">
        <v>109</v>
      </c>
      <c r="F19" s="416">
        <v>43453</v>
      </c>
      <c r="G19" s="420">
        <v>12.28</v>
      </c>
      <c r="H19" s="413" t="s">
        <v>250</v>
      </c>
      <c r="I19" s="418" t="s">
        <v>251</v>
      </c>
      <c r="J19" s="419" t="s">
        <v>14</v>
      </c>
      <c r="K19" s="420">
        <v>257</v>
      </c>
    </row>
    <row r="20" spans="2:11">
      <c r="B20" s="413" t="s">
        <v>13</v>
      </c>
      <c r="C20" s="414">
        <v>43818</v>
      </c>
      <c r="D20" s="415">
        <v>10733</v>
      </c>
      <c r="E20" s="413" t="s">
        <v>109</v>
      </c>
      <c r="F20" s="416">
        <v>43453</v>
      </c>
      <c r="G20" s="420">
        <v>13.01</v>
      </c>
      <c r="H20" s="413" t="s">
        <v>172</v>
      </c>
      <c r="I20" s="418" t="s">
        <v>143</v>
      </c>
      <c r="J20" s="419" t="s">
        <v>14</v>
      </c>
      <c r="K20" s="420">
        <v>95</v>
      </c>
    </row>
    <row r="21" spans="2:11">
      <c r="B21" s="413" t="s">
        <v>13</v>
      </c>
      <c r="C21" s="414">
        <v>43822</v>
      </c>
      <c r="D21" s="415">
        <v>10899</v>
      </c>
      <c r="E21" s="413" t="s">
        <v>109</v>
      </c>
      <c r="F21" s="416">
        <v>43457</v>
      </c>
      <c r="G21" s="420">
        <v>8.3699999999999992</v>
      </c>
      <c r="H21" s="413" t="s">
        <v>254</v>
      </c>
      <c r="I21" s="418" t="s">
        <v>243</v>
      </c>
      <c r="J21" s="419" t="s">
        <v>14</v>
      </c>
      <c r="K21" s="420">
        <v>294</v>
      </c>
    </row>
    <row r="22" spans="2:11">
      <c r="B22" s="455" t="s">
        <v>817</v>
      </c>
      <c r="C22" s="456"/>
      <c r="D22" s="456"/>
      <c r="E22" s="456"/>
      <c r="F22" s="456"/>
      <c r="G22" s="456"/>
      <c r="H22" s="456"/>
      <c r="I22" s="456"/>
      <c r="J22" s="457"/>
      <c r="K22" s="429">
        <f>SUM(K8:K21)</f>
        <v>5064</v>
      </c>
    </row>
  </sheetData>
  <autoFilter ref="B7:J8"/>
  <mergeCells count="1">
    <mergeCell ref="B22:J22"/>
  </mergeCells>
  <conditionalFormatting sqref="D8:D21">
    <cfRule type="duplicateValues" dxfId="1"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26"/>
  <sheetViews>
    <sheetView showGridLines="0" topLeftCell="A2" workbookViewId="0">
      <selection activeCell="O7" sqref="O7"/>
    </sheetView>
  </sheetViews>
  <sheetFormatPr defaultRowHeight="12.75"/>
  <cols>
    <col min="1" max="1" width="9.33203125" style="14"/>
    <col min="2" max="2" width="16.6640625" style="14" customWidth="1"/>
    <col min="3" max="3" width="9.5" style="219" customWidth="1"/>
    <col min="4" max="4" width="5.83203125" style="14" customWidth="1"/>
    <col min="5" max="5" width="6.1640625" style="208" customWidth="1"/>
    <col min="6" max="6" width="4.5" style="14" customWidth="1"/>
    <col min="7" max="7" width="5" style="14" customWidth="1"/>
    <col min="8" max="9" width="6.1640625" style="14" customWidth="1"/>
    <col min="10" max="10" width="8.83203125" style="14" customWidth="1"/>
    <col min="11" max="11" width="7.6640625" style="14" customWidth="1"/>
    <col min="12" max="12" width="11.6640625" style="14" customWidth="1"/>
    <col min="13" max="13" width="6.83203125" style="14" customWidth="1"/>
    <col min="14" max="14" width="16" style="14" customWidth="1"/>
    <col min="15" max="15" width="39.1640625" style="14" customWidth="1"/>
    <col min="16" max="16" width="5.5" style="14" customWidth="1"/>
    <col min="17" max="17" width="37.6640625" style="14" customWidth="1"/>
    <col min="18" max="257" width="9.33203125" style="14"/>
    <col min="258" max="258" width="20.5" style="14" bestFit="1" customWidth="1"/>
    <col min="259" max="259" width="9.1640625" style="14" bestFit="1" customWidth="1"/>
    <col min="260" max="260" width="7.83203125" style="14" bestFit="1" customWidth="1"/>
    <col min="261" max="261" width="9" style="14" bestFit="1" customWidth="1"/>
    <col min="262" max="262" width="7.5" style="14" bestFit="1" customWidth="1"/>
    <col min="263" max="263" width="7.6640625" style="14" bestFit="1" customWidth="1"/>
    <col min="264" max="264" width="6.33203125" style="14" bestFit="1" customWidth="1"/>
    <col min="265" max="265" width="8.33203125" style="14" bestFit="1" customWidth="1"/>
    <col min="266" max="266" width="9.33203125" style="14"/>
    <col min="267" max="267" width="9" style="14" bestFit="1" customWidth="1"/>
    <col min="268" max="268" width="8.33203125" style="14" customWidth="1"/>
    <col min="269" max="269" width="5.83203125" style="14" bestFit="1" customWidth="1"/>
    <col min="270" max="270" width="44" style="14" customWidth="1"/>
    <col min="271" max="513" width="9.33203125" style="14"/>
    <col min="514" max="514" width="20.5" style="14" bestFit="1" customWidth="1"/>
    <col min="515" max="515" width="9.1640625" style="14" bestFit="1" customWidth="1"/>
    <col min="516" max="516" width="7.83203125" style="14" bestFit="1" customWidth="1"/>
    <col min="517" max="517" width="9" style="14" bestFit="1" customWidth="1"/>
    <col min="518" max="518" width="7.5" style="14" bestFit="1" customWidth="1"/>
    <col min="519" max="519" width="7.6640625" style="14" bestFit="1" customWidth="1"/>
    <col min="520" max="520" width="6.33203125" style="14" bestFit="1" customWidth="1"/>
    <col min="521" max="521" width="8.33203125" style="14" bestFit="1" customWidth="1"/>
    <col min="522" max="522" width="9.33203125" style="14"/>
    <col min="523" max="523" width="9" style="14" bestFit="1" customWidth="1"/>
    <col min="524" max="524" width="8.33203125" style="14" customWidth="1"/>
    <col min="525" max="525" width="5.83203125" style="14" bestFit="1" customWidth="1"/>
    <col min="526" max="526" width="44" style="14" customWidth="1"/>
    <col min="527" max="769" width="9.33203125" style="14"/>
    <col min="770" max="770" width="20.5" style="14" bestFit="1" customWidth="1"/>
    <col min="771" max="771" width="9.1640625" style="14" bestFit="1" customWidth="1"/>
    <col min="772" max="772" width="7.83203125" style="14" bestFit="1" customWidth="1"/>
    <col min="773" max="773" width="9" style="14" bestFit="1" customWidth="1"/>
    <col min="774" max="774" width="7.5" style="14" bestFit="1" customWidth="1"/>
    <col min="775" max="775" width="7.6640625" style="14" bestFit="1" customWidth="1"/>
    <col min="776" max="776" width="6.33203125" style="14" bestFit="1" customWidth="1"/>
    <col min="777" max="777" width="8.33203125" style="14" bestFit="1" customWidth="1"/>
    <col min="778" max="778" width="9.33203125" style="14"/>
    <col min="779" max="779" width="9" style="14" bestFit="1" customWidth="1"/>
    <col min="780" max="780" width="8.33203125" style="14" customWidth="1"/>
    <col min="781" max="781" width="5.83203125" style="14" bestFit="1" customWidth="1"/>
    <col min="782" max="782" width="44" style="14" customWidth="1"/>
    <col min="783" max="1025" width="9.33203125" style="14"/>
    <col min="1026" max="1026" width="20.5" style="14" bestFit="1" customWidth="1"/>
    <col min="1027" max="1027" width="9.1640625" style="14" bestFit="1" customWidth="1"/>
    <col min="1028" max="1028" width="7.83203125" style="14" bestFit="1" customWidth="1"/>
    <col min="1029" max="1029" width="9" style="14" bestFit="1" customWidth="1"/>
    <col min="1030" max="1030" width="7.5" style="14" bestFit="1" customWidth="1"/>
    <col min="1031" max="1031" width="7.6640625" style="14" bestFit="1" customWidth="1"/>
    <col min="1032" max="1032" width="6.33203125" style="14" bestFit="1" customWidth="1"/>
    <col min="1033" max="1033" width="8.33203125" style="14" bestFit="1" customWidth="1"/>
    <col min="1034" max="1034" width="9.33203125" style="14"/>
    <col min="1035" max="1035" width="9" style="14" bestFit="1" customWidth="1"/>
    <col min="1036" max="1036" width="8.33203125" style="14" customWidth="1"/>
    <col min="1037" max="1037" width="5.83203125" style="14" bestFit="1" customWidth="1"/>
    <col min="1038" max="1038" width="44" style="14" customWidth="1"/>
    <col min="1039" max="1281" width="9.33203125" style="14"/>
    <col min="1282" max="1282" width="20.5" style="14" bestFit="1" customWidth="1"/>
    <col min="1283" max="1283" width="9.1640625" style="14" bestFit="1" customWidth="1"/>
    <col min="1284" max="1284" width="7.83203125" style="14" bestFit="1" customWidth="1"/>
    <col min="1285" max="1285" width="9" style="14" bestFit="1" customWidth="1"/>
    <col min="1286" max="1286" width="7.5" style="14" bestFit="1" customWidth="1"/>
    <col min="1287" max="1287" width="7.6640625" style="14" bestFit="1" customWidth="1"/>
    <col min="1288" max="1288" width="6.33203125" style="14" bestFit="1" customWidth="1"/>
    <col min="1289" max="1289" width="8.33203125" style="14" bestFit="1" customWidth="1"/>
    <col min="1290" max="1290" width="9.33203125" style="14"/>
    <col min="1291" max="1291" width="9" style="14" bestFit="1" customWidth="1"/>
    <col min="1292" max="1292" width="8.33203125" style="14" customWidth="1"/>
    <col min="1293" max="1293" width="5.83203125" style="14" bestFit="1" customWidth="1"/>
    <col min="1294" max="1294" width="44" style="14" customWidth="1"/>
    <col min="1295" max="1537" width="9.33203125" style="14"/>
    <col min="1538" max="1538" width="20.5" style="14" bestFit="1" customWidth="1"/>
    <col min="1539" max="1539" width="9.1640625" style="14" bestFit="1" customWidth="1"/>
    <col min="1540" max="1540" width="7.83203125" style="14" bestFit="1" customWidth="1"/>
    <col min="1541" max="1541" width="9" style="14" bestFit="1" customWidth="1"/>
    <col min="1542" max="1542" width="7.5" style="14" bestFit="1" customWidth="1"/>
    <col min="1543" max="1543" width="7.6640625" style="14" bestFit="1" customWidth="1"/>
    <col min="1544" max="1544" width="6.33203125" style="14" bestFit="1" customWidth="1"/>
    <col min="1545" max="1545" width="8.33203125" style="14" bestFit="1" customWidth="1"/>
    <col min="1546" max="1546" width="9.33203125" style="14"/>
    <col min="1547" max="1547" width="9" style="14" bestFit="1" customWidth="1"/>
    <col min="1548" max="1548" width="8.33203125" style="14" customWidth="1"/>
    <col min="1549" max="1549" width="5.83203125" style="14" bestFit="1" customWidth="1"/>
    <col min="1550" max="1550" width="44" style="14" customWidth="1"/>
    <col min="1551" max="1793" width="9.33203125" style="14"/>
    <col min="1794" max="1794" width="20.5" style="14" bestFit="1" customWidth="1"/>
    <col min="1795" max="1795" width="9.1640625" style="14" bestFit="1" customWidth="1"/>
    <col min="1796" max="1796" width="7.83203125" style="14" bestFit="1" customWidth="1"/>
    <col min="1797" max="1797" width="9" style="14" bestFit="1" customWidth="1"/>
    <col min="1798" max="1798" width="7.5" style="14" bestFit="1" customWidth="1"/>
    <col min="1799" max="1799" width="7.6640625" style="14" bestFit="1" customWidth="1"/>
    <col min="1800" max="1800" width="6.33203125" style="14" bestFit="1" customWidth="1"/>
    <col min="1801" max="1801" width="8.33203125" style="14" bestFit="1" customWidth="1"/>
    <col min="1802" max="1802" width="9.33203125" style="14"/>
    <col min="1803" max="1803" width="9" style="14" bestFit="1" customWidth="1"/>
    <col min="1804" max="1804" width="8.33203125" style="14" customWidth="1"/>
    <col min="1805" max="1805" width="5.83203125" style="14" bestFit="1" customWidth="1"/>
    <col min="1806" max="1806" width="44" style="14" customWidth="1"/>
    <col min="1807" max="2049" width="9.33203125" style="14"/>
    <col min="2050" max="2050" width="20.5" style="14" bestFit="1" customWidth="1"/>
    <col min="2051" max="2051" width="9.1640625" style="14" bestFit="1" customWidth="1"/>
    <col min="2052" max="2052" width="7.83203125" style="14" bestFit="1" customWidth="1"/>
    <col min="2053" max="2053" width="9" style="14" bestFit="1" customWidth="1"/>
    <col min="2054" max="2054" width="7.5" style="14" bestFit="1" customWidth="1"/>
    <col min="2055" max="2055" width="7.6640625" style="14" bestFit="1" customWidth="1"/>
    <col min="2056" max="2056" width="6.33203125" style="14" bestFit="1" customWidth="1"/>
    <col min="2057" max="2057" width="8.33203125" style="14" bestFit="1" customWidth="1"/>
    <col min="2058" max="2058" width="9.33203125" style="14"/>
    <col min="2059" max="2059" width="9" style="14" bestFit="1" customWidth="1"/>
    <col min="2060" max="2060" width="8.33203125" style="14" customWidth="1"/>
    <col min="2061" max="2061" width="5.83203125" style="14" bestFit="1" customWidth="1"/>
    <col min="2062" max="2062" width="44" style="14" customWidth="1"/>
    <col min="2063" max="2305" width="9.33203125" style="14"/>
    <col min="2306" max="2306" width="20.5" style="14" bestFit="1" customWidth="1"/>
    <col min="2307" max="2307" width="9.1640625" style="14" bestFit="1" customWidth="1"/>
    <col min="2308" max="2308" width="7.83203125" style="14" bestFit="1" customWidth="1"/>
    <col min="2309" max="2309" width="9" style="14" bestFit="1" customWidth="1"/>
    <col min="2310" max="2310" width="7.5" style="14" bestFit="1" customWidth="1"/>
    <col min="2311" max="2311" width="7.6640625" style="14" bestFit="1" customWidth="1"/>
    <col min="2312" max="2312" width="6.33203125" style="14" bestFit="1" customWidth="1"/>
    <col min="2313" max="2313" width="8.33203125" style="14" bestFit="1" customWidth="1"/>
    <col min="2314" max="2314" width="9.33203125" style="14"/>
    <col min="2315" max="2315" width="9" style="14" bestFit="1" customWidth="1"/>
    <col min="2316" max="2316" width="8.33203125" style="14" customWidth="1"/>
    <col min="2317" max="2317" width="5.83203125" style="14" bestFit="1" customWidth="1"/>
    <col min="2318" max="2318" width="44" style="14" customWidth="1"/>
    <col min="2319" max="2561" width="9.33203125" style="14"/>
    <col min="2562" max="2562" width="20.5" style="14" bestFit="1" customWidth="1"/>
    <col min="2563" max="2563" width="9.1640625" style="14" bestFit="1" customWidth="1"/>
    <col min="2564" max="2564" width="7.83203125" style="14" bestFit="1" customWidth="1"/>
    <col min="2565" max="2565" width="9" style="14" bestFit="1" customWidth="1"/>
    <col min="2566" max="2566" width="7.5" style="14" bestFit="1" customWidth="1"/>
    <col min="2567" max="2567" width="7.6640625" style="14" bestFit="1" customWidth="1"/>
    <col min="2568" max="2568" width="6.33203125" style="14" bestFit="1" customWidth="1"/>
    <col min="2569" max="2569" width="8.33203125" style="14" bestFit="1" customWidth="1"/>
    <col min="2570" max="2570" width="9.33203125" style="14"/>
    <col min="2571" max="2571" width="9" style="14" bestFit="1" customWidth="1"/>
    <col min="2572" max="2572" width="8.33203125" style="14" customWidth="1"/>
    <col min="2573" max="2573" width="5.83203125" style="14" bestFit="1" customWidth="1"/>
    <col min="2574" max="2574" width="44" style="14" customWidth="1"/>
    <col min="2575" max="2817" width="9.33203125" style="14"/>
    <col min="2818" max="2818" width="20.5" style="14" bestFit="1" customWidth="1"/>
    <col min="2819" max="2819" width="9.1640625" style="14" bestFit="1" customWidth="1"/>
    <col min="2820" max="2820" width="7.83203125" style="14" bestFit="1" customWidth="1"/>
    <col min="2821" max="2821" width="9" style="14" bestFit="1" customWidth="1"/>
    <col min="2822" max="2822" width="7.5" style="14" bestFit="1" customWidth="1"/>
    <col min="2823" max="2823" width="7.6640625" style="14" bestFit="1" customWidth="1"/>
    <col min="2824" max="2824" width="6.33203125" style="14" bestFit="1" customWidth="1"/>
    <col min="2825" max="2825" width="8.33203125" style="14" bestFit="1" customWidth="1"/>
    <col min="2826" max="2826" width="9.33203125" style="14"/>
    <col min="2827" max="2827" width="9" style="14" bestFit="1" customWidth="1"/>
    <col min="2828" max="2828" width="8.33203125" style="14" customWidth="1"/>
    <col min="2829" max="2829" width="5.83203125" style="14" bestFit="1" customWidth="1"/>
    <col min="2830" max="2830" width="44" style="14" customWidth="1"/>
    <col min="2831" max="3073" width="9.33203125" style="14"/>
    <col min="3074" max="3074" width="20.5" style="14" bestFit="1" customWidth="1"/>
    <col min="3075" max="3075" width="9.1640625" style="14" bestFit="1" customWidth="1"/>
    <col min="3076" max="3076" width="7.83203125" style="14" bestFit="1" customWidth="1"/>
    <col min="3077" max="3077" width="9" style="14" bestFit="1" customWidth="1"/>
    <col min="3078" max="3078" width="7.5" style="14" bestFit="1" customWidth="1"/>
    <col min="3079" max="3079" width="7.6640625" style="14" bestFit="1" customWidth="1"/>
    <col min="3080" max="3080" width="6.33203125" style="14" bestFit="1" customWidth="1"/>
    <col min="3081" max="3081" width="8.33203125" style="14" bestFit="1" customWidth="1"/>
    <col min="3082" max="3082" width="9.33203125" style="14"/>
    <col min="3083" max="3083" width="9" style="14" bestFit="1" customWidth="1"/>
    <col min="3084" max="3084" width="8.33203125" style="14" customWidth="1"/>
    <col min="3085" max="3085" width="5.83203125" style="14" bestFit="1" customWidth="1"/>
    <col min="3086" max="3086" width="44" style="14" customWidth="1"/>
    <col min="3087" max="3329" width="9.33203125" style="14"/>
    <col min="3330" max="3330" width="20.5" style="14" bestFit="1" customWidth="1"/>
    <col min="3331" max="3331" width="9.1640625" style="14" bestFit="1" customWidth="1"/>
    <col min="3332" max="3332" width="7.83203125" style="14" bestFit="1" customWidth="1"/>
    <col min="3333" max="3333" width="9" style="14" bestFit="1" customWidth="1"/>
    <col min="3334" max="3334" width="7.5" style="14" bestFit="1" customWidth="1"/>
    <col min="3335" max="3335" width="7.6640625" style="14" bestFit="1" customWidth="1"/>
    <col min="3336" max="3336" width="6.33203125" style="14" bestFit="1" customWidth="1"/>
    <col min="3337" max="3337" width="8.33203125" style="14" bestFit="1" customWidth="1"/>
    <col min="3338" max="3338" width="9.33203125" style="14"/>
    <col min="3339" max="3339" width="9" style="14" bestFit="1" customWidth="1"/>
    <col min="3340" max="3340" width="8.33203125" style="14" customWidth="1"/>
    <col min="3341" max="3341" width="5.83203125" style="14" bestFit="1" customWidth="1"/>
    <col min="3342" max="3342" width="44" style="14" customWidth="1"/>
    <col min="3343" max="3585" width="9.33203125" style="14"/>
    <col min="3586" max="3586" width="20.5" style="14" bestFit="1" customWidth="1"/>
    <col min="3587" max="3587" width="9.1640625" style="14" bestFit="1" customWidth="1"/>
    <col min="3588" max="3588" width="7.83203125" style="14" bestFit="1" customWidth="1"/>
    <col min="3589" max="3589" width="9" style="14" bestFit="1" customWidth="1"/>
    <col min="3590" max="3590" width="7.5" style="14" bestFit="1" customWidth="1"/>
    <col min="3591" max="3591" width="7.6640625" style="14" bestFit="1" customWidth="1"/>
    <col min="3592" max="3592" width="6.33203125" style="14" bestFit="1" customWidth="1"/>
    <col min="3593" max="3593" width="8.33203125" style="14" bestFit="1" customWidth="1"/>
    <col min="3594" max="3594" width="9.33203125" style="14"/>
    <col min="3595" max="3595" width="9" style="14" bestFit="1" customWidth="1"/>
    <col min="3596" max="3596" width="8.33203125" style="14" customWidth="1"/>
    <col min="3597" max="3597" width="5.83203125" style="14" bestFit="1" customWidth="1"/>
    <col min="3598" max="3598" width="44" style="14" customWidth="1"/>
    <col min="3599" max="3841" width="9.33203125" style="14"/>
    <col min="3842" max="3842" width="20.5" style="14" bestFit="1" customWidth="1"/>
    <col min="3843" max="3843" width="9.1640625" style="14" bestFit="1" customWidth="1"/>
    <col min="3844" max="3844" width="7.83203125" style="14" bestFit="1" customWidth="1"/>
    <col min="3845" max="3845" width="9" style="14" bestFit="1" customWidth="1"/>
    <col min="3846" max="3846" width="7.5" style="14" bestFit="1" customWidth="1"/>
    <col min="3847" max="3847" width="7.6640625" style="14" bestFit="1" customWidth="1"/>
    <col min="3848" max="3848" width="6.33203125" style="14" bestFit="1" customWidth="1"/>
    <col min="3849" max="3849" width="8.33203125" style="14" bestFit="1" customWidth="1"/>
    <col min="3850" max="3850" width="9.33203125" style="14"/>
    <col min="3851" max="3851" width="9" style="14" bestFit="1" customWidth="1"/>
    <col min="3852" max="3852" width="8.33203125" style="14" customWidth="1"/>
    <col min="3853" max="3853" width="5.83203125" style="14" bestFit="1" customWidth="1"/>
    <col min="3854" max="3854" width="44" style="14" customWidth="1"/>
    <col min="3855" max="4097" width="9.33203125" style="14"/>
    <col min="4098" max="4098" width="20.5" style="14" bestFit="1" customWidth="1"/>
    <col min="4099" max="4099" width="9.1640625" style="14" bestFit="1" customWidth="1"/>
    <col min="4100" max="4100" width="7.83203125" style="14" bestFit="1" customWidth="1"/>
    <col min="4101" max="4101" width="9" style="14" bestFit="1" customWidth="1"/>
    <col min="4102" max="4102" width="7.5" style="14" bestFit="1" customWidth="1"/>
    <col min="4103" max="4103" width="7.6640625" style="14" bestFit="1" customWidth="1"/>
    <col min="4104" max="4104" width="6.33203125" style="14" bestFit="1" customWidth="1"/>
    <col min="4105" max="4105" width="8.33203125" style="14" bestFit="1" customWidth="1"/>
    <col min="4106" max="4106" width="9.33203125" style="14"/>
    <col min="4107" max="4107" width="9" style="14" bestFit="1" customWidth="1"/>
    <col min="4108" max="4108" width="8.33203125" style="14" customWidth="1"/>
    <col min="4109" max="4109" width="5.83203125" style="14" bestFit="1" customWidth="1"/>
    <col min="4110" max="4110" width="44" style="14" customWidth="1"/>
    <col min="4111" max="4353" width="9.33203125" style="14"/>
    <col min="4354" max="4354" width="20.5" style="14" bestFit="1" customWidth="1"/>
    <col min="4355" max="4355" width="9.1640625" style="14" bestFit="1" customWidth="1"/>
    <col min="4356" max="4356" width="7.83203125" style="14" bestFit="1" customWidth="1"/>
    <col min="4357" max="4357" width="9" style="14" bestFit="1" customWidth="1"/>
    <col min="4358" max="4358" width="7.5" style="14" bestFit="1" customWidth="1"/>
    <col min="4359" max="4359" width="7.6640625" style="14" bestFit="1" customWidth="1"/>
    <col min="4360" max="4360" width="6.33203125" style="14" bestFit="1" customWidth="1"/>
    <col min="4361" max="4361" width="8.33203125" style="14" bestFit="1" customWidth="1"/>
    <col min="4362" max="4362" width="9.33203125" style="14"/>
    <col min="4363" max="4363" width="9" style="14" bestFit="1" customWidth="1"/>
    <col min="4364" max="4364" width="8.33203125" style="14" customWidth="1"/>
    <col min="4365" max="4365" width="5.83203125" style="14" bestFit="1" customWidth="1"/>
    <col min="4366" max="4366" width="44" style="14" customWidth="1"/>
    <col min="4367" max="4609" width="9.33203125" style="14"/>
    <col min="4610" max="4610" width="20.5" style="14" bestFit="1" customWidth="1"/>
    <col min="4611" max="4611" width="9.1640625" style="14" bestFit="1" customWidth="1"/>
    <col min="4612" max="4612" width="7.83203125" style="14" bestFit="1" customWidth="1"/>
    <col min="4613" max="4613" width="9" style="14" bestFit="1" customWidth="1"/>
    <col min="4614" max="4614" width="7.5" style="14" bestFit="1" customWidth="1"/>
    <col min="4615" max="4615" width="7.6640625" style="14" bestFit="1" customWidth="1"/>
    <col min="4616" max="4616" width="6.33203125" style="14" bestFit="1" customWidth="1"/>
    <col min="4617" max="4617" width="8.33203125" style="14" bestFit="1" customWidth="1"/>
    <col min="4618" max="4618" width="9.33203125" style="14"/>
    <col min="4619" max="4619" width="9" style="14" bestFit="1" customWidth="1"/>
    <col min="4620" max="4620" width="8.33203125" style="14" customWidth="1"/>
    <col min="4621" max="4621" width="5.83203125" style="14" bestFit="1" customWidth="1"/>
    <col min="4622" max="4622" width="44" style="14" customWidth="1"/>
    <col min="4623" max="4865" width="9.33203125" style="14"/>
    <col min="4866" max="4866" width="20.5" style="14" bestFit="1" customWidth="1"/>
    <col min="4867" max="4867" width="9.1640625" style="14" bestFit="1" customWidth="1"/>
    <col min="4868" max="4868" width="7.83203125" style="14" bestFit="1" customWidth="1"/>
    <col min="4869" max="4869" width="9" style="14" bestFit="1" customWidth="1"/>
    <col min="4870" max="4870" width="7.5" style="14" bestFit="1" customWidth="1"/>
    <col min="4871" max="4871" width="7.6640625" style="14" bestFit="1" customWidth="1"/>
    <col min="4872" max="4872" width="6.33203125" style="14" bestFit="1" customWidth="1"/>
    <col min="4873" max="4873" width="8.33203125" style="14" bestFit="1" customWidth="1"/>
    <col min="4874" max="4874" width="9.33203125" style="14"/>
    <col min="4875" max="4875" width="9" style="14" bestFit="1" customWidth="1"/>
    <col min="4876" max="4876" width="8.33203125" style="14" customWidth="1"/>
    <col min="4877" max="4877" width="5.83203125" style="14" bestFit="1" customWidth="1"/>
    <col min="4878" max="4878" width="44" style="14" customWidth="1"/>
    <col min="4879" max="5121" width="9.33203125" style="14"/>
    <col min="5122" max="5122" width="20.5" style="14" bestFit="1" customWidth="1"/>
    <col min="5123" max="5123" width="9.1640625" style="14" bestFit="1" customWidth="1"/>
    <col min="5124" max="5124" width="7.83203125" style="14" bestFit="1" customWidth="1"/>
    <col min="5125" max="5125" width="9" style="14" bestFit="1" customWidth="1"/>
    <col min="5126" max="5126" width="7.5" style="14" bestFit="1" customWidth="1"/>
    <col min="5127" max="5127" width="7.6640625" style="14" bestFit="1" customWidth="1"/>
    <col min="5128" max="5128" width="6.33203125" style="14" bestFit="1" customWidth="1"/>
    <col min="5129" max="5129" width="8.33203125" style="14" bestFit="1" customWidth="1"/>
    <col min="5130" max="5130" width="9.33203125" style="14"/>
    <col min="5131" max="5131" width="9" style="14" bestFit="1" customWidth="1"/>
    <col min="5132" max="5132" width="8.33203125" style="14" customWidth="1"/>
    <col min="5133" max="5133" width="5.83203125" style="14" bestFit="1" customWidth="1"/>
    <col min="5134" max="5134" width="44" style="14" customWidth="1"/>
    <col min="5135" max="5377" width="9.33203125" style="14"/>
    <col min="5378" max="5378" width="20.5" style="14" bestFit="1" customWidth="1"/>
    <col min="5379" max="5379" width="9.1640625" style="14" bestFit="1" customWidth="1"/>
    <col min="5380" max="5380" width="7.83203125" style="14" bestFit="1" customWidth="1"/>
    <col min="5381" max="5381" width="9" style="14" bestFit="1" customWidth="1"/>
    <col min="5382" max="5382" width="7.5" style="14" bestFit="1" customWidth="1"/>
    <col min="5383" max="5383" width="7.6640625" style="14" bestFit="1" customWidth="1"/>
    <col min="5384" max="5384" width="6.33203125" style="14" bestFit="1" customWidth="1"/>
    <col min="5385" max="5385" width="8.33203125" style="14" bestFit="1" customWidth="1"/>
    <col min="5386" max="5386" width="9.33203125" style="14"/>
    <col min="5387" max="5387" width="9" style="14" bestFit="1" customWidth="1"/>
    <col min="5388" max="5388" width="8.33203125" style="14" customWidth="1"/>
    <col min="5389" max="5389" width="5.83203125" style="14" bestFit="1" customWidth="1"/>
    <col min="5390" max="5390" width="44" style="14" customWidth="1"/>
    <col min="5391" max="5633" width="9.33203125" style="14"/>
    <col min="5634" max="5634" width="20.5" style="14" bestFit="1" customWidth="1"/>
    <col min="5635" max="5635" width="9.1640625" style="14" bestFit="1" customWidth="1"/>
    <col min="5636" max="5636" width="7.83203125" style="14" bestFit="1" customWidth="1"/>
    <col min="5637" max="5637" width="9" style="14" bestFit="1" customWidth="1"/>
    <col min="5638" max="5638" width="7.5" style="14" bestFit="1" customWidth="1"/>
    <col min="5639" max="5639" width="7.6640625" style="14" bestFit="1" customWidth="1"/>
    <col min="5640" max="5640" width="6.33203125" style="14" bestFit="1" customWidth="1"/>
    <col min="5641" max="5641" width="8.33203125" style="14" bestFit="1" customWidth="1"/>
    <col min="5642" max="5642" width="9.33203125" style="14"/>
    <col min="5643" max="5643" width="9" style="14" bestFit="1" customWidth="1"/>
    <col min="5644" max="5644" width="8.33203125" style="14" customWidth="1"/>
    <col min="5645" max="5645" width="5.83203125" style="14" bestFit="1" customWidth="1"/>
    <col min="5646" max="5646" width="44" style="14" customWidth="1"/>
    <col min="5647" max="5889" width="9.33203125" style="14"/>
    <col min="5890" max="5890" width="20.5" style="14" bestFit="1" customWidth="1"/>
    <col min="5891" max="5891" width="9.1640625" style="14" bestFit="1" customWidth="1"/>
    <col min="5892" max="5892" width="7.83203125" style="14" bestFit="1" customWidth="1"/>
    <col min="5893" max="5893" width="9" style="14" bestFit="1" customWidth="1"/>
    <col min="5894" max="5894" width="7.5" style="14" bestFit="1" customWidth="1"/>
    <col min="5895" max="5895" width="7.6640625" style="14" bestFit="1" customWidth="1"/>
    <col min="5896" max="5896" width="6.33203125" style="14" bestFit="1" customWidth="1"/>
    <col min="5897" max="5897" width="8.33203125" style="14" bestFit="1" customWidth="1"/>
    <col min="5898" max="5898" width="9.33203125" style="14"/>
    <col min="5899" max="5899" width="9" style="14" bestFit="1" customWidth="1"/>
    <col min="5900" max="5900" width="8.33203125" style="14" customWidth="1"/>
    <col min="5901" max="5901" width="5.83203125" style="14" bestFit="1" customWidth="1"/>
    <col min="5902" max="5902" width="44" style="14" customWidth="1"/>
    <col min="5903" max="6145" width="9.33203125" style="14"/>
    <col min="6146" max="6146" width="20.5" style="14" bestFit="1" customWidth="1"/>
    <col min="6147" max="6147" width="9.1640625" style="14" bestFit="1" customWidth="1"/>
    <col min="6148" max="6148" width="7.83203125" style="14" bestFit="1" customWidth="1"/>
    <col min="6149" max="6149" width="9" style="14" bestFit="1" customWidth="1"/>
    <col min="6150" max="6150" width="7.5" style="14" bestFit="1" customWidth="1"/>
    <col min="6151" max="6151" width="7.6640625" style="14" bestFit="1" customWidth="1"/>
    <col min="6152" max="6152" width="6.33203125" style="14" bestFit="1" customWidth="1"/>
    <col min="6153" max="6153" width="8.33203125" style="14" bestFit="1" customWidth="1"/>
    <col min="6154" max="6154" width="9.33203125" style="14"/>
    <col min="6155" max="6155" width="9" style="14" bestFit="1" customWidth="1"/>
    <col min="6156" max="6156" width="8.33203125" style="14" customWidth="1"/>
    <col min="6157" max="6157" width="5.83203125" style="14" bestFit="1" customWidth="1"/>
    <col min="6158" max="6158" width="44" style="14" customWidth="1"/>
    <col min="6159" max="6401" width="9.33203125" style="14"/>
    <col min="6402" max="6402" width="20.5" style="14" bestFit="1" customWidth="1"/>
    <col min="6403" max="6403" width="9.1640625" style="14" bestFit="1" customWidth="1"/>
    <col min="6404" max="6404" width="7.83203125" style="14" bestFit="1" customWidth="1"/>
    <col min="6405" max="6405" width="9" style="14" bestFit="1" customWidth="1"/>
    <col min="6406" max="6406" width="7.5" style="14" bestFit="1" customWidth="1"/>
    <col min="6407" max="6407" width="7.6640625" style="14" bestFit="1" customWidth="1"/>
    <col min="6408" max="6408" width="6.33203125" style="14" bestFit="1" customWidth="1"/>
    <col min="6409" max="6409" width="8.33203125" style="14" bestFit="1" customWidth="1"/>
    <col min="6410" max="6410" width="9.33203125" style="14"/>
    <col min="6411" max="6411" width="9" style="14" bestFit="1" customWidth="1"/>
    <col min="6412" max="6412" width="8.33203125" style="14" customWidth="1"/>
    <col min="6413" max="6413" width="5.83203125" style="14" bestFit="1" customWidth="1"/>
    <col min="6414" max="6414" width="44" style="14" customWidth="1"/>
    <col min="6415" max="6657" width="9.33203125" style="14"/>
    <col min="6658" max="6658" width="20.5" style="14" bestFit="1" customWidth="1"/>
    <col min="6659" max="6659" width="9.1640625" style="14" bestFit="1" customWidth="1"/>
    <col min="6660" max="6660" width="7.83203125" style="14" bestFit="1" customWidth="1"/>
    <col min="6661" max="6661" width="9" style="14" bestFit="1" customWidth="1"/>
    <col min="6662" max="6662" width="7.5" style="14" bestFit="1" customWidth="1"/>
    <col min="6663" max="6663" width="7.6640625" style="14" bestFit="1" customWidth="1"/>
    <col min="6664" max="6664" width="6.33203125" style="14" bestFit="1" customWidth="1"/>
    <col min="6665" max="6665" width="8.33203125" style="14" bestFit="1" customWidth="1"/>
    <col min="6666" max="6666" width="9.33203125" style="14"/>
    <col min="6667" max="6667" width="9" style="14" bestFit="1" customWidth="1"/>
    <col min="6668" max="6668" width="8.33203125" style="14" customWidth="1"/>
    <col min="6669" max="6669" width="5.83203125" style="14" bestFit="1" customWidth="1"/>
    <col min="6670" max="6670" width="44" style="14" customWidth="1"/>
    <col min="6671" max="6913" width="9.33203125" style="14"/>
    <col min="6914" max="6914" width="20.5" style="14" bestFit="1" customWidth="1"/>
    <col min="6915" max="6915" width="9.1640625" style="14" bestFit="1" customWidth="1"/>
    <col min="6916" max="6916" width="7.83203125" style="14" bestFit="1" customWidth="1"/>
    <col min="6917" max="6917" width="9" style="14" bestFit="1" customWidth="1"/>
    <col min="6918" max="6918" width="7.5" style="14" bestFit="1" customWidth="1"/>
    <col min="6919" max="6919" width="7.6640625" style="14" bestFit="1" customWidth="1"/>
    <col min="6920" max="6920" width="6.33203125" style="14" bestFit="1" customWidth="1"/>
    <col min="6921" max="6921" width="8.33203125" style="14" bestFit="1" customWidth="1"/>
    <col min="6922" max="6922" width="9.33203125" style="14"/>
    <col min="6923" max="6923" width="9" style="14" bestFit="1" customWidth="1"/>
    <col min="6924" max="6924" width="8.33203125" style="14" customWidth="1"/>
    <col min="6925" max="6925" width="5.83203125" style="14" bestFit="1" customWidth="1"/>
    <col min="6926" max="6926" width="44" style="14" customWidth="1"/>
    <col min="6927" max="7169" width="9.33203125" style="14"/>
    <col min="7170" max="7170" width="20.5" style="14" bestFit="1" customWidth="1"/>
    <col min="7171" max="7171" width="9.1640625" style="14" bestFit="1" customWidth="1"/>
    <col min="7172" max="7172" width="7.83203125" style="14" bestFit="1" customWidth="1"/>
    <col min="7173" max="7173" width="9" style="14" bestFit="1" customWidth="1"/>
    <col min="7174" max="7174" width="7.5" style="14" bestFit="1" customWidth="1"/>
    <col min="7175" max="7175" width="7.6640625" style="14" bestFit="1" customWidth="1"/>
    <col min="7176" max="7176" width="6.33203125" style="14" bestFit="1" customWidth="1"/>
    <col min="7177" max="7177" width="8.33203125" style="14" bestFit="1" customWidth="1"/>
    <col min="7178" max="7178" width="9.33203125" style="14"/>
    <col min="7179" max="7179" width="9" style="14" bestFit="1" customWidth="1"/>
    <col min="7180" max="7180" width="8.33203125" style="14" customWidth="1"/>
    <col min="7181" max="7181" width="5.83203125" style="14" bestFit="1" customWidth="1"/>
    <col min="7182" max="7182" width="44" style="14" customWidth="1"/>
    <col min="7183" max="7425" width="9.33203125" style="14"/>
    <col min="7426" max="7426" width="20.5" style="14" bestFit="1" customWidth="1"/>
    <col min="7427" max="7427" width="9.1640625" style="14" bestFit="1" customWidth="1"/>
    <col min="7428" max="7428" width="7.83203125" style="14" bestFit="1" customWidth="1"/>
    <col min="7429" max="7429" width="9" style="14" bestFit="1" customWidth="1"/>
    <col min="7430" max="7430" width="7.5" style="14" bestFit="1" customWidth="1"/>
    <col min="7431" max="7431" width="7.6640625" style="14" bestFit="1" customWidth="1"/>
    <col min="7432" max="7432" width="6.33203125" style="14" bestFit="1" customWidth="1"/>
    <col min="7433" max="7433" width="8.33203125" style="14" bestFit="1" customWidth="1"/>
    <col min="7434" max="7434" width="9.33203125" style="14"/>
    <col min="7435" max="7435" width="9" style="14" bestFit="1" customWidth="1"/>
    <col min="7436" max="7436" width="8.33203125" style="14" customWidth="1"/>
    <col min="7437" max="7437" width="5.83203125" style="14" bestFit="1" customWidth="1"/>
    <col min="7438" max="7438" width="44" style="14" customWidth="1"/>
    <col min="7439" max="7681" width="9.33203125" style="14"/>
    <col min="7682" max="7682" width="20.5" style="14" bestFit="1" customWidth="1"/>
    <col min="7683" max="7683" width="9.1640625" style="14" bestFit="1" customWidth="1"/>
    <col min="7684" max="7684" width="7.83203125" style="14" bestFit="1" customWidth="1"/>
    <col min="7685" max="7685" width="9" style="14" bestFit="1" customWidth="1"/>
    <col min="7686" max="7686" width="7.5" style="14" bestFit="1" customWidth="1"/>
    <col min="7687" max="7687" width="7.6640625" style="14" bestFit="1" customWidth="1"/>
    <col min="7688" max="7688" width="6.33203125" style="14" bestFit="1" customWidth="1"/>
    <col min="7689" max="7689" width="8.33203125" style="14" bestFit="1" customWidth="1"/>
    <col min="7690" max="7690" width="9.33203125" style="14"/>
    <col min="7691" max="7691" width="9" style="14" bestFit="1" customWidth="1"/>
    <col min="7692" max="7692" width="8.33203125" style="14" customWidth="1"/>
    <col min="7693" max="7693" width="5.83203125" style="14" bestFit="1" customWidth="1"/>
    <col min="7694" max="7694" width="44" style="14" customWidth="1"/>
    <col min="7695" max="7937" width="9.33203125" style="14"/>
    <col min="7938" max="7938" width="20.5" style="14" bestFit="1" customWidth="1"/>
    <col min="7939" max="7939" width="9.1640625" style="14" bestFit="1" customWidth="1"/>
    <col min="7940" max="7940" width="7.83203125" style="14" bestFit="1" customWidth="1"/>
    <col min="7941" max="7941" width="9" style="14" bestFit="1" customWidth="1"/>
    <col min="7942" max="7942" width="7.5" style="14" bestFit="1" customWidth="1"/>
    <col min="7943" max="7943" width="7.6640625" style="14" bestFit="1" customWidth="1"/>
    <col min="7944" max="7944" width="6.33203125" style="14" bestFit="1" customWidth="1"/>
    <col min="7945" max="7945" width="8.33203125" style="14" bestFit="1" customWidth="1"/>
    <col min="7946" max="7946" width="9.33203125" style="14"/>
    <col min="7947" max="7947" width="9" style="14" bestFit="1" customWidth="1"/>
    <col min="7948" max="7948" width="8.33203125" style="14" customWidth="1"/>
    <col min="7949" max="7949" width="5.83203125" style="14" bestFit="1" customWidth="1"/>
    <col min="7950" max="7950" width="44" style="14" customWidth="1"/>
    <col min="7951" max="8193" width="9.33203125" style="14"/>
    <col min="8194" max="8194" width="20.5" style="14" bestFit="1" customWidth="1"/>
    <col min="8195" max="8195" width="9.1640625" style="14" bestFit="1" customWidth="1"/>
    <col min="8196" max="8196" width="7.83203125" style="14" bestFit="1" customWidth="1"/>
    <col min="8197" max="8197" width="9" style="14" bestFit="1" customWidth="1"/>
    <col min="8198" max="8198" width="7.5" style="14" bestFit="1" customWidth="1"/>
    <col min="8199" max="8199" width="7.6640625" style="14" bestFit="1" customWidth="1"/>
    <col min="8200" max="8200" width="6.33203125" style="14" bestFit="1" customWidth="1"/>
    <col min="8201" max="8201" width="8.33203125" style="14" bestFit="1" customWidth="1"/>
    <col min="8202" max="8202" width="9.33203125" style="14"/>
    <col min="8203" max="8203" width="9" style="14" bestFit="1" customWidth="1"/>
    <col min="8204" max="8204" width="8.33203125" style="14" customWidth="1"/>
    <col min="8205" max="8205" width="5.83203125" style="14" bestFit="1" customWidth="1"/>
    <col min="8206" max="8206" width="44" style="14" customWidth="1"/>
    <col min="8207" max="8449" width="9.33203125" style="14"/>
    <col min="8450" max="8450" width="20.5" style="14" bestFit="1" customWidth="1"/>
    <col min="8451" max="8451" width="9.1640625" style="14" bestFit="1" customWidth="1"/>
    <col min="8452" max="8452" width="7.83203125" style="14" bestFit="1" customWidth="1"/>
    <col min="8453" max="8453" width="9" style="14" bestFit="1" customWidth="1"/>
    <col min="8454" max="8454" width="7.5" style="14" bestFit="1" customWidth="1"/>
    <col min="8455" max="8455" width="7.6640625" style="14" bestFit="1" customWidth="1"/>
    <col min="8456" max="8456" width="6.33203125" style="14" bestFit="1" customWidth="1"/>
    <col min="8457" max="8457" width="8.33203125" style="14" bestFit="1" customWidth="1"/>
    <col min="8458" max="8458" width="9.33203125" style="14"/>
    <col min="8459" max="8459" width="9" style="14" bestFit="1" customWidth="1"/>
    <col min="8460" max="8460" width="8.33203125" style="14" customWidth="1"/>
    <col min="8461" max="8461" width="5.83203125" style="14" bestFit="1" customWidth="1"/>
    <col min="8462" max="8462" width="44" style="14" customWidth="1"/>
    <col min="8463" max="8705" width="9.33203125" style="14"/>
    <col min="8706" max="8706" width="20.5" style="14" bestFit="1" customWidth="1"/>
    <col min="8707" max="8707" width="9.1640625" style="14" bestFit="1" customWidth="1"/>
    <col min="8708" max="8708" width="7.83203125" style="14" bestFit="1" customWidth="1"/>
    <col min="8709" max="8709" width="9" style="14" bestFit="1" customWidth="1"/>
    <col min="8710" max="8710" width="7.5" style="14" bestFit="1" customWidth="1"/>
    <col min="8711" max="8711" width="7.6640625" style="14" bestFit="1" customWidth="1"/>
    <col min="8712" max="8712" width="6.33203125" style="14" bestFit="1" customWidth="1"/>
    <col min="8713" max="8713" width="8.33203125" style="14" bestFit="1" customWidth="1"/>
    <col min="8714" max="8714" width="9.33203125" style="14"/>
    <col min="8715" max="8715" width="9" style="14" bestFit="1" customWidth="1"/>
    <col min="8716" max="8716" width="8.33203125" style="14" customWidth="1"/>
    <col min="8717" max="8717" width="5.83203125" style="14" bestFit="1" customWidth="1"/>
    <col min="8718" max="8718" width="44" style="14" customWidth="1"/>
    <col min="8719" max="8961" width="9.33203125" style="14"/>
    <col min="8962" max="8962" width="20.5" style="14" bestFit="1" customWidth="1"/>
    <col min="8963" max="8963" width="9.1640625" style="14" bestFit="1" customWidth="1"/>
    <col min="8964" max="8964" width="7.83203125" style="14" bestFit="1" customWidth="1"/>
    <col min="8965" max="8965" width="9" style="14" bestFit="1" customWidth="1"/>
    <col min="8966" max="8966" width="7.5" style="14" bestFit="1" customWidth="1"/>
    <col min="8967" max="8967" width="7.6640625" style="14" bestFit="1" customWidth="1"/>
    <col min="8968" max="8968" width="6.33203125" style="14" bestFit="1" customWidth="1"/>
    <col min="8969" max="8969" width="8.33203125" style="14" bestFit="1" customWidth="1"/>
    <col min="8970" max="8970" width="9.33203125" style="14"/>
    <col min="8971" max="8971" width="9" style="14" bestFit="1" customWidth="1"/>
    <col min="8972" max="8972" width="8.33203125" style="14" customWidth="1"/>
    <col min="8973" max="8973" width="5.83203125" style="14" bestFit="1" customWidth="1"/>
    <col min="8974" max="8974" width="44" style="14" customWidth="1"/>
    <col min="8975" max="9217" width="9.33203125" style="14"/>
    <col min="9218" max="9218" width="20.5" style="14" bestFit="1" customWidth="1"/>
    <col min="9219" max="9219" width="9.1640625" style="14" bestFit="1" customWidth="1"/>
    <col min="9220" max="9220" width="7.83203125" style="14" bestFit="1" customWidth="1"/>
    <col min="9221" max="9221" width="9" style="14" bestFit="1" customWidth="1"/>
    <col min="9222" max="9222" width="7.5" style="14" bestFit="1" customWidth="1"/>
    <col min="9223" max="9223" width="7.6640625" style="14" bestFit="1" customWidth="1"/>
    <col min="9224" max="9224" width="6.33203125" style="14" bestFit="1" customWidth="1"/>
    <col min="9225" max="9225" width="8.33203125" style="14" bestFit="1" customWidth="1"/>
    <col min="9226" max="9226" width="9.33203125" style="14"/>
    <col min="9227" max="9227" width="9" style="14" bestFit="1" customWidth="1"/>
    <col min="9228" max="9228" width="8.33203125" style="14" customWidth="1"/>
    <col min="9229" max="9229" width="5.83203125" style="14" bestFit="1" customWidth="1"/>
    <col min="9230" max="9230" width="44" style="14" customWidth="1"/>
    <col min="9231" max="9473" width="9.33203125" style="14"/>
    <col min="9474" max="9474" width="20.5" style="14" bestFit="1" customWidth="1"/>
    <col min="9475" max="9475" width="9.1640625" style="14" bestFit="1" customWidth="1"/>
    <col min="9476" max="9476" width="7.83203125" style="14" bestFit="1" customWidth="1"/>
    <col min="9477" max="9477" width="9" style="14" bestFit="1" customWidth="1"/>
    <col min="9478" max="9478" width="7.5" style="14" bestFit="1" customWidth="1"/>
    <col min="9479" max="9479" width="7.6640625" style="14" bestFit="1" customWidth="1"/>
    <col min="9480" max="9480" width="6.33203125" style="14" bestFit="1" customWidth="1"/>
    <col min="9481" max="9481" width="8.33203125" style="14" bestFit="1" customWidth="1"/>
    <col min="9482" max="9482" width="9.33203125" style="14"/>
    <col min="9483" max="9483" width="9" style="14" bestFit="1" customWidth="1"/>
    <col min="9484" max="9484" width="8.33203125" style="14" customWidth="1"/>
    <col min="9485" max="9485" width="5.83203125" style="14" bestFit="1" customWidth="1"/>
    <col min="9486" max="9486" width="44" style="14" customWidth="1"/>
    <col min="9487" max="9729" width="9.33203125" style="14"/>
    <col min="9730" max="9730" width="20.5" style="14" bestFit="1" customWidth="1"/>
    <col min="9731" max="9731" width="9.1640625" style="14" bestFit="1" customWidth="1"/>
    <col min="9732" max="9732" width="7.83203125" style="14" bestFit="1" customWidth="1"/>
    <col min="9733" max="9733" width="9" style="14" bestFit="1" customWidth="1"/>
    <col min="9734" max="9734" width="7.5" style="14" bestFit="1" customWidth="1"/>
    <col min="9735" max="9735" width="7.6640625" style="14" bestFit="1" customWidth="1"/>
    <col min="9736" max="9736" width="6.33203125" style="14" bestFit="1" customWidth="1"/>
    <col min="9737" max="9737" width="8.33203125" style="14" bestFit="1" customWidth="1"/>
    <col min="9738" max="9738" width="9.33203125" style="14"/>
    <col min="9739" max="9739" width="9" style="14" bestFit="1" customWidth="1"/>
    <col min="9740" max="9740" width="8.33203125" style="14" customWidth="1"/>
    <col min="9741" max="9741" width="5.83203125" style="14" bestFit="1" customWidth="1"/>
    <col min="9742" max="9742" width="44" style="14" customWidth="1"/>
    <col min="9743" max="9985" width="9.33203125" style="14"/>
    <col min="9986" max="9986" width="20.5" style="14" bestFit="1" customWidth="1"/>
    <col min="9987" max="9987" width="9.1640625" style="14" bestFit="1" customWidth="1"/>
    <col min="9988" max="9988" width="7.83203125" style="14" bestFit="1" customWidth="1"/>
    <col min="9989" max="9989" width="9" style="14" bestFit="1" customWidth="1"/>
    <col min="9990" max="9990" width="7.5" style="14" bestFit="1" customWidth="1"/>
    <col min="9991" max="9991" width="7.6640625" style="14" bestFit="1" customWidth="1"/>
    <col min="9992" max="9992" width="6.33203125" style="14" bestFit="1" customWidth="1"/>
    <col min="9993" max="9993" width="8.33203125" style="14" bestFit="1" customWidth="1"/>
    <col min="9994" max="9994" width="9.33203125" style="14"/>
    <col min="9995" max="9995" width="9" style="14" bestFit="1" customWidth="1"/>
    <col min="9996" max="9996" width="8.33203125" style="14" customWidth="1"/>
    <col min="9997" max="9997" width="5.83203125" style="14" bestFit="1" customWidth="1"/>
    <col min="9998" max="9998" width="44" style="14" customWidth="1"/>
    <col min="9999" max="10241" width="9.33203125" style="14"/>
    <col min="10242" max="10242" width="20.5" style="14" bestFit="1" customWidth="1"/>
    <col min="10243" max="10243" width="9.1640625" style="14" bestFit="1" customWidth="1"/>
    <col min="10244" max="10244" width="7.83203125" style="14" bestFit="1" customWidth="1"/>
    <col min="10245" max="10245" width="9" style="14" bestFit="1" customWidth="1"/>
    <col min="10246" max="10246" width="7.5" style="14" bestFit="1" customWidth="1"/>
    <col min="10247" max="10247" width="7.6640625" style="14" bestFit="1" customWidth="1"/>
    <col min="10248" max="10248" width="6.33203125" style="14" bestFit="1" customWidth="1"/>
    <col min="10249" max="10249" width="8.33203125" style="14" bestFit="1" customWidth="1"/>
    <col min="10250" max="10250" width="9.33203125" style="14"/>
    <col min="10251" max="10251" width="9" style="14" bestFit="1" customWidth="1"/>
    <col min="10252" max="10252" width="8.33203125" style="14" customWidth="1"/>
    <col min="10253" max="10253" width="5.83203125" style="14" bestFit="1" customWidth="1"/>
    <col min="10254" max="10254" width="44" style="14" customWidth="1"/>
    <col min="10255" max="10497" width="9.33203125" style="14"/>
    <col min="10498" max="10498" width="20.5" style="14" bestFit="1" customWidth="1"/>
    <col min="10499" max="10499" width="9.1640625" style="14" bestFit="1" customWidth="1"/>
    <col min="10500" max="10500" width="7.83203125" style="14" bestFit="1" customWidth="1"/>
    <col min="10501" max="10501" width="9" style="14" bestFit="1" customWidth="1"/>
    <col min="10502" max="10502" width="7.5" style="14" bestFit="1" customWidth="1"/>
    <col min="10503" max="10503" width="7.6640625" style="14" bestFit="1" customWidth="1"/>
    <col min="10504" max="10504" width="6.33203125" style="14" bestFit="1" customWidth="1"/>
    <col min="10505" max="10505" width="8.33203125" style="14" bestFit="1" customWidth="1"/>
    <col min="10506" max="10506" width="9.33203125" style="14"/>
    <col min="10507" max="10507" width="9" style="14" bestFit="1" customWidth="1"/>
    <col min="10508" max="10508" width="8.33203125" style="14" customWidth="1"/>
    <col min="10509" max="10509" width="5.83203125" style="14" bestFit="1" customWidth="1"/>
    <col min="10510" max="10510" width="44" style="14" customWidth="1"/>
    <col min="10511" max="10753" width="9.33203125" style="14"/>
    <col min="10754" max="10754" width="20.5" style="14" bestFit="1" customWidth="1"/>
    <col min="10755" max="10755" width="9.1640625" style="14" bestFit="1" customWidth="1"/>
    <col min="10756" max="10756" width="7.83203125" style="14" bestFit="1" customWidth="1"/>
    <col min="10757" max="10757" width="9" style="14" bestFit="1" customWidth="1"/>
    <col min="10758" max="10758" width="7.5" style="14" bestFit="1" customWidth="1"/>
    <col min="10759" max="10759" width="7.6640625" style="14" bestFit="1" customWidth="1"/>
    <col min="10760" max="10760" width="6.33203125" style="14" bestFit="1" customWidth="1"/>
    <col min="10761" max="10761" width="8.33203125" style="14" bestFit="1" customWidth="1"/>
    <col min="10762" max="10762" width="9.33203125" style="14"/>
    <col min="10763" max="10763" width="9" style="14" bestFit="1" customWidth="1"/>
    <col min="10764" max="10764" width="8.33203125" style="14" customWidth="1"/>
    <col min="10765" max="10765" width="5.83203125" style="14" bestFit="1" customWidth="1"/>
    <col min="10766" max="10766" width="44" style="14" customWidth="1"/>
    <col min="10767" max="11009" width="9.33203125" style="14"/>
    <col min="11010" max="11010" width="20.5" style="14" bestFit="1" customWidth="1"/>
    <col min="11011" max="11011" width="9.1640625" style="14" bestFit="1" customWidth="1"/>
    <col min="11012" max="11012" width="7.83203125" style="14" bestFit="1" customWidth="1"/>
    <col min="11013" max="11013" width="9" style="14" bestFit="1" customWidth="1"/>
    <col min="11014" max="11014" width="7.5" style="14" bestFit="1" customWidth="1"/>
    <col min="11015" max="11015" width="7.6640625" style="14" bestFit="1" customWidth="1"/>
    <col min="11016" max="11016" width="6.33203125" style="14" bestFit="1" customWidth="1"/>
    <col min="11017" max="11017" width="8.33203125" style="14" bestFit="1" customWidth="1"/>
    <col min="11018" max="11018" width="9.33203125" style="14"/>
    <col min="11019" max="11019" width="9" style="14" bestFit="1" customWidth="1"/>
    <col min="11020" max="11020" width="8.33203125" style="14" customWidth="1"/>
    <col min="11021" max="11021" width="5.83203125" style="14" bestFit="1" customWidth="1"/>
    <col min="11022" max="11022" width="44" style="14" customWidth="1"/>
    <col min="11023" max="11265" width="9.33203125" style="14"/>
    <col min="11266" max="11266" width="20.5" style="14" bestFit="1" customWidth="1"/>
    <col min="11267" max="11267" width="9.1640625" style="14" bestFit="1" customWidth="1"/>
    <col min="11268" max="11268" width="7.83203125" style="14" bestFit="1" customWidth="1"/>
    <col min="11269" max="11269" width="9" style="14" bestFit="1" customWidth="1"/>
    <col min="11270" max="11270" width="7.5" style="14" bestFit="1" customWidth="1"/>
    <col min="11271" max="11271" width="7.6640625" style="14" bestFit="1" customWidth="1"/>
    <col min="11272" max="11272" width="6.33203125" style="14" bestFit="1" customWidth="1"/>
    <col min="11273" max="11273" width="8.33203125" style="14" bestFit="1" customWidth="1"/>
    <col min="11274" max="11274" width="9.33203125" style="14"/>
    <col min="11275" max="11275" width="9" style="14" bestFit="1" customWidth="1"/>
    <col min="11276" max="11276" width="8.33203125" style="14" customWidth="1"/>
    <col min="11277" max="11277" width="5.83203125" style="14" bestFit="1" customWidth="1"/>
    <col min="11278" max="11278" width="44" style="14" customWidth="1"/>
    <col min="11279" max="11521" width="9.33203125" style="14"/>
    <col min="11522" max="11522" width="20.5" style="14" bestFit="1" customWidth="1"/>
    <col min="11523" max="11523" width="9.1640625" style="14" bestFit="1" customWidth="1"/>
    <col min="11524" max="11524" width="7.83203125" style="14" bestFit="1" customWidth="1"/>
    <col min="11525" max="11525" width="9" style="14" bestFit="1" customWidth="1"/>
    <col min="11526" max="11526" width="7.5" style="14" bestFit="1" customWidth="1"/>
    <col min="11527" max="11527" width="7.6640625" style="14" bestFit="1" customWidth="1"/>
    <col min="11528" max="11528" width="6.33203125" style="14" bestFit="1" customWidth="1"/>
    <col min="11529" max="11529" width="8.33203125" style="14" bestFit="1" customWidth="1"/>
    <col min="11530" max="11530" width="9.33203125" style="14"/>
    <col min="11531" max="11531" width="9" style="14" bestFit="1" customWidth="1"/>
    <col min="11532" max="11532" width="8.33203125" style="14" customWidth="1"/>
    <col min="11533" max="11533" width="5.83203125" style="14" bestFit="1" customWidth="1"/>
    <col min="11534" max="11534" width="44" style="14" customWidth="1"/>
    <col min="11535" max="11777" width="9.33203125" style="14"/>
    <col min="11778" max="11778" width="20.5" style="14" bestFit="1" customWidth="1"/>
    <col min="11779" max="11779" width="9.1640625" style="14" bestFit="1" customWidth="1"/>
    <col min="11780" max="11780" width="7.83203125" style="14" bestFit="1" customWidth="1"/>
    <col min="11781" max="11781" width="9" style="14" bestFit="1" customWidth="1"/>
    <col min="11782" max="11782" width="7.5" style="14" bestFit="1" customWidth="1"/>
    <col min="11783" max="11783" width="7.6640625" style="14" bestFit="1" customWidth="1"/>
    <col min="11784" max="11784" width="6.33203125" style="14" bestFit="1" customWidth="1"/>
    <col min="11785" max="11785" width="8.33203125" style="14" bestFit="1" customWidth="1"/>
    <col min="11786" max="11786" width="9.33203125" style="14"/>
    <col min="11787" max="11787" width="9" style="14" bestFit="1" customWidth="1"/>
    <col min="11788" max="11788" width="8.33203125" style="14" customWidth="1"/>
    <col min="11789" max="11789" width="5.83203125" style="14" bestFit="1" customWidth="1"/>
    <col min="11790" max="11790" width="44" style="14" customWidth="1"/>
    <col min="11791" max="12033" width="9.33203125" style="14"/>
    <col min="12034" max="12034" width="20.5" style="14" bestFit="1" customWidth="1"/>
    <col min="12035" max="12035" width="9.1640625" style="14" bestFit="1" customWidth="1"/>
    <col min="12036" max="12036" width="7.83203125" style="14" bestFit="1" customWidth="1"/>
    <col min="12037" max="12037" width="9" style="14" bestFit="1" customWidth="1"/>
    <col min="12038" max="12038" width="7.5" style="14" bestFit="1" customWidth="1"/>
    <col min="12039" max="12039" width="7.6640625" style="14" bestFit="1" customWidth="1"/>
    <col min="12040" max="12040" width="6.33203125" style="14" bestFit="1" customWidth="1"/>
    <col min="12041" max="12041" width="8.33203125" style="14" bestFit="1" customWidth="1"/>
    <col min="12042" max="12042" width="9.33203125" style="14"/>
    <col min="12043" max="12043" width="9" style="14" bestFit="1" customWidth="1"/>
    <col min="12044" max="12044" width="8.33203125" style="14" customWidth="1"/>
    <col min="12045" max="12045" width="5.83203125" style="14" bestFit="1" customWidth="1"/>
    <col min="12046" max="12046" width="44" style="14" customWidth="1"/>
    <col min="12047" max="12289" width="9.33203125" style="14"/>
    <col min="12290" max="12290" width="20.5" style="14" bestFit="1" customWidth="1"/>
    <col min="12291" max="12291" width="9.1640625" style="14" bestFit="1" customWidth="1"/>
    <col min="12292" max="12292" width="7.83203125" style="14" bestFit="1" customWidth="1"/>
    <col min="12293" max="12293" width="9" style="14" bestFit="1" customWidth="1"/>
    <col min="12294" max="12294" width="7.5" style="14" bestFit="1" customWidth="1"/>
    <col min="12295" max="12295" width="7.6640625" style="14" bestFit="1" customWidth="1"/>
    <col min="12296" max="12296" width="6.33203125" style="14" bestFit="1" customWidth="1"/>
    <col min="12297" max="12297" width="8.33203125" style="14" bestFit="1" customWidth="1"/>
    <col min="12298" max="12298" width="9.33203125" style="14"/>
    <col min="12299" max="12299" width="9" style="14" bestFit="1" customWidth="1"/>
    <col min="12300" max="12300" width="8.33203125" style="14" customWidth="1"/>
    <col min="12301" max="12301" width="5.83203125" style="14" bestFit="1" customWidth="1"/>
    <col min="12302" max="12302" width="44" style="14" customWidth="1"/>
    <col min="12303" max="12545" width="9.33203125" style="14"/>
    <col min="12546" max="12546" width="20.5" style="14" bestFit="1" customWidth="1"/>
    <col min="12547" max="12547" width="9.1640625" style="14" bestFit="1" customWidth="1"/>
    <col min="12548" max="12548" width="7.83203125" style="14" bestFit="1" customWidth="1"/>
    <col min="12549" max="12549" width="9" style="14" bestFit="1" customWidth="1"/>
    <col min="12550" max="12550" width="7.5" style="14" bestFit="1" customWidth="1"/>
    <col min="12551" max="12551" width="7.6640625" style="14" bestFit="1" customWidth="1"/>
    <col min="12552" max="12552" width="6.33203125" style="14" bestFit="1" customWidth="1"/>
    <col min="12553" max="12553" width="8.33203125" style="14" bestFit="1" customWidth="1"/>
    <col min="12554" max="12554" width="9.33203125" style="14"/>
    <col min="12555" max="12555" width="9" style="14" bestFit="1" customWidth="1"/>
    <col min="12556" max="12556" width="8.33203125" style="14" customWidth="1"/>
    <col min="12557" max="12557" width="5.83203125" style="14" bestFit="1" customWidth="1"/>
    <col min="12558" max="12558" width="44" style="14" customWidth="1"/>
    <col min="12559" max="12801" width="9.33203125" style="14"/>
    <col min="12802" max="12802" width="20.5" style="14" bestFit="1" customWidth="1"/>
    <col min="12803" max="12803" width="9.1640625" style="14" bestFit="1" customWidth="1"/>
    <col min="12804" max="12804" width="7.83203125" style="14" bestFit="1" customWidth="1"/>
    <col min="12805" max="12805" width="9" style="14" bestFit="1" customWidth="1"/>
    <col min="12806" max="12806" width="7.5" style="14" bestFit="1" customWidth="1"/>
    <col min="12807" max="12807" width="7.6640625" style="14" bestFit="1" customWidth="1"/>
    <col min="12808" max="12808" width="6.33203125" style="14" bestFit="1" customWidth="1"/>
    <col min="12809" max="12809" width="8.33203125" style="14" bestFit="1" customWidth="1"/>
    <col min="12810" max="12810" width="9.33203125" style="14"/>
    <col min="12811" max="12811" width="9" style="14" bestFit="1" customWidth="1"/>
    <col min="12812" max="12812" width="8.33203125" style="14" customWidth="1"/>
    <col min="12813" max="12813" width="5.83203125" style="14" bestFit="1" customWidth="1"/>
    <col min="12814" max="12814" width="44" style="14" customWidth="1"/>
    <col min="12815" max="13057" width="9.33203125" style="14"/>
    <col min="13058" max="13058" width="20.5" style="14" bestFit="1" customWidth="1"/>
    <col min="13059" max="13059" width="9.1640625" style="14" bestFit="1" customWidth="1"/>
    <col min="13060" max="13060" width="7.83203125" style="14" bestFit="1" customWidth="1"/>
    <col min="13061" max="13061" width="9" style="14" bestFit="1" customWidth="1"/>
    <col min="13062" max="13062" width="7.5" style="14" bestFit="1" customWidth="1"/>
    <col min="13063" max="13063" width="7.6640625" style="14" bestFit="1" customWidth="1"/>
    <col min="13064" max="13064" width="6.33203125" style="14" bestFit="1" customWidth="1"/>
    <col min="13065" max="13065" width="8.33203125" style="14" bestFit="1" customWidth="1"/>
    <col min="13066" max="13066" width="9.33203125" style="14"/>
    <col min="13067" max="13067" width="9" style="14" bestFit="1" customWidth="1"/>
    <col min="13068" max="13068" width="8.33203125" style="14" customWidth="1"/>
    <col min="13069" max="13069" width="5.83203125" style="14" bestFit="1" customWidth="1"/>
    <col min="13070" max="13070" width="44" style="14" customWidth="1"/>
    <col min="13071" max="13313" width="9.33203125" style="14"/>
    <col min="13314" max="13314" width="20.5" style="14" bestFit="1" customWidth="1"/>
    <col min="13315" max="13315" width="9.1640625" style="14" bestFit="1" customWidth="1"/>
    <col min="13316" max="13316" width="7.83203125" style="14" bestFit="1" customWidth="1"/>
    <col min="13317" max="13317" width="9" style="14" bestFit="1" customWidth="1"/>
    <col min="13318" max="13318" width="7.5" style="14" bestFit="1" customWidth="1"/>
    <col min="13319" max="13319" width="7.6640625" style="14" bestFit="1" customWidth="1"/>
    <col min="13320" max="13320" width="6.33203125" style="14" bestFit="1" customWidth="1"/>
    <col min="13321" max="13321" width="8.33203125" style="14" bestFit="1" customWidth="1"/>
    <col min="13322" max="13322" width="9.33203125" style="14"/>
    <col min="13323" max="13323" width="9" style="14" bestFit="1" customWidth="1"/>
    <col min="13324" max="13324" width="8.33203125" style="14" customWidth="1"/>
    <col min="13325" max="13325" width="5.83203125" style="14" bestFit="1" customWidth="1"/>
    <col min="13326" max="13326" width="44" style="14" customWidth="1"/>
    <col min="13327" max="13569" width="9.33203125" style="14"/>
    <col min="13570" max="13570" width="20.5" style="14" bestFit="1" customWidth="1"/>
    <col min="13571" max="13571" width="9.1640625" style="14" bestFit="1" customWidth="1"/>
    <col min="13572" max="13572" width="7.83203125" style="14" bestFit="1" customWidth="1"/>
    <col min="13573" max="13573" width="9" style="14" bestFit="1" customWidth="1"/>
    <col min="13574" max="13574" width="7.5" style="14" bestFit="1" customWidth="1"/>
    <col min="13575" max="13575" width="7.6640625" style="14" bestFit="1" customWidth="1"/>
    <col min="13576" max="13576" width="6.33203125" style="14" bestFit="1" customWidth="1"/>
    <col min="13577" max="13577" width="8.33203125" style="14" bestFit="1" customWidth="1"/>
    <col min="13578" max="13578" width="9.33203125" style="14"/>
    <col min="13579" max="13579" width="9" style="14" bestFit="1" customWidth="1"/>
    <col min="13580" max="13580" width="8.33203125" style="14" customWidth="1"/>
    <col min="13581" max="13581" width="5.83203125" style="14" bestFit="1" customWidth="1"/>
    <col min="13582" max="13582" width="44" style="14" customWidth="1"/>
    <col min="13583" max="13825" width="9.33203125" style="14"/>
    <col min="13826" max="13826" width="20.5" style="14" bestFit="1" customWidth="1"/>
    <col min="13827" max="13827" width="9.1640625" style="14" bestFit="1" customWidth="1"/>
    <col min="13828" max="13828" width="7.83203125" style="14" bestFit="1" customWidth="1"/>
    <col min="13829" max="13829" width="9" style="14" bestFit="1" customWidth="1"/>
    <col min="13830" max="13830" width="7.5" style="14" bestFit="1" customWidth="1"/>
    <col min="13831" max="13831" width="7.6640625" style="14" bestFit="1" customWidth="1"/>
    <col min="13832" max="13832" width="6.33203125" style="14" bestFit="1" customWidth="1"/>
    <col min="13833" max="13833" width="8.33203125" style="14" bestFit="1" customWidth="1"/>
    <col min="13834" max="13834" width="9.33203125" style="14"/>
    <col min="13835" max="13835" width="9" style="14" bestFit="1" customWidth="1"/>
    <col min="13836" max="13836" width="8.33203125" style="14" customWidth="1"/>
    <col min="13837" max="13837" width="5.83203125" style="14" bestFit="1" customWidth="1"/>
    <col min="13838" max="13838" width="44" style="14" customWidth="1"/>
    <col min="13839" max="14081" width="9.33203125" style="14"/>
    <col min="14082" max="14082" width="20.5" style="14" bestFit="1" customWidth="1"/>
    <col min="14083" max="14083" width="9.1640625" style="14" bestFit="1" customWidth="1"/>
    <col min="14084" max="14084" width="7.83203125" style="14" bestFit="1" customWidth="1"/>
    <col min="14085" max="14085" width="9" style="14" bestFit="1" customWidth="1"/>
    <col min="14086" max="14086" width="7.5" style="14" bestFit="1" customWidth="1"/>
    <col min="14087" max="14087" width="7.6640625" style="14" bestFit="1" customWidth="1"/>
    <col min="14088" max="14088" width="6.33203125" style="14" bestFit="1" customWidth="1"/>
    <col min="14089" max="14089" width="8.33203125" style="14" bestFit="1" customWidth="1"/>
    <col min="14090" max="14090" width="9.33203125" style="14"/>
    <col min="14091" max="14091" width="9" style="14" bestFit="1" customWidth="1"/>
    <col min="14092" max="14092" width="8.33203125" style="14" customWidth="1"/>
    <col min="14093" max="14093" width="5.83203125" style="14" bestFit="1" customWidth="1"/>
    <col min="14094" max="14094" width="44" style="14" customWidth="1"/>
    <col min="14095" max="14337" width="9.33203125" style="14"/>
    <col min="14338" max="14338" width="20.5" style="14" bestFit="1" customWidth="1"/>
    <col min="14339" max="14339" width="9.1640625" style="14" bestFit="1" customWidth="1"/>
    <col min="14340" max="14340" width="7.83203125" style="14" bestFit="1" customWidth="1"/>
    <col min="14341" max="14341" width="9" style="14" bestFit="1" customWidth="1"/>
    <col min="14342" max="14342" width="7.5" style="14" bestFit="1" customWidth="1"/>
    <col min="14343" max="14343" width="7.6640625" style="14" bestFit="1" customWidth="1"/>
    <col min="14344" max="14344" width="6.33203125" style="14" bestFit="1" customWidth="1"/>
    <col min="14345" max="14345" width="8.33203125" style="14" bestFit="1" customWidth="1"/>
    <col min="14346" max="14346" width="9.33203125" style="14"/>
    <col min="14347" max="14347" width="9" style="14" bestFit="1" customWidth="1"/>
    <col min="14348" max="14348" width="8.33203125" style="14" customWidth="1"/>
    <col min="14349" max="14349" width="5.83203125" style="14" bestFit="1" customWidth="1"/>
    <col min="14350" max="14350" width="44" style="14" customWidth="1"/>
    <col min="14351" max="14593" width="9.33203125" style="14"/>
    <col min="14594" max="14594" width="20.5" style="14" bestFit="1" customWidth="1"/>
    <col min="14595" max="14595" width="9.1640625" style="14" bestFit="1" customWidth="1"/>
    <col min="14596" max="14596" width="7.83203125" style="14" bestFit="1" customWidth="1"/>
    <col min="14597" max="14597" width="9" style="14" bestFit="1" customWidth="1"/>
    <col min="14598" max="14598" width="7.5" style="14" bestFit="1" customWidth="1"/>
    <col min="14599" max="14599" width="7.6640625" style="14" bestFit="1" customWidth="1"/>
    <col min="14600" max="14600" width="6.33203125" style="14" bestFit="1" customWidth="1"/>
    <col min="14601" max="14601" width="8.33203125" style="14" bestFit="1" customWidth="1"/>
    <col min="14602" max="14602" width="9.33203125" style="14"/>
    <col min="14603" max="14603" width="9" style="14" bestFit="1" customWidth="1"/>
    <col min="14604" max="14604" width="8.33203125" style="14" customWidth="1"/>
    <col min="14605" max="14605" width="5.83203125" style="14" bestFit="1" customWidth="1"/>
    <col min="14606" max="14606" width="44" style="14" customWidth="1"/>
    <col min="14607" max="14849" width="9.33203125" style="14"/>
    <col min="14850" max="14850" width="20.5" style="14" bestFit="1" customWidth="1"/>
    <col min="14851" max="14851" width="9.1640625" style="14" bestFit="1" customWidth="1"/>
    <col min="14852" max="14852" width="7.83203125" style="14" bestFit="1" customWidth="1"/>
    <col min="14853" max="14853" width="9" style="14" bestFit="1" customWidth="1"/>
    <col min="14854" max="14854" width="7.5" style="14" bestFit="1" customWidth="1"/>
    <col min="14855" max="14855" width="7.6640625" style="14" bestFit="1" customWidth="1"/>
    <col min="14856" max="14856" width="6.33203125" style="14" bestFit="1" customWidth="1"/>
    <col min="14857" max="14857" width="8.33203125" style="14" bestFit="1" customWidth="1"/>
    <col min="14858" max="14858" width="9.33203125" style="14"/>
    <col min="14859" max="14859" width="9" style="14" bestFit="1" customWidth="1"/>
    <col min="14860" max="14860" width="8.33203125" style="14" customWidth="1"/>
    <col min="14861" max="14861" width="5.83203125" style="14" bestFit="1" customWidth="1"/>
    <col min="14862" max="14862" width="44" style="14" customWidth="1"/>
    <col min="14863" max="15105" width="9.33203125" style="14"/>
    <col min="15106" max="15106" width="20.5" style="14" bestFit="1" customWidth="1"/>
    <col min="15107" max="15107" width="9.1640625" style="14" bestFit="1" customWidth="1"/>
    <col min="15108" max="15108" width="7.83203125" style="14" bestFit="1" customWidth="1"/>
    <col min="15109" max="15109" width="9" style="14" bestFit="1" customWidth="1"/>
    <col min="15110" max="15110" width="7.5" style="14" bestFit="1" customWidth="1"/>
    <col min="15111" max="15111" width="7.6640625" style="14" bestFit="1" customWidth="1"/>
    <col min="15112" max="15112" width="6.33203125" style="14" bestFit="1" customWidth="1"/>
    <col min="15113" max="15113" width="8.33203125" style="14" bestFit="1" customWidth="1"/>
    <col min="15114" max="15114" width="9.33203125" style="14"/>
    <col min="15115" max="15115" width="9" style="14" bestFit="1" customWidth="1"/>
    <col min="15116" max="15116" width="8.33203125" style="14" customWidth="1"/>
    <col min="15117" max="15117" width="5.83203125" style="14" bestFit="1" customWidth="1"/>
    <col min="15118" max="15118" width="44" style="14" customWidth="1"/>
    <col min="15119" max="15361" width="9.33203125" style="14"/>
    <col min="15362" max="15362" width="20.5" style="14" bestFit="1" customWidth="1"/>
    <col min="15363" max="15363" width="9.1640625" style="14" bestFit="1" customWidth="1"/>
    <col min="15364" max="15364" width="7.83203125" style="14" bestFit="1" customWidth="1"/>
    <col min="15365" max="15365" width="9" style="14" bestFit="1" customWidth="1"/>
    <col min="15366" max="15366" width="7.5" style="14" bestFit="1" customWidth="1"/>
    <col min="15367" max="15367" width="7.6640625" style="14" bestFit="1" customWidth="1"/>
    <col min="15368" max="15368" width="6.33203125" style="14" bestFit="1" customWidth="1"/>
    <col min="15369" max="15369" width="8.33203125" style="14" bestFit="1" customWidth="1"/>
    <col min="15370" max="15370" width="9.33203125" style="14"/>
    <col min="15371" max="15371" width="9" style="14" bestFit="1" customWidth="1"/>
    <col min="15372" max="15372" width="8.33203125" style="14" customWidth="1"/>
    <col min="15373" max="15373" width="5.83203125" style="14" bestFit="1" customWidth="1"/>
    <col min="15374" max="15374" width="44" style="14" customWidth="1"/>
    <col min="15375" max="15617" width="9.33203125" style="14"/>
    <col min="15618" max="15618" width="20.5" style="14" bestFit="1" customWidth="1"/>
    <col min="15619" max="15619" width="9.1640625" style="14" bestFit="1" customWidth="1"/>
    <col min="15620" max="15620" width="7.83203125" style="14" bestFit="1" customWidth="1"/>
    <col min="15621" max="15621" width="9" style="14" bestFit="1" customWidth="1"/>
    <col min="15622" max="15622" width="7.5" style="14" bestFit="1" customWidth="1"/>
    <col min="15623" max="15623" width="7.6640625" style="14" bestFit="1" customWidth="1"/>
    <col min="15624" max="15624" width="6.33203125" style="14" bestFit="1" customWidth="1"/>
    <col min="15625" max="15625" width="8.33203125" style="14" bestFit="1" customWidth="1"/>
    <col min="15626" max="15626" width="9.33203125" style="14"/>
    <col min="15627" max="15627" width="9" style="14" bestFit="1" customWidth="1"/>
    <col min="15628" max="15628" width="8.33203125" style="14" customWidth="1"/>
    <col min="15629" max="15629" width="5.83203125" style="14" bestFit="1" customWidth="1"/>
    <col min="15630" max="15630" width="44" style="14" customWidth="1"/>
    <col min="15631" max="15873" width="9.33203125" style="14"/>
    <col min="15874" max="15874" width="20.5" style="14" bestFit="1" customWidth="1"/>
    <col min="15875" max="15875" width="9.1640625" style="14" bestFit="1" customWidth="1"/>
    <col min="15876" max="15876" width="7.83203125" style="14" bestFit="1" customWidth="1"/>
    <col min="15877" max="15877" width="9" style="14" bestFit="1" customWidth="1"/>
    <col min="15878" max="15878" width="7.5" style="14" bestFit="1" customWidth="1"/>
    <col min="15879" max="15879" width="7.6640625" style="14" bestFit="1" customWidth="1"/>
    <col min="15880" max="15880" width="6.33203125" style="14" bestFit="1" customWidth="1"/>
    <col min="15881" max="15881" width="8.33203125" style="14" bestFit="1" customWidth="1"/>
    <col min="15882" max="15882" width="9.33203125" style="14"/>
    <col min="15883" max="15883" width="9" style="14" bestFit="1" customWidth="1"/>
    <col min="15884" max="15884" width="8.33203125" style="14" customWidth="1"/>
    <col min="15885" max="15885" width="5.83203125" style="14" bestFit="1" customWidth="1"/>
    <col min="15886" max="15886" width="44" style="14" customWidth="1"/>
    <col min="15887" max="16129" width="9.33203125" style="14"/>
    <col min="16130" max="16130" width="20.5" style="14" bestFit="1" customWidth="1"/>
    <col min="16131" max="16131" width="9.1640625" style="14" bestFit="1" customWidth="1"/>
    <col min="16132" max="16132" width="7.83203125" style="14" bestFit="1" customWidth="1"/>
    <col min="16133" max="16133" width="9" style="14" bestFit="1" customWidth="1"/>
    <col min="16134" max="16134" width="7.5" style="14" bestFit="1" customWidth="1"/>
    <col min="16135" max="16135" width="7.6640625" style="14" bestFit="1" customWidth="1"/>
    <col min="16136" max="16136" width="6.33203125" style="14" bestFit="1" customWidth="1"/>
    <col min="16137" max="16137" width="8.33203125" style="14" bestFit="1" customWidth="1"/>
    <col min="16138" max="16138" width="9.33203125" style="14"/>
    <col min="16139" max="16139" width="9" style="14" bestFit="1" customWidth="1"/>
    <col min="16140" max="16140" width="8.33203125" style="14" customWidth="1"/>
    <col min="16141" max="16141" width="5.83203125" style="14" bestFit="1" customWidth="1"/>
    <col min="16142" max="16142" width="44" style="14" customWidth="1"/>
    <col min="16143" max="16384" width="9.33203125" style="14"/>
  </cols>
  <sheetData>
    <row r="2" spans="2:17">
      <c r="B2" s="450"/>
      <c r="C2" s="214"/>
      <c r="D2" s="21"/>
      <c r="E2" s="203"/>
      <c r="F2" s="21"/>
      <c r="G2" s="21"/>
      <c r="H2" s="21"/>
      <c r="I2" s="21"/>
      <c r="J2" s="21"/>
      <c r="K2" s="21"/>
      <c r="L2" s="209"/>
      <c r="M2" s="21"/>
      <c r="N2" s="21"/>
      <c r="O2" s="21"/>
      <c r="P2" s="22"/>
    </row>
    <row r="3" spans="2:17">
      <c r="B3" s="31" t="s">
        <v>277</v>
      </c>
      <c r="C3" s="215"/>
      <c r="D3" s="23"/>
      <c r="E3" s="204"/>
      <c r="F3" s="23"/>
      <c r="G3" s="23"/>
      <c r="H3" s="23"/>
      <c r="I3" s="23"/>
      <c r="J3" s="23"/>
      <c r="K3" s="23"/>
      <c r="L3" s="210"/>
      <c r="M3" s="23"/>
      <c r="N3" s="23"/>
      <c r="O3" s="23"/>
      <c r="P3" s="24"/>
    </row>
    <row r="4" spans="2:17">
      <c r="B4" s="25"/>
      <c r="C4" s="216"/>
      <c r="D4" s="26"/>
      <c r="E4" s="205"/>
      <c r="F4" s="26"/>
      <c r="G4" s="26"/>
      <c r="H4" s="26"/>
      <c r="I4" s="26"/>
      <c r="J4" s="26"/>
      <c r="K4" s="26"/>
      <c r="L4" s="211"/>
      <c r="M4" s="26"/>
      <c r="N4" s="26"/>
      <c r="O4" s="26"/>
      <c r="P4" s="24"/>
    </row>
    <row r="5" spans="2:17">
      <c r="B5" s="449" t="s">
        <v>403</v>
      </c>
      <c r="C5" s="217"/>
      <c r="D5" s="28"/>
      <c r="E5" s="206"/>
      <c r="F5" s="28"/>
      <c r="G5" s="28"/>
      <c r="H5" s="28"/>
      <c r="I5" s="28"/>
      <c r="J5" s="28"/>
      <c r="K5" s="28"/>
      <c r="L5" s="212"/>
      <c r="M5" s="28"/>
      <c r="N5" s="28"/>
      <c r="O5" s="28"/>
      <c r="P5" s="24"/>
    </row>
    <row r="6" spans="2:17">
      <c r="B6" s="29"/>
      <c r="C6" s="218"/>
      <c r="D6" s="30"/>
      <c r="E6" s="207"/>
      <c r="F6" s="30"/>
      <c r="G6" s="30"/>
      <c r="H6" s="30"/>
      <c r="I6" s="30"/>
      <c r="J6" s="30"/>
      <c r="K6" s="30"/>
      <c r="L6" s="213"/>
      <c r="M6" s="30"/>
      <c r="N6" s="30"/>
      <c r="O6" s="30"/>
      <c r="P6" s="24"/>
    </row>
    <row r="7" spans="2:17">
      <c r="B7" s="448" t="s">
        <v>18</v>
      </c>
      <c r="C7" s="447" t="s">
        <v>19</v>
      </c>
      <c r="D7" s="445" t="s">
        <v>7</v>
      </c>
      <c r="E7" s="446" t="s">
        <v>20</v>
      </c>
      <c r="F7" s="445" t="s">
        <v>21</v>
      </c>
      <c r="G7" s="445" t="s">
        <v>22</v>
      </c>
      <c r="H7" s="445" t="s">
        <v>352</v>
      </c>
      <c r="I7" s="445" t="s">
        <v>353</v>
      </c>
      <c r="J7" s="445" t="s">
        <v>23</v>
      </c>
      <c r="K7" s="445" t="s">
        <v>354</v>
      </c>
      <c r="L7" s="445" t="s">
        <v>24</v>
      </c>
      <c r="M7" s="445" t="s">
        <v>25</v>
      </c>
      <c r="N7" s="445" t="s">
        <v>8</v>
      </c>
      <c r="O7" s="445" t="s">
        <v>1778</v>
      </c>
      <c r="P7" s="445" t="s">
        <v>1777</v>
      </c>
      <c r="Q7" s="444"/>
    </row>
    <row r="8" spans="2:17">
      <c r="B8" s="433" t="s">
        <v>307</v>
      </c>
      <c r="C8" s="437">
        <v>43261</v>
      </c>
      <c r="D8" s="433">
        <v>2016</v>
      </c>
      <c r="E8" s="441">
        <v>110</v>
      </c>
      <c r="F8" s="433">
        <v>1</v>
      </c>
      <c r="G8" s="433">
        <v>1</v>
      </c>
      <c r="H8" s="433">
        <v>19.05</v>
      </c>
      <c r="I8" s="433">
        <v>19.059999999999999</v>
      </c>
      <c r="J8" s="433">
        <v>19.079999999999998</v>
      </c>
      <c r="K8" s="433">
        <v>0.02</v>
      </c>
      <c r="L8" s="440">
        <v>295</v>
      </c>
      <c r="M8" s="433" t="s">
        <v>36</v>
      </c>
      <c r="N8" s="433" t="s">
        <v>112</v>
      </c>
      <c r="O8" s="439" t="s">
        <v>408</v>
      </c>
      <c r="P8" s="438">
        <v>1</v>
      </c>
    </row>
    <row r="9" spans="2:17">
      <c r="B9" s="433" t="s">
        <v>307</v>
      </c>
      <c r="C9" s="437">
        <v>43261</v>
      </c>
      <c r="D9" s="433">
        <v>2018</v>
      </c>
      <c r="E9" s="441">
        <v>104</v>
      </c>
      <c r="F9" s="433">
        <v>1</v>
      </c>
      <c r="G9" s="433">
        <v>1</v>
      </c>
      <c r="H9" s="433">
        <v>19.23</v>
      </c>
      <c r="I9" s="433">
        <v>19.23</v>
      </c>
      <c r="J9" s="433">
        <v>19.260000000000002</v>
      </c>
      <c r="K9" s="433">
        <v>0.03</v>
      </c>
      <c r="L9" s="440">
        <v>295</v>
      </c>
      <c r="M9" s="433" t="s">
        <v>27</v>
      </c>
      <c r="N9" s="433" t="s">
        <v>112</v>
      </c>
      <c r="O9" s="439" t="s">
        <v>408</v>
      </c>
      <c r="P9" s="438">
        <v>1</v>
      </c>
    </row>
    <row r="10" spans="2:17">
      <c r="B10" s="433" t="s">
        <v>26</v>
      </c>
      <c r="C10" s="437">
        <v>43291</v>
      </c>
      <c r="D10" s="433">
        <v>3636</v>
      </c>
      <c r="E10" s="441">
        <v>22</v>
      </c>
      <c r="F10" s="433">
        <v>1</v>
      </c>
      <c r="G10" s="433">
        <v>1</v>
      </c>
      <c r="H10" s="433">
        <v>21.44</v>
      </c>
      <c r="I10" s="433">
        <v>21.44</v>
      </c>
      <c r="J10" s="433">
        <v>21.48</v>
      </c>
      <c r="K10" s="433">
        <v>0.04</v>
      </c>
      <c r="L10" s="440">
        <v>830</v>
      </c>
      <c r="M10" s="433" t="s">
        <v>27</v>
      </c>
      <c r="N10" s="433" t="s">
        <v>110</v>
      </c>
      <c r="O10" s="439" t="s">
        <v>1776</v>
      </c>
      <c r="P10" s="438">
        <v>1</v>
      </c>
    </row>
    <row r="11" spans="2:17" s="443" customFormat="1">
      <c r="B11" s="433" t="s">
        <v>307</v>
      </c>
      <c r="C11" s="437" t="s">
        <v>983</v>
      </c>
      <c r="D11" s="435">
        <v>2296</v>
      </c>
      <c r="E11" s="436">
        <v>105</v>
      </c>
      <c r="F11" s="435">
        <v>1</v>
      </c>
      <c r="G11" s="435">
        <v>1</v>
      </c>
      <c r="H11" s="435">
        <v>13.33</v>
      </c>
      <c r="I11" s="435">
        <v>13.33</v>
      </c>
      <c r="J11" s="435">
        <v>13.36</v>
      </c>
      <c r="K11" s="435">
        <v>0.03</v>
      </c>
      <c r="L11" s="434">
        <v>295</v>
      </c>
      <c r="M11" s="433" t="s">
        <v>36</v>
      </c>
      <c r="N11" s="433" t="s">
        <v>395</v>
      </c>
      <c r="O11" s="439" t="s">
        <v>408</v>
      </c>
      <c r="P11" s="438">
        <v>1</v>
      </c>
    </row>
    <row r="12" spans="2:17">
      <c r="B12" s="433" t="s">
        <v>307</v>
      </c>
      <c r="C12" s="437" t="s">
        <v>981</v>
      </c>
      <c r="D12" s="435">
        <v>2540</v>
      </c>
      <c r="E12" s="441" t="s">
        <v>400</v>
      </c>
      <c r="F12" s="435">
        <v>1</v>
      </c>
      <c r="G12" s="435">
        <v>1</v>
      </c>
      <c r="H12" s="435">
        <v>19.32</v>
      </c>
      <c r="I12" s="435">
        <v>19.32</v>
      </c>
      <c r="J12" s="435">
        <v>19.37</v>
      </c>
      <c r="K12" s="435">
        <v>0.05</v>
      </c>
      <c r="L12" s="434">
        <v>290</v>
      </c>
      <c r="M12" s="433" t="s">
        <v>36</v>
      </c>
      <c r="N12" s="433" t="s">
        <v>395</v>
      </c>
      <c r="O12" s="439" t="s">
        <v>408</v>
      </c>
      <c r="P12" s="438">
        <v>1</v>
      </c>
    </row>
    <row r="13" spans="2:17">
      <c r="B13" s="433" t="s">
        <v>307</v>
      </c>
      <c r="C13" s="437" t="s">
        <v>982</v>
      </c>
      <c r="D13" s="435">
        <v>2567</v>
      </c>
      <c r="E13" s="436">
        <v>109</v>
      </c>
      <c r="F13" s="435">
        <v>5</v>
      </c>
      <c r="G13" s="435">
        <v>1</v>
      </c>
      <c r="H13" s="435">
        <v>0.04</v>
      </c>
      <c r="I13" s="435">
        <v>0.05</v>
      </c>
      <c r="J13" s="435">
        <v>0.08</v>
      </c>
      <c r="K13" s="435">
        <v>0.03</v>
      </c>
      <c r="L13" s="442">
        <v>2670</v>
      </c>
      <c r="M13" s="433" t="s">
        <v>36</v>
      </c>
      <c r="N13" s="433" t="s">
        <v>112</v>
      </c>
      <c r="O13" s="432" t="s">
        <v>457</v>
      </c>
      <c r="P13" s="431">
        <v>6</v>
      </c>
    </row>
    <row r="14" spans="2:17">
      <c r="B14" s="433" t="s">
        <v>307</v>
      </c>
      <c r="C14" s="437" t="s">
        <v>984</v>
      </c>
      <c r="D14" s="435">
        <v>2352</v>
      </c>
      <c r="E14" s="436">
        <v>110</v>
      </c>
      <c r="F14" s="435">
        <v>1</v>
      </c>
      <c r="G14" s="435">
        <v>1</v>
      </c>
      <c r="H14" s="435">
        <v>18.36</v>
      </c>
      <c r="I14" s="435">
        <v>18.36</v>
      </c>
      <c r="J14" s="435">
        <v>18.41</v>
      </c>
      <c r="K14" s="435">
        <v>0.05</v>
      </c>
      <c r="L14" s="434">
        <v>295</v>
      </c>
      <c r="M14" s="433" t="s">
        <v>27</v>
      </c>
      <c r="N14" s="433" t="s">
        <v>395</v>
      </c>
      <c r="O14" s="439" t="s">
        <v>408</v>
      </c>
      <c r="P14" s="438">
        <v>1</v>
      </c>
    </row>
    <row r="15" spans="2:17">
      <c r="B15" s="433" t="s">
        <v>307</v>
      </c>
      <c r="C15" s="437" t="s">
        <v>371</v>
      </c>
      <c r="D15" s="435">
        <v>2361</v>
      </c>
      <c r="E15" s="436">
        <v>110</v>
      </c>
      <c r="F15" s="435">
        <v>1</v>
      </c>
      <c r="G15" s="435">
        <v>1</v>
      </c>
      <c r="H15" s="435">
        <v>17.079999999999998</v>
      </c>
      <c r="I15" s="435">
        <v>17.079999999999998</v>
      </c>
      <c r="J15" s="435">
        <v>17.13</v>
      </c>
      <c r="K15" s="435">
        <v>0.05</v>
      </c>
      <c r="L15" s="434">
        <v>295</v>
      </c>
      <c r="M15" s="433" t="s">
        <v>27</v>
      </c>
      <c r="N15" s="433" t="s">
        <v>112</v>
      </c>
      <c r="O15" s="439" t="s">
        <v>408</v>
      </c>
      <c r="P15" s="438">
        <v>1</v>
      </c>
    </row>
    <row r="16" spans="2:17">
      <c r="B16" s="433" t="s">
        <v>307</v>
      </c>
      <c r="C16" s="437" t="s">
        <v>39</v>
      </c>
      <c r="D16" s="435">
        <v>2634</v>
      </c>
      <c r="E16" s="436">
        <v>110</v>
      </c>
      <c r="F16" s="435">
        <v>1</v>
      </c>
      <c r="G16" s="435">
        <v>1</v>
      </c>
      <c r="H16" s="435">
        <v>22.41</v>
      </c>
      <c r="I16" s="435">
        <v>22.41</v>
      </c>
      <c r="J16" s="435">
        <v>22.43</v>
      </c>
      <c r="K16" s="435">
        <v>0.02</v>
      </c>
      <c r="L16" s="434">
        <v>369</v>
      </c>
      <c r="M16" s="433" t="s">
        <v>27</v>
      </c>
      <c r="N16" s="433" t="s">
        <v>112</v>
      </c>
      <c r="O16" s="432" t="s">
        <v>1775</v>
      </c>
      <c r="P16" s="431">
        <v>1</v>
      </c>
    </row>
    <row r="17" spans="2:16">
      <c r="B17" s="433" t="s">
        <v>307</v>
      </c>
      <c r="C17" s="437" t="s">
        <v>37</v>
      </c>
      <c r="D17" s="435">
        <v>2408</v>
      </c>
      <c r="E17" s="436">
        <v>110</v>
      </c>
      <c r="F17" s="435">
        <v>1</v>
      </c>
      <c r="G17" s="435">
        <v>1</v>
      </c>
      <c r="H17" s="435">
        <v>21.2</v>
      </c>
      <c r="I17" s="435">
        <v>21.2</v>
      </c>
      <c r="J17" s="435">
        <v>21.23</v>
      </c>
      <c r="K17" s="435">
        <v>0.03</v>
      </c>
      <c r="L17" s="434">
        <v>891</v>
      </c>
      <c r="M17" s="433" t="s">
        <v>27</v>
      </c>
      <c r="N17" s="433" t="s">
        <v>358</v>
      </c>
      <c r="O17" s="439" t="s">
        <v>1774</v>
      </c>
      <c r="P17" s="438">
        <v>3</v>
      </c>
    </row>
    <row r="18" spans="2:16">
      <c r="B18" s="433" t="s">
        <v>26</v>
      </c>
      <c r="C18" s="437" t="s">
        <v>388</v>
      </c>
      <c r="D18" s="433">
        <v>3924</v>
      </c>
      <c r="E18" s="441">
        <v>2</v>
      </c>
      <c r="F18" s="433">
        <v>1</v>
      </c>
      <c r="G18" s="433">
        <v>1</v>
      </c>
      <c r="H18" s="433">
        <v>22.55</v>
      </c>
      <c r="I18" s="433">
        <v>22.57</v>
      </c>
      <c r="J18" s="433">
        <v>22.59</v>
      </c>
      <c r="K18" s="433">
        <v>0.02</v>
      </c>
      <c r="L18" s="440">
        <v>525</v>
      </c>
      <c r="M18" s="433" t="s">
        <v>27</v>
      </c>
      <c r="N18" s="433" t="s">
        <v>110</v>
      </c>
      <c r="O18" s="439" t="s">
        <v>1770</v>
      </c>
      <c r="P18" s="431">
        <v>2</v>
      </c>
    </row>
    <row r="19" spans="2:16">
      <c r="B19" s="433" t="s">
        <v>307</v>
      </c>
      <c r="C19" s="437" t="s">
        <v>399</v>
      </c>
      <c r="D19" s="435">
        <v>2439</v>
      </c>
      <c r="E19" s="436">
        <v>110</v>
      </c>
      <c r="F19" s="435">
        <v>1</v>
      </c>
      <c r="G19" s="435">
        <v>1</v>
      </c>
      <c r="H19" s="435">
        <v>20</v>
      </c>
      <c r="I19" s="435">
        <v>20</v>
      </c>
      <c r="J19" s="435">
        <v>20.04</v>
      </c>
      <c r="K19" s="435">
        <v>0.04</v>
      </c>
      <c r="L19" s="442">
        <v>1575</v>
      </c>
      <c r="M19" s="433" t="s">
        <v>36</v>
      </c>
      <c r="N19" s="433" t="s">
        <v>358</v>
      </c>
      <c r="O19" s="439" t="s">
        <v>452</v>
      </c>
      <c r="P19" s="438">
        <v>5</v>
      </c>
    </row>
    <row r="20" spans="2:16">
      <c r="B20" s="433" t="s">
        <v>307</v>
      </c>
      <c r="C20" s="437" t="s">
        <v>41</v>
      </c>
      <c r="D20" s="435">
        <v>2691</v>
      </c>
      <c r="E20" s="441" t="s">
        <v>398</v>
      </c>
      <c r="F20" s="435">
        <v>5</v>
      </c>
      <c r="G20" s="435">
        <v>1</v>
      </c>
      <c r="H20" s="435">
        <v>22.21</v>
      </c>
      <c r="I20" s="435">
        <v>22.21</v>
      </c>
      <c r="J20" s="435">
        <v>22.23</v>
      </c>
      <c r="K20" s="435">
        <v>0.02</v>
      </c>
      <c r="L20" s="442">
        <v>3168</v>
      </c>
      <c r="M20" s="433" t="s">
        <v>27</v>
      </c>
      <c r="N20" s="433" t="s">
        <v>112</v>
      </c>
      <c r="O20" s="432" t="s">
        <v>1773</v>
      </c>
      <c r="P20" s="431">
        <v>12</v>
      </c>
    </row>
    <row r="21" spans="2:16">
      <c r="B21" s="433" t="s">
        <v>307</v>
      </c>
      <c r="C21" s="437" t="s">
        <v>33</v>
      </c>
      <c r="D21" s="433">
        <v>2215</v>
      </c>
      <c r="E21" s="441">
        <v>110</v>
      </c>
      <c r="F21" s="433">
        <v>1</v>
      </c>
      <c r="G21" s="433">
        <v>1</v>
      </c>
      <c r="H21" s="433">
        <v>15.12</v>
      </c>
      <c r="I21" s="433">
        <v>15.12</v>
      </c>
      <c r="J21" s="433">
        <v>15.17</v>
      </c>
      <c r="K21" s="433">
        <v>0.05</v>
      </c>
      <c r="L21" s="440">
        <v>295</v>
      </c>
      <c r="M21" s="433" t="s">
        <v>27</v>
      </c>
      <c r="N21" s="433" t="s">
        <v>111</v>
      </c>
      <c r="O21" s="439" t="s">
        <v>408</v>
      </c>
      <c r="P21" s="438">
        <v>1</v>
      </c>
    </row>
    <row r="22" spans="2:16">
      <c r="B22" s="433" t="s">
        <v>307</v>
      </c>
      <c r="C22" s="437" t="s">
        <v>33</v>
      </c>
      <c r="D22" s="433">
        <v>2226</v>
      </c>
      <c r="E22" s="441">
        <v>109</v>
      </c>
      <c r="F22" s="433">
        <v>1</v>
      </c>
      <c r="G22" s="433">
        <v>1</v>
      </c>
      <c r="H22" s="433">
        <v>23.23</v>
      </c>
      <c r="I22" s="433">
        <v>23.23</v>
      </c>
      <c r="J22" s="433">
        <v>23.27</v>
      </c>
      <c r="K22" s="433">
        <v>0.04</v>
      </c>
      <c r="L22" s="440">
        <v>295</v>
      </c>
      <c r="M22" s="433" t="s">
        <v>36</v>
      </c>
      <c r="N22" s="433" t="s">
        <v>395</v>
      </c>
      <c r="O22" s="439" t="s">
        <v>408</v>
      </c>
      <c r="P22" s="438">
        <v>1</v>
      </c>
    </row>
    <row r="23" spans="2:16">
      <c r="B23" s="433" t="s">
        <v>307</v>
      </c>
      <c r="C23" s="437" t="s">
        <v>401</v>
      </c>
      <c r="D23" s="435">
        <v>2743</v>
      </c>
      <c r="E23" s="436">
        <v>101</v>
      </c>
      <c r="F23" s="435">
        <v>1</v>
      </c>
      <c r="G23" s="435">
        <v>1</v>
      </c>
      <c r="H23" s="435">
        <v>22.41</v>
      </c>
      <c r="I23" s="435">
        <v>22.43</v>
      </c>
      <c r="J23" s="435">
        <v>22.48</v>
      </c>
      <c r="K23" s="435">
        <v>0.05</v>
      </c>
      <c r="L23" s="434">
        <v>582</v>
      </c>
      <c r="M23" s="433" t="s">
        <v>27</v>
      </c>
      <c r="N23" s="433" t="s">
        <v>112</v>
      </c>
      <c r="O23" s="432" t="s">
        <v>1772</v>
      </c>
      <c r="P23" s="431">
        <v>1.5</v>
      </c>
    </row>
    <row r="24" spans="2:16">
      <c r="B24" s="433" t="s">
        <v>307</v>
      </c>
      <c r="C24" s="437" t="s">
        <v>368</v>
      </c>
      <c r="D24" s="435">
        <v>2490</v>
      </c>
      <c r="E24" s="436">
        <v>110</v>
      </c>
      <c r="F24" s="435">
        <v>1</v>
      </c>
      <c r="G24" s="435">
        <v>1</v>
      </c>
      <c r="H24" s="435">
        <v>13.34</v>
      </c>
      <c r="I24" s="435">
        <v>13.34</v>
      </c>
      <c r="J24" s="435">
        <v>13.36</v>
      </c>
      <c r="K24" s="435">
        <v>0.02</v>
      </c>
      <c r="L24" s="434">
        <v>290</v>
      </c>
      <c r="M24" s="433" t="s">
        <v>27</v>
      </c>
      <c r="N24" s="433" t="s">
        <v>112</v>
      </c>
      <c r="O24" s="439" t="s">
        <v>1769</v>
      </c>
      <c r="P24" s="438">
        <v>1</v>
      </c>
    </row>
    <row r="25" spans="2:16">
      <c r="B25" s="433" t="s">
        <v>307</v>
      </c>
      <c r="C25" s="437" t="s">
        <v>35</v>
      </c>
      <c r="D25" s="433">
        <v>2251</v>
      </c>
      <c r="E25" s="441">
        <v>110</v>
      </c>
      <c r="F25" s="433">
        <v>1</v>
      </c>
      <c r="G25" s="433">
        <v>1</v>
      </c>
      <c r="H25" s="433">
        <v>21.43</v>
      </c>
      <c r="I25" s="433">
        <v>21.46</v>
      </c>
      <c r="J25" s="433">
        <v>21.49</v>
      </c>
      <c r="K25" s="433">
        <v>0.03</v>
      </c>
      <c r="L25" s="440">
        <v>494</v>
      </c>
      <c r="M25" s="433" t="s">
        <v>27</v>
      </c>
      <c r="N25" s="433" t="s">
        <v>112</v>
      </c>
      <c r="O25" s="439" t="s">
        <v>1771</v>
      </c>
      <c r="P25" s="438">
        <v>0.5</v>
      </c>
    </row>
    <row r="26" spans="2:16">
      <c r="B26" s="433" t="s">
        <v>307</v>
      </c>
      <c r="C26" s="437" t="s">
        <v>366</v>
      </c>
      <c r="D26" s="435">
        <v>2801</v>
      </c>
      <c r="E26" s="436">
        <v>107</v>
      </c>
      <c r="F26" s="435">
        <v>2</v>
      </c>
      <c r="G26" s="435">
        <v>1</v>
      </c>
      <c r="H26" s="435">
        <v>23.07</v>
      </c>
      <c r="I26" s="435">
        <v>23.07</v>
      </c>
      <c r="J26" s="435">
        <v>23.09</v>
      </c>
      <c r="K26" s="435">
        <v>0.02</v>
      </c>
      <c r="L26" s="434">
        <v>847</v>
      </c>
      <c r="M26" s="433" t="s">
        <v>27</v>
      </c>
      <c r="N26" s="433" t="s">
        <v>112</v>
      </c>
      <c r="O26" s="432" t="s">
        <v>1768</v>
      </c>
      <c r="P26" s="431">
        <v>2</v>
      </c>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8983"/>
  <sheetViews>
    <sheetView showGridLines="0" tabSelected="1" topLeftCell="A2" workbookViewId="0">
      <selection activeCell="E2" sqref="E2"/>
    </sheetView>
  </sheetViews>
  <sheetFormatPr defaultRowHeight="12.75"/>
  <cols>
    <col min="1" max="1" width="9.33203125" style="10"/>
    <col min="2" max="2" width="20.1640625" style="10" bestFit="1" customWidth="1"/>
    <col min="3" max="3" width="12.5" style="10" bestFit="1" customWidth="1"/>
    <col min="4" max="4" width="11.1640625" style="10" customWidth="1"/>
    <col min="5" max="5" width="11.5" style="10" customWidth="1"/>
    <col min="6" max="6" width="9.83203125" style="10" customWidth="1"/>
    <col min="7" max="7" width="10.33203125" style="10" customWidth="1"/>
    <col min="8" max="8" width="9.6640625" style="10" customWidth="1"/>
    <col min="9" max="9" width="10" style="10" customWidth="1"/>
    <col min="10" max="10" width="14.1640625" style="10" customWidth="1"/>
    <col min="11" max="11" width="11.6640625" style="10" customWidth="1"/>
    <col min="12" max="12" width="11.33203125" style="220" customWidth="1"/>
    <col min="13" max="13" width="16" style="10" bestFit="1" customWidth="1"/>
    <col min="14" max="14" width="9.33203125" style="10"/>
    <col min="15" max="15" width="9.33203125" style="220"/>
    <col min="16" max="256" width="9.33203125" style="10"/>
    <col min="257" max="257" width="16.6640625" style="10" bestFit="1" customWidth="1"/>
    <col min="258" max="258" width="10.6640625" style="10" bestFit="1" customWidth="1"/>
    <col min="259" max="259" width="11.1640625" style="10" bestFit="1" customWidth="1"/>
    <col min="260" max="260" width="11.5" style="10" bestFit="1" customWidth="1"/>
    <col min="261" max="261" width="9.83203125" style="10" bestFit="1" customWidth="1"/>
    <col min="262" max="262" width="10.33203125" style="10" bestFit="1" customWidth="1"/>
    <col min="263" max="263" width="11.33203125" style="10" bestFit="1" customWidth="1"/>
    <col min="264" max="264" width="14.1640625" style="10" bestFit="1" customWidth="1"/>
    <col min="265" max="265" width="17" style="10" bestFit="1" customWidth="1"/>
    <col min="266" max="266" width="11.33203125" style="10" bestFit="1" customWidth="1"/>
    <col min="267" max="267" width="16" style="10" bestFit="1" customWidth="1"/>
    <col min="268" max="268" width="11.6640625" style="10" bestFit="1" customWidth="1"/>
    <col min="269" max="512" width="9.33203125" style="10"/>
    <col min="513" max="513" width="16.6640625" style="10" bestFit="1" customWidth="1"/>
    <col min="514" max="514" width="10.6640625" style="10" bestFit="1" customWidth="1"/>
    <col min="515" max="515" width="11.1640625" style="10" bestFit="1" customWidth="1"/>
    <col min="516" max="516" width="11.5" style="10" bestFit="1" customWidth="1"/>
    <col min="517" max="517" width="9.83203125" style="10" bestFit="1" customWidth="1"/>
    <col min="518" max="518" width="10.33203125" style="10" bestFit="1" customWidth="1"/>
    <col min="519" max="519" width="11.33203125" style="10" bestFit="1" customWidth="1"/>
    <col min="520" max="520" width="14.1640625" style="10" bestFit="1" customWidth="1"/>
    <col min="521" max="521" width="17" style="10" bestFit="1" customWidth="1"/>
    <col min="522" max="522" width="11.33203125" style="10" bestFit="1" customWidth="1"/>
    <col min="523" max="523" width="16" style="10" bestFit="1" customWidth="1"/>
    <col min="524" max="524" width="11.6640625" style="10" bestFit="1" customWidth="1"/>
    <col min="525" max="768" width="9.33203125" style="10"/>
    <col min="769" max="769" width="16.6640625" style="10" bestFit="1" customWidth="1"/>
    <col min="770" max="770" width="10.6640625" style="10" bestFit="1" customWidth="1"/>
    <col min="771" max="771" width="11.1640625" style="10" bestFit="1" customWidth="1"/>
    <col min="772" max="772" width="11.5" style="10" bestFit="1" customWidth="1"/>
    <col min="773" max="773" width="9.83203125" style="10" bestFit="1" customWidth="1"/>
    <col min="774" max="774" width="10.33203125" style="10" bestFit="1" customWidth="1"/>
    <col min="775" max="775" width="11.33203125" style="10" bestFit="1" customWidth="1"/>
    <col min="776" max="776" width="14.1640625" style="10" bestFit="1" customWidth="1"/>
    <col min="777" max="777" width="17" style="10" bestFit="1" customWidth="1"/>
    <col min="778" max="778" width="11.33203125" style="10" bestFit="1" customWidth="1"/>
    <col min="779" max="779" width="16" style="10" bestFit="1" customWidth="1"/>
    <col min="780" max="780" width="11.6640625" style="10" bestFit="1" customWidth="1"/>
    <col min="781" max="1024" width="9.33203125" style="10"/>
    <col min="1025" max="1025" width="16.6640625" style="10" bestFit="1" customWidth="1"/>
    <col min="1026" max="1026" width="10.6640625" style="10" bestFit="1" customWidth="1"/>
    <col min="1027" max="1027" width="11.1640625" style="10" bestFit="1" customWidth="1"/>
    <col min="1028" max="1028" width="11.5" style="10" bestFit="1" customWidth="1"/>
    <col min="1029" max="1029" width="9.83203125" style="10" bestFit="1" customWidth="1"/>
    <col min="1030" max="1030" width="10.33203125" style="10" bestFit="1" customWidth="1"/>
    <col min="1031" max="1031" width="11.33203125" style="10" bestFit="1" customWidth="1"/>
    <col min="1032" max="1032" width="14.1640625" style="10" bestFit="1" customWidth="1"/>
    <col min="1033" max="1033" width="17" style="10" bestFit="1" customWidth="1"/>
    <col min="1034" max="1034" width="11.33203125" style="10" bestFit="1" customWidth="1"/>
    <col min="1035" max="1035" width="16" style="10" bestFit="1" customWidth="1"/>
    <col min="1036" max="1036" width="11.6640625" style="10" bestFit="1" customWidth="1"/>
    <col min="1037" max="1280" width="9.33203125" style="10"/>
    <col min="1281" max="1281" width="16.6640625" style="10" bestFit="1" customWidth="1"/>
    <col min="1282" max="1282" width="10.6640625" style="10" bestFit="1" customWidth="1"/>
    <col min="1283" max="1283" width="11.1640625" style="10" bestFit="1" customWidth="1"/>
    <col min="1284" max="1284" width="11.5" style="10" bestFit="1" customWidth="1"/>
    <col min="1285" max="1285" width="9.83203125" style="10" bestFit="1" customWidth="1"/>
    <col min="1286" max="1286" width="10.33203125" style="10" bestFit="1" customWidth="1"/>
    <col min="1287" max="1287" width="11.33203125" style="10" bestFit="1" customWidth="1"/>
    <col min="1288" max="1288" width="14.1640625" style="10" bestFit="1" customWidth="1"/>
    <col min="1289" max="1289" width="17" style="10" bestFit="1" customWidth="1"/>
    <col min="1290" max="1290" width="11.33203125" style="10" bestFit="1" customWidth="1"/>
    <col min="1291" max="1291" width="16" style="10" bestFit="1" customWidth="1"/>
    <col min="1292" max="1292" width="11.6640625" style="10" bestFit="1" customWidth="1"/>
    <col min="1293" max="1536" width="9.33203125" style="10"/>
    <col min="1537" max="1537" width="16.6640625" style="10" bestFit="1" customWidth="1"/>
    <col min="1538" max="1538" width="10.6640625" style="10" bestFit="1" customWidth="1"/>
    <col min="1539" max="1539" width="11.1640625" style="10" bestFit="1" customWidth="1"/>
    <col min="1540" max="1540" width="11.5" style="10" bestFit="1" customWidth="1"/>
    <col min="1541" max="1541" width="9.83203125" style="10" bestFit="1" customWidth="1"/>
    <col min="1542" max="1542" width="10.33203125" style="10" bestFit="1" customWidth="1"/>
    <col min="1543" max="1543" width="11.33203125" style="10" bestFit="1" customWidth="1"/>
    <col min="1544" max="1544" width="14.1640625" style="10" bestFit="1" customWidth="1"/>
    <col min="1545" max="1545" width="17" style="10" bestFit="1" customWidth="1"/>
    <col min="1546" max="1546" width="11.33203125" style="10" bestFit="1" customWidth="1"/>
    <col min="1547" max="1547" width="16" style="10" bestFit="1" customWidth="1"/>
    <col min="1548" max="1548" width="11.6640625" style="10" bestFit="1" customWidth="1"/>
    <col min="1549" max="1792" width="9.33203125" style="10"/>
    <col min="1793" max="1793" width="16.6640625" style="10" bestFit="1" customWidth="1"/>
    <col min="1794" max="1794" width="10.6640625" style="10" bestFit="1" customWidth="1"/>
    <col min="1795" max="1795" width="11.1640625" style="10" bestFit="1" customWidth="1"/>
    <col min="1796" max="1796" width="11.5" style="10" bestFit="1" customWidth="1"/>
    <col min="1797" max="1797" width="9.83203125" style="10" bestFit="1" customWidth="1"/>
    <col min="1798" max="1798" width="10.33203125" style="10" bestFit="1" customWidth="1"/>
    <col min="1799" max="1799" width="11.33203125" style="10" bestFit="1" customWidth="1"/>
    <col min="1800" max="1800" width="14.1640625" style="10" bestFit="1" customWidth="1"/>
    <col min="1801" max="1801" width="17" style="10" bestFit="1" customWidth="1"/>
    <col min="1802" max="1802" width="11.33203125" style="10" bestFit="1" customWidth="1"/>
    <col min="1803" max="1803" width="16" style="10" bestFit="1" customWidth="1"/>
    <col min="1804" max="1804" width="11.6640625" style="10" bestFit="1" customWidth="1"/>
    <col min="1805" max="2048" width="9.33203125" style="10"/>
    <col min="2049" max="2049" width="16.6640625" style="10" bestFit="1" customWidth="1"/>
    <col min="2050" max="2050" width="10.6640625" style="10" bestFit="1" customWidth="1"/>
    <col min="2051" max="2051" width="11.1640625" style="10" bestFit="1" customWidth="1"/>
    <col min="2052" max="2052" width="11.5" style="10" bestFit="1" customWidth="1"/>
    <col min="2053" max="2053" width="9.83203125" style="10" bestFit="1" customWidth="1"/>
    <col min="2054" max="2054" width="10.33203125" style="10" bestFit="1" customWidth="1"/>
    <col min="2055" max="2055" width="11.33203125" style="10" bestFit="1" customWidth="1"/>
    <col min="2056" max="2056" width="14.1640625" style="10" bestFit="1" customWidth="1"/>
    <col min="2057" max="2057" width="17" style="10" bestFit="1" customWidth="1"/>
    <col min="2058" max="2058" width="11.33203125" style="10" bestFit="1" customWidth="1"/>
    <col min="2059" max="2059" width="16" style="10" bestFit="1" customWidth="1"/>
    <col min="2060" max="2060" width="11.6640625" style="10" bestFit="1" customWidth="1"/>
    <col min="2061" max="2304" width="9.33203125" style="10"/>
    <col min="2305" max="2305" width="16.6640625" style="10" bestFit="1" customWidth="1"/>
    <col min="2306" max="2306" width="10.6640625" style="10" bestFit="1" customWidth="1"/>
    <col min="2307" max="2307" width="11.1640625" style="10" bestFit="1" customWidth="1"/>
    <col min="2308" max="2308" width="11.5" style="10" bestFit="1" customWidth="1"/>
    <col min="2309" max="2309" width="9.83203125" style="10" bestFit="1" customWidth="1"/>
    <col min="2310" max="2310" width="10.33203125" style="10" bestFit="1" customWidth="1"/>
    <col min="2311" max="2311" width="11.33203125" style="10" bestFit="1" customWidth="1"/>
    <col min="2312" max="2312" width="14.1640625" style="10" bestFit="1" customWidth="1"/>
    <col min="2313" max="2313" width="17" style="10" bestFit="1" customWidth="1"/>
    <col min="2314" max="2314" width="11.33203125" style="10" bestFit="1" customWidth="1"/>
    <col min="2315" max="2315" width="16" style="10" bestFit="1" customWidth="1"/>
    <col min="2316" max="2316" width="11.6640625" style="10" bestFit="1" customWidth="1"/>
    <col min="2317" max="2560" width="9.33203125" style="10"/>
    <col min="2561" max="2561" width="16.6640625" style="10" bestFit="1" customWidth="1"/>
    <col min="2562" max="2562" width="10.6640625" style="10" bestFit="1" customWidth="1"/>
    <col min="2563" max="2563" width="11.1640625" style="10" bestFit="1" customWidth="1"/>
    <col min="2564" max="2564" width="11.5" style="10" bestFit="1" customWidth="1"/>
    <col min="2565" max="2565" width="9.83203125" style="10" bestFit="1" customWidth="1"/>
    <col min="2566" max="2566" width="10.33203125" style="10" bestFit="1" customWidth="1"/>
    <col min="2567" max="2567" width="11.33203125" style="10" bestFit="1" customWidth="1"/>
    <col min="2568" max="2568" width="14.1640625" style="10" bestFit="1" customWidth="1"/>
    <col min="2569" max="2569" width="17" style="10" bestFit="1" customWidth="1"/>
    <col min="2570" max="2570" width="11.33203125" style="10" bestFit="1" customWidth="1"/>
    <col min="2571" max="2571" width="16" style="10" bestFit="1" customWidth="1"/>
    <col min="2572" max="2572" width="11.6640625" style="10" bestFit="1" customWidth="1"/>
    <col min="2573" max="2816" width="9.33203125" style="10"/>
    <col min="2817" max="2817" width="16.6640625" style="10" bestFit="1" customWidth="1"/>
    <col min="2818" max="2818" width="10.6640625" style="10" bestFit="1" customWidth="1"/>
    <col min="2819" max="2819" width="11.1640625" style="10" bestFit="1" customWidth="1"/>
    <col min="2820" max="2820" width="11.5" style="10" bestFit="1" customWidth="1"/>
    <col min="2821" max="2821" width="9.83203125" style="10" bestFit="1" customWidth="1"/>
    <col min="2822" max="2822" width="10.33203125" style="10" bestFit="1" customWidth="1"/>
    <col min="2823" max="2823" width="11.33203125" style="10" bestFit="1" customWidth="1"/>
    <col min="2824" max="2824" width="14.1640625" style="10" bestFit="1" customWidth="1"/>
    <col min="2825" max="2825" width="17" style="10" bestFit="1" customWidth="1"/>
    <col min="2826" max="2826" width="11.33203125" style="10" bestFit="1" customWidth="1"/>
    <col min="2827" max="2827" width="16" style="10" bestFit="1" customWidth="1"/>
    <col min="2828" max="2828" width="11.6640625" style="10" bestFit="1" customWidth="1"/>
    <col min="2829" max="3072" width="9.33203125" style="10"/>
    <col min="3073" max="3073" width="16.6640625" style="10" bestFit="1" customWidth="1"/>
    <col min="3074" max="3074" width="10.6640625" style="10" bestFit="1" customWidth="1"/>
    <col min="3075" max="3075" width="11.1640625" style="10" bestFit="1" customWidth="1"/>
    <col min="3076" max="3076" width="11.5" style="10" bestFit="1" customWidth="1"/>
    <col min="3077" max="3077" width="9.83203125" style="10" bestFit="1" customWidth="1"/>
    <col min="3078" max="3078" width="10.33203125" style="10" bestFit="1" customWidth="1"/>
    <col min="3079" max="3079" width="11.33203125" style="10" bestFit="1" customWidth="1"/>
    <col min="3080" max="3080" width="14.1640625" style="10" bestFit="1" customWidth="1"/>
    <col min="3081" max="3081" width="17" style="10" bestFit="1" customWidth="1"/>
    <col min="3082" max="3082" width="11.33203125" style="10" bestFit="1" customWidth="1"/>
    <col min="3083" max="3083" width="16" style="10" bestFit="1" customWidth="1"/>
    <col min="3084" max="3084" width="11.6640625" style="10" bestFit="1" customWidth="1"/>
    <col min="3085" max="3328" width="9.33203125" style="10"/>
    <col min="3329" max="3329" width="16.6640625" style="10" bestFit="1" customWidth="1"/>
    <col min="3330" max="3330" width="10.6640625" style="10" bestFit="1" customWidth="1"/>
    <col min="3331" max="3331" width="11.1640625" style="10" bestFit="1" customWidth="1"/>
    <col min="3332" max="3332" width="11.5" style="10" bestFit="1" customWidth="1"/>
    <col min="3333" max="3333" width="9.83203125" style="10" bestFit="1" customWidth="1"/>
    <col min="3334" max="3334" width="10.33203125" style="10" bestFit="1" customWidth="1"/>
    <col min="3335" max="3335" width="11.33203125" style="10" bestFit="1" customWidth="1"/>
    <col min="3336" max="3336" width="14.1640625" style="10" bestFit="1" customWidth="1"/>
    <col min="3337" max="3337" width="17" style="10" bestFit="1" customWidth="1"/>
    <col min="3338" max="3338" width="11.33203125" style="10" bestFit="1" customWidth="1"/>
    <col min="3339" max="3339" width="16" style="10" bestFit="1" customWidth="1"/>
    <col min="3340" max="3340" width="11.6640625" style="10" bestFit="1" customWidth="1"/>
    <col min="3341" max="3584" width="9.33203125" style="10"/>
    <col min="3585" max="3585" width="16.6640625" style="10" bestFit="1" customWidth="1"/>
    <col min="3586" max="3586" width="10.6640625" style="10" bestFit="1" customWidth="1"/>
    <col min="3587" max="3587" width="11.1640625" style="10" bestFit="1" customWidth="1"/>
    <col min="3588" max="3588" width="11.5" style="10" bestFit="1" customWidth="1"/>
    <col min="3589" max="3589" width="9.83203125" style="10" bestFit="1" customWidth="1"/>
    <col min="3590" max="3590" width="10.33203125" style="10" bestFit="1" customWidth="1"/>
    <col min="3591" max="3591" width="11.33203125" style="10" bestFit="1" customWidth="1"/>
    <col min="3592" max="3592" width="14.1640625" style="10" bestFit="1" customWidth="1"/>
    <col min="3593" max="3593" width="17" style="10" bestFit="1" customWidth="1"/>
    <col min="3594" max="3594" width="11.33203125" style="10" bestFit="1" customWidth="1"/>
    <col min="3595" max="3595" width="16" style="10" bestFit="1" customWidth="1"/>
    <col min="3596" max="3596" width="11.6640625" style="10" bestFit="1" customWidth="1"/>
    <col min="3597" max="3840" width="9.33203125" style="10"/>
    <col min="3841" max="3841" width="16.6640625" style="10" bestFit="1" customWidth="1"/>
    <col min="3842" max="3842" width="10.6640625" style="10" bestFit="1" customWidth="1"/>
    <col min="3843" max="3843" width="11.1640625" style="10" bestFit="1" customWidth="1"/>
    <col min="3844" max="3844" width="11.5" style="10" bestFit="1" customWidth="1"/>
    <col min="3845" max="3845" width="9.83203125" style="10" bestFit="1" customWidth="1"/>
    <col min="3846" max="3846" width="10.33203125" style="10" bestFit="1" customWidth="1"/>
    <col min="3847" max="3847" width="11.33203125" style="10" bestFit="1" customWidth="1"/>
    <col min="3848" max="3848" width="14.1640625" style="10" bestFit="1" customWidth="1"/>
    <col min="3849" max="3849" width="17" style="10" bestFit="1" customWidth="1"/>
    <col min="3850" max="3850" width="11.33203125" style="10" bestFit="1" customWidth="1"/>
    <col min="3851" max="3851" width="16" style="10" bestFit="1" customWidth="1"/>
    <col min="3852" max="3852" width="11.6640625" style="10" bestFit="1" customWidth="1"/>
    <col min="3853" max="4096" width="9.33203125" style="10"/>
    <col min="4097" max="4097" width="16.6640625" style="10" bestFit="1" customWidth="1"/>
    <col min="4098" max="4098" width="10.6640625" style="10" bestFit="1" customWidth="1"/>
    <col min="4099" max="4099" width="11.1640625" style="10" bestFit="1" customWidth="1"/>
    <col min="4100" max="4100" width="11.5" style="10" bestFit="1" customWidth="1"/>
    <col min="4101" max="4101" width="9.83203125" style="10" bestFit="1" customWidth="1"/>
    <col min="4102" max="4102" width="10.33203125" style="10" bestFit="1" customWidth="1"/>
    <col min="4103" max="4103" width="11.33203125" style="10" bestFit="1" customWidth="1"/>
    <col min="4104" max="4104" width="14.1640625" style="10" bestFit="1" customWidth="1"/>
    <col min="4105" max="4105" width="17" style="10" bestFit="1" customWidth="1"/>
    <col min="4106" max="4106" width="11.33203125" style="10" bestFit="1" customWidth="1"/>
    <col min="4107" max="4107" width="16" style="10" bestFit="1" customWidth="1"/>
    <col min="4108" max="4108" width="11.6640625" style="10" bestFit="1" customWidth="1"/>
    <col min="4109" max="4352" width="9.33203125" style="10"/>
    <col min="4353" max="4353" width="16.6640625" style="10" bestFit="1" customWidth="1"/>
    <col min="4354" max="4354" width="10.6640625" style="10" bestFit="1" customWidth="1"/>
    <col min="4355" max="4355" width="11.1640625" style="10" bestFit="1" customWidth="1"/>
    <col min="4356" max="4356" width="11.5" style="10" bestFit="1" customWidth="1"/>
    <col min="4357" max="4357" width="9.83203125" style="10" bestFit="1" customWidth="1"/>
    <col min="4358" max="4358" width="10.33203125" style="10" bestFit="1" customWidth="1"/>
    <col min="4359" max="4359" width="11.33203125" style="10" bestFit="1" customWidth="1"/>
    <col min="4360" max="4360" width="14.1640625" style="10" bestFit="1" customWidth="1"/>
    <col min="4361" max="4361" width="17" style="10" bestFit="1" customWidth="1"/>
    <col min="4362" max="4362" width="11.33203125" style="10" bestFit="1" customWidth="1"/>
    <col min="4363" max="4363" width="16" style="10" bestFit="1" customWidth="1"/>
    <col min="4364" max="4364" width="11.6640625" style="10" bestFit="1" customWidth="1"/>
    <col min="4365" max="4608" width="9.33203125" style="10"/>
    <col min="4609" max="4609" width="16.6640625" style="10" bestFit="1" customWidth="1"/>
    <col min="4610" max="4610" width="10.6640625" style="10" bestFit="1" customWidth="1"/>
    <col min="4611" max="4611" width="11.1640625" style="10" bestFit="1" customWidth="1"/>
    <col min="4612" max="4612" width="11.5" style="10" bestFit="1" customWidth="1"/>
    <col min="4613" max="4613" width="9.83203125" style="10" bestFit="1" customWidth="1"/>
    <col min="4614" max="4614" width="10.33203125" style="10" bestFit="1" customWidth="1"/>
    <col min="4615" max="4615" width="11.33203125" style="10" bestFit="1" customWidth="1"/>
    <col min="4616" max="4616" width="14.1640625" style="10" bestFit="1" customWidth="1"/>
    <col min="4617" max="4617" width="17" style="10" bestFit="1" customWidth="1"/>
    <col min="4618" max="4618" width="11.33203125" style="10" bestFit="1" customWidth="1"/>
    <col min="4619" max="4619" width="16" style="10" bestFit="1" customWidth="1"/>
    <col min="4620" max="4620" width="11.6640625" style="10" bestFit="1" customWidth="1"/>
    <col min="4621" max="4864" width="9.33203125" style="10"/>
    <col min="4865" max="4865" width="16.6640625" style="10" bestFit="1" customWidth="1"/>
    <col min="4866" max="4866" width="10.6640625" style="10" bestFit="1" customWidth="1"/>
    <col min="4867" max="4867" width="11.1640625" style="10" bestFit="1" customWidth="1"/>
    <col min="4868" max="4868" width="11.5" style="10" bestFit="1" customWidth="1"/>
    <col min="4869" max="4869" width="9.83203125" style="10" bestFit="1" customWidth="1"/>
    <col min="4870" max="4870" width="10.33203125" style="10" bestFit="1" customWidth="1"/>
    <col min="4871" max="4871" width="11.33203125" style="10" bestFit="1" customWidth="1"/>
    <col min="4872" max="4872" width="14.1640625" style="10" bestFit="1" customWidth="1"/>
    <col min="4873" max="4873" width="17" style="10" bestFit="1" customWidth="1"/>
    <col min="4874" max="4874" width="11.33203125" style="10" bestFit="1" customWidth="1"/>
    <col min="4875" max="4875" width="16" style="10" bestFit="1" customWidth="1"/>
    <col min="4876" max="4876" width="11.6640625" style="10" bestFit="1" customWidth="1"/>
    <col min="4877" max="5120" width="9.33203125" style="10"/>
    <col min="5121" max="5121" width="16.6640625" style="10" bestFit="1" customWidth="1"/>
    <col min="5122" max="5122" width="10.6640625" style="10" bestFit="1" customWidth="1"/>
    <col min="5123" max="5123" width="11.1640625" style="10" bestFit="1" customWidth="1"/>
    <col min="5124" max="5124" width="11.5" style="10" bestFit="1" customWidth="1"/>
    <col min="5125" max="5125" width="9.83203125" style="10" bestFit="1" customWidth="1"/>
    <col min="5126" max="5126" width="10.33203125" style="10" bestFit="1" customWidth="1"/>
    <col min="5127" max="5127" width="11.33203125" style="10" bestFit="1" customWidth="1"/>
    <col min="5128" max="5128" width="14.1640625" style="10" bestFit="1" customWidth="1"/>
    <col min="5129" max="5129" width="17" style="10" bestFit="1" customWidth="1"/>
    <col min="5130" max="5130" width="11.33203125" style="10" bestFit="1" customWidth="1"/>
    <col min="5131" max="5131" width="16" style="10" bestFit="1" customWidth="1"/>
    <col min="5132" max="5132" width="11.6640625" style="10" bestFit="1" customWidth="1"/>
    <col min="5133" max="5376" width="9.33203125" style="10"/>
    <col min="5377" max="5377" width="16.6640625" style="10" bestFit="1" customWidth="1"/>
    <col min="5378" max="5378" width="10.6640625" style="10" bestFit="1" customWidth="1"/>
    <col min="5379" max="5379" width="11.1640625" style="10" bestFit="1" customWidth="1"/>
    <col min="5380" max="5380" width="11.5" style="10" bestFit="1" customWidth="1"/>
    <col min="5381" max="5381" width="9.83203125" style="10" bestFit="1" customWidth="1"/>
    <col min="5382" max="5382" width="10.33203125" style="10" bestFit="1" customWidth="1"/>
    <col min="5383" max="5383" width="11.33203125" style="10" bestFit="1" customWidth="1"/>
    <col min="5384" max="5384" width="14.1640625" style="10" bestFit="1" customWidth="1"/>
    <col min="5385" max="5385" width="17" style="10" bestFit="1" customWidth="1"/>
    <col min="5386" max="5386" width="11.33203125" style="10" bestFit="1" customWidth="1"/>
    <col min="5387" max="5387" width="16" style="10" bestFit="1" customWidth="1"/>
    <col min="5388" max="5388" width="11.6640625" style="10" bestFit="1" customWidth="1"/>
    <col min="5389" max="5632" width="9.33203125" style="10"/>
    <col min="5633" max="5633" width="16.6640625" style="10" bestFit="1" customWidth="1"/>
    <col min="5634" max="5634" width="10.6640625" style="10" bestFit="1" customWidth="1"/>
    <col min="5635" max="5635" width="11.1640625" style="10" bestFit="1" customWidth="1"/>
    <col min="5636" max="5636" width="11.5" style="10" bestFit="1" customWidth="1"/>
    <col min="5637" max="5637" width="9.83203125" style="10" bestFit="1" customWidth="1"/>
    <col min="5638" max="5638" width="10.33203125" style="10" bestFit="1" customWidth="1"/>
    <col min="5639" max="5639" width="11.33203125" style="10" bestFit="1" customWidth="1"/>
    <col min="5640" max="5640" width="14.1640625" style="10" bestFit="1" customWidth="1"/>
    <col min="5641" max="5641" width="17" style="10" bestFit="1" customWidth="1"/>
    <col min="5642" max="5642" width="11.33203125" style="10" bestFit="1" customWidth="1"/>
    <col min="5643" max="5643" width="16" style="10" bestFit="1" customWidth="1"/>
    <col min="5644" max="5644" width="11.6640625" style="10" bestFit="1" customWidth="1"/>
    <col min="5645" max="5888" width="9.33203125" style="10"/>
    <col min="5889" max="5889" width="16.6640625" style="10" bestFit="1" customWidth="1"/>
    <col min="5890" max="5890" width="10.6640625" style="10" bestFit="1" customWidth="1"/>
    <col min="5891" max="5891" width="11.1640625" style="10" bestFit="1" customWidth="1"/>
    <col min="5892" max="5892" width="11.5" style="10" bestFit="1" customWidth="1"/>
    <col min="5893" max="5893" width="9.83203125" style="10" bestFit="1" customWidth="1"/>
    <col min="5894" max="5894" width="10.33203125" style="10" bestFit="1" customWidth="1"/>
    <col min="5895" max="5895" width="11.33203125" style="10" bestFit="1" customWidth="1"/>
    <col min="5896" max="5896" width="14.1640625" style="10" bestFit="1" customWidth="1"/>
    <col min="5897" max="5897" width="17" style="10" bestFit="1" customWidth="1"/>
    <col min="5898" max="5898" width="11.33203125" style="10" bestFit="1" customWidth="1"/>
    <col min="5899" max="5899" width="16" style="10" bestFit="1" customWidth="1"/>
    <col min="5900" max="5900" width="11.6640625" style="10" bestFit="1" customWidth="1"/>
    <col min="5901" max="6144" width="9.33203125" style="10"/>
    <col min="6145" max="6145" width="16.6640625" style="10" bestFit="1" customWidth="1"/>
    <col min="6146" max="6146" width="10.6640625" style="10" bestFit="1" customWidth="1"/>
    <col min="6147" max="6147" width="11.1640625" style="10" bestFit="1" customWidth="1"/>
    <col min="6148" max="6148" width="11.5" style="10" bestFit="1" customWidth="1"/>
    <col min="6149" max="6149" width="9.83203125" style="10" bestFit="1" customWidth="1"/>
    <col min="6150" max="6150" width="10.33203125" style="10" bestFit="1" customWidth="1"/>
    <col min="6151" max="6151" width="11.33203125" style="10" bestFit="1" customWidth="1"/>
    <col min="6152" max="6152" width="14.1640625" style="10" bestFit="1" customWidth="1"/>
    <col min="6153" max="6153" width="17" style="10" bestFit="1" customWidth="1"/>
    <col min="6154" max="6154" width="11.33203125" style="10" bestFit="1" customWidth="1"/>
    <col min="6155" max="6155" width="16" style="10" bestFit="1" customWidth="1"/>
    <col min="6156" max="6156" width="11.6640625" style="10" bestFit="1" customWidth="1"/>
    <col min="6157" max="6400" width="9.33203125" style="10"/>
    <col min="6401" max="6401" width="16.6640625" style="10" bestFit="1" customWidth="1"/>
    <col min="6402" max="6402" width="10.6640625" style="10" bestFit="1" customWidth="1"/>
    <col min="6403" max="6403" width="11.1640625" style="10" bestFit="1" customWidth="1"/>
    <col min="6404" max="6404" width="11.5" style="10" bestFit="1" customWidth="1"/>
    <col min="6405" max="6405" width="9.83203125" style="10" bestFit="1" customWidth="1"/>
    <col min="6406" max="6406" width="10.33203125" style="10" bestFit="1" customWidth="1"/>
    <col min="6407" max="6407" width="11.33203125" style="10" bestFit="1" customWidth="1"/>
    <col min="6408" max="6408" width="14.1640625" style="10" bestFit="1" customWidth="1"/>
    <col min="6409" max="6409" width="17" style="10" bestFit="1" customWidth="1"/>
    <col min="6410" max="6410" width="11.33203125" style="10" bestFit="1" customWidth="1"/>
    <col min="6411" max="6411" width="16" style="10" bestFit="1" customWidth="1"/>
    <col min="6412" max="6412" width="11.6640625" style="10" bestFit="1" customWidth="1"/>
    <col min="6413" max="6656" width="9.33203125" style="10"/>
    <col min="6657" max="6657" width="16.6640625" style="10" bestFit="1" customWidth="1"/>
    <col min="6658" max="6658" width="10.6640625" style="10" bestFit="1" customWidth="1"/>
    <col min="6659" max="6659" width="11.1640625" style="10" bestFit="1" customWidth="1"/>
    <col min="6660" max="6660" width="11.5" style="10" bestFit="1" customWidth="1"/>
    <col min="6661" max="6661" width="9.83203125" style="10" bestFit="1" customWidth="1"/>
    <col min="6662" max="6662" width="10.33203125" style="10" bestFit="1" customWidth="1"/>
    <col min="6663" max="6663" width="11.33203125" style="10" bestFit="1" customWidth="1"/>
    <col min="6664" max="6664" width="14.1640625" style="10" bestFit="1" customWidth="1"/>
    <col min="6665" max="6665" width="17" style="10" bestFit="1" customWidth="1"/>
    <col min="6666" max="6666" width="11.33203125" style="10" bestFit="1" customWidth="1"/>
    <col min="6667" max="6667" width="16" style="10" bestFit="1" customWidth="1"/>
    <col min="6668" max="6668" width="11.6640625" style="10" bestFit="1" customWidth="1"/>
    <col min="6669" max="6912" width="9.33203125" style="10"/>
    <col min="6913" max="6913" width="16.6640625" style="10" bestFit="1" customWidth="1"/>
    <col min="6914" max="6914" width="10.6640625" style="10" bestFit="1" customWidth="1"/>
    <col min="6915" max="6915" width="11.1640625" style="10" bestFit="1" customWidth="1"/>
    <col min="6916" max="6916" width="11.5" style="10" bestFit="1" customWidth="1"/>
    <col min="6917" max="6917" width="9.83203125" style="10" bestFit="1" customWidth="1"/>
    <col min="6918" max="6918" width="10.33203125" style="10" bestFit="1" customWidth="1"/>
    <col min="6919" max="6919" width="11.33203125" style="10" bestFit="1" customWidth="1"/>
    <col min="6920" max="6920" width="14.1640625" style="10" bestFit="1" customWidth="1"/>
    <col min="6921" max="6921" width="17" style="10" bestFit="1" customWidth="1"/>
    <col min="6922" max="6922" width="11.33203125" style="10" bestFit="1" customWidth="1"/>
    <col min="6923" max="6923" width="16" style="10" bestFit="1" customWidth="1"/>
    <col min="6924" max="6924" width="11.6640625" style="10" bestFit="1" customWidth="1"/>
    <col min="6925" max="7168" width="9.33203125" style="10"/>
    <col min="7169" max="7169" width="16.6640625" style="10" bestFit="1" customWidth="1"/>
    <col min="7170" max="7170" width="10.6640625" style="10" bestFit="1" customWidth="1"/>
    <col min="7171" max="7171" width="11.1640625" style="10" bestFit="1" customWidth="1"/>
    <col min="7172" max="7172" width="11.5" style="10" bestFit="1" customWidth="1"/>
    <col min="7173" max="7173" width="9.83203125" style="10" bestFit="1" customWidth="1"/>
    <col min="7174" max="7174" width="10.33203125" style="10" bestFit="1" customWidth="1"/>
    <col min="7175" max="7175" width="11.33203125" style="10" bestFit="1" customWidth="1"/>
    <col min="7176" max="7176" width="14.1640625" style="10" bestFit="1" customWidth="1"/>
    <col min="7177" max="7177" width="17" style="10" bestFit="1" customWidth="1"/>
    <col min="7178" max="7178" width="11.33203125" style="10" bestFit="1" customWidth="1"/>
    <col min="7179" max="7179" width="16" style="10" bestFit="1" customWidth="1"/>
    <col min="7180" max="7180" width="11.6640625" style="10" bestFit="1" customWidth="1"/>
    <col min="7181" max="7424" width="9.33203125" style="10"/>
    <col min="7425" max="7425" width="16.6640625" style="10" bestFit="1" customWidth="1"/>
    <col min="7426" max="7426" width="10.6640625" style="10" bestFit="1" customWidth="1"/>
    <col min="7427" max="7427" width="11.1640625" style="10" bestFit="1" customWidth="1"/>
    <col min="7428" max="7428" width="11.5" style="10" bestFit="1" customWidth="1"/>
    <col min="7429" max="7429" width="9.83203125" style="10" bestFit="1" customWidth="1"/>
    <col min="7430" max="7430" width="10.33203125" style="10" bestFit="1" customWidth="1"/>
    <col min="7431" max="7431" width="11.33203125" style="10" bestFit="1" customWidth="1"/>
    <col min="7432" max="7432" width="14.1640625" style="10" bestFit="1" customWidth="1"/>
    <col min="7433" max="7433" width="17" style="10" bestFit="1" customWidth="1"/>
    <col min="7434" max="7434" width="11.33203125" style="10" bestFit="1" customWidth="1"/>
    <col min="7435" max="7435" width="16" style="10" bestFit="1" customWidth="1"/>
    <col min="7436" max="7436" width="11.6640625" style="10" bestFit="1" customWidth="1"/>
    <col min="7437" max="7680" width="9.33203125" style="10"/>
    <col min="7681" max="7681" width="16.6640625" style="10" bestFit="1" customWidth="1"/>
    <col min="7682" max="7682" width="10.6640625" style="10" bestFit="1" customWidth="1"/>
    <col min="7683" max="7683" width="11.1640625" style="10" bestFit="1" customWidth="1"/>
    <col min="7684" max="7684" width="11.5" style="10" bestFit="1" customWidth="1"/>
    <col min="7685" max="7685" width="9.83203125" style="10" bestFit="1" customWidth="1"/>
    <col min="7686" max="7686" width="10.33203125" style="10" bestFit="1" customWidth="1"/>
    <col min="7687" max="7687" width="11.33203125" style="10" bestFit="1" customWidth="1"/>
    <col min="7688" max="7688" width="14.1640625" style="10" bestFit="1" customWidth="1"/>
    <col min="7689" max="7689" width="17" style="10" bestFit="1" customWidth="1"/>
    <col min="7690" max="7690" width="11.33203125" style="10" bestFit="1" customWidth="1"/>
    <col min="7691" max="7691" width="16" style="10" bestFit="1" customWidth="1"/>
    <col min="7692" max="7692" width="11.6640625" style="10" bestFit="1" customWidth="1"/>
    <col min="7693" max="7936" width="9.33203125" style="10"/>
    <col min="7937" max="7937" width="16.6640625" style="10" bestFit="1" customWidth="1"/>
    <col min="7938" max="7938" width="10.6640625" style="10" bestFit="1" customWidth="1"/>
    <col min="7939" max="7939" width="11.1640625" style="10" bestFit="1" customWidth="1"/>
    <col min="7940" max="7940" width="11.5" style="10" bestFit="1" customWidth="1"/>
    <col min="7941" max="7941" width="9.83203125" style="10" bestFit="1" customWidth="1"/>
    <col min="7942" max="7942" width="10.33203125" style="10" bestFit="1" customWidth="1"/>
    <col min="7943" max="7943" width="11.33203125" style="10" bestFit="1" customWidth="1"/>
    <col min="7944" max="7944" width="14.1640625" style="10" bestFit="1" customWidth="1"/>
    <col min="7945" max="7945" width="17" style="10" bestFit="1" customWidth="1"/>
    <col min="7946" max="7946" width="11.33203125" style="10" bestFit="1" customWidth="1"/>
    <col min="7947" max="7947" width="16" style="10" bestFit="1" customWidth="1"/>
    <col min="7948" max="7948" width="11.6640625" style="10" bestFit="1" customWidth="1"/>
    <col min="7949" max="8192" width="9.33203125" style="10"/>
    <col min="8193" max="8193" width="16.6640625" style="10" bestFit="1" customWidth="1"/>
    <col min="8194" max="8194" width="10.6640625" style="10" bestFit="1" customWidth="1"/>
    <col min="8195" max="8195" width="11.1640625" style="10" bestFit="1" customWidth="1"/>
    <col min="8196" max="8196" width="11.5" style="10" bestFit="1" customWidth="1"/>
    <col min="8197" max="8197" width="9.83203125" style="10" bestFit="1" customWidth="1"/>
    <col min="8198" max="8198" width="10.33203125" style="10" bestFit="1" customWidth="1"/>
    <col min="8199" max="8199" width="11.33203125" style="10" bestFit="1" customWidth="1"/>
    <col min="8200" max="8200" width="14.1640625" style="10" bestFit="1" customWidth="1"/>
    <col min="8201" max="8201" width="17" style="10" bestFit="1" customWidth="1"/>
    <col min="8202" max="8202" width="11.33203125" style="10" bestFit="1" customWidth="1"/>
    <col min="8203" max="8203" width="16" style="10" bestFit="1" customWidth="1"/>
    <col min="8204" max="8204" width="11.6640625" style="10" bestFit="1" customWidth="1"/>
    <col min="8205" max="8448" width="9.33203125" style="10"/>
    <col min="8449" max="8449" width="16.6640625" style="10" bestFit="1" customWidth="1"/>
    <col min="8450" max="8450" width="10.6640625" style="10" bestFit="1" customWidth="1"/>
    <col min="8451" max="8451" width="11.1640625" style="10" bestFit="1" customWidth="1"/>
    <col min="8452" max="8452" width="11.5" style="10" bestFit="1" customWidth="1"/>
    <col min="8453" max="8453" width="9.83203125" style="10" bestFit="1" customWidth="1"/>
    <col min="8454" max="8454" width="10.33203125" style="10" bestFit="1" customWidth="1"/>
    <col min="8455" max="8455" width="11.33203125" style="10" bestFit="1" customWidth="1"/>
    <col min="8456" max="8456" width="14.1640625" style="10" bestFit="1" customWidth="1"/>
    <col min="8457" max="8457" width="17" style="10" bestFit="1" customWidth="1"/>
    <col min="8458" max="8458" width="11.33203125" style="10" bestFit="1" customWidth="1"/>
    <col min="8459" max="8459" width="16" style="10" bestFit="1" customWidth="1"/>
    <col min="8460" max="8460" width="11.6640625" style="10" bestFit="1" customWidth="1"/>
    <col min="8461" max="8704" width="9.33203125" style="10"/>
    <col min="8705" max="8705" width="16.6640625" style="10" bestFit="1" customWidth="1"/>
    <col min="8706" max="8706" width="10.6640625" style="10" bestFit="1" customWidth="1"/>
    <col min="8707" max="8707" width="11.1640625" style="10" bestFit="1" customWidth="1"/>
    <col min="8708" max="8708" width="11.5" style="10" bestFit="1" customWidth="1"/>
    <col min="8709" max="8709" width="9.83203125" style="10" bestFit="1" customWidth="1"/>
    <col min="8710" max="8710" width="10.33203125" style="10" bestFit="1" customWidth="1"/>
    <col min="8711" max="8711" width="11.33203125" style="10" bestFit="1" customWidth="1"/>
    <col min="8712" max="8712" width="14.1640625" style="10" bestFit="1" customWidth="1"/>
    <col min="8713" max="8713" width="17" style="10" bestFit="1" customWidth="1"/>
    <col min="8714" max="8714" width="11.33203125" style="10" bestFit="1" customWidth="1"/>
    <col min="8715" max="8715" width="16" style="10" bestFit="1" customWidth="1"/>
    <col min="8716" max="8716" width="11.6640625" style="10" bestFit="1" customWidth="1"/>
    <col min="8717" max="8960" width="9.33203125" style="10"/>
    <col min="8961" max="8961" width="16.6640625" style="10" bestFit="1" customWidth="1"/>
    <col min="8962" max="8962" width="10.6640625" style="10" bestFit="1" customWidth="1"/>
    <col min="8963" max="8963" width="11.1640625" style="10" bestFit="1" customWidth="1"/>
    <col min="8964" max="8964" width="11.5" style="10" bestFit="1" customWidth="1"/>
    <col min="8965" max="8965" width="9.83203125" style="10" bestFit="1" customWidth="1"/>
    <col min="8966" max="8966" width="10.33203125" style="10" bestFit="1" customWidth="1"/>
    <col min="8967" max="8967" width="11.33203125" style="10" bestFit="1" customWidth="1"/>
    <col min="8968" max="8968" width="14.1640625" style="10" bestFit="1" customWidth="1"/>
    <col min="8969" max="8969" width="17" style="10" bestFit="1" customWidth="1"/>
    <col min="8970" max="8970" width="11.33203125" style="10" bestFit="1" customWidth="1"/>
    <col min="8971" max="8971" width="16" style="10" bestFit="1" customWidth="1"/>
    <col min="8972" max="8972" width="11.6640625" style="10" bestFit="1" customWidth="1"/>
    <col min="8973" max="9216" width="9.33203125" style="10"/>
    <col min="9217" max="9217" width="16.6640625" style="10" bestFit="1" customWidth="1"/>
    <col min="9218" max="9218" width="10.6640625" style="10" bestFit="1" customWidth="1"/>
    <col min="9219" max="9219" width="11.1640625" style="10" bestFit="1" customWidth="1"/>
    <col min="9220" max="9220" width="11.5" style="10" bestFit="1" customWidth="1"/>
    <col min="9221" max="9221" width="9.83203125" style="10" bestFit="1" customWidth="1"/>
    <col min="9222" max="9222" width="10.33203125" style="10" bestFit="1" customWidth="1"/>
    <col min="9223" max="9223" width="11.33203125" style="10" bestFit="1" customWidth="1"/>
    <col min="9224" max="9224" width="14.1640625" style="10" bestFit="1" customWidth="1"/>
    <col min="9225" max="9225" width="17" style="10" bestFit="1" customWidth="1"/>
    <col min="9226" max="9226" width="11.33203125" style="10" bestFit="1" customWidth="1"/>
    <col min="9227" max="9227" width="16" style="10" bestFit="1" customWidth="1"/>
    <col min="9228" max="9228" width="11.6640625" style="10" bestFit="1" customWidth="1"/>
    <col min="9229" max="9472" width="9.33203125" style="10"/>
    <col min="9473" max="9473" width="16.6640625" style="10" bestFit="1" customWidth="1"/>
    <col min="9474" max="9474" width="10.6640625" style="10" bestFit="1" customWidth="1"/>
    <col min="9475" max="9475" width="11.1640625" style="10" bestFit="1" customWidth="1"/>
    <col min="9476" max="9476" width="11.5" style="10" bestFit="1" customWidth="1"/>
    <col min="9477" max="9477" width="9.83203125" style="10" bestFit="1" customWidth="1"/>
    <col min="9478" max="9478" width="10.33203125" style="10" bestFit="1" customWidth="1"/>
    <col min="9479" max="9479" width="11.33203125" style="10" bestFit="1" customWidth="1"/>
    <col min="9480" max="9480" width="14.1640625" style="10" bestFit="1" customWidth="1"/>
    <col min="9481" max="9481" width="17" style="10" bestFit="1" customWidth="1"/>
    <col min="9482" max="9482" width="11.33203125" style="10" bestFit="1" customWidth="1"/>
    <col min="9483" max="9483" width="16" style="10" bestFit="1" customWidth="1"/>
    <col min="9484" max="9484" width="11.6640625" style="10" bestFit="1" customWidth="1"/>
    <col min="9485" max="9728" width="9.33203125" style="10"/>
    <col min="9729" max="9729" width="16.6640625" style="10" bestFit="1" customWidth="1"/>
    <col min="9730" max="9730" width="10.6640625" style="10" bestFit="1" customWidth="1"/>
    <col min="9731" max="9731" width="11.1640625" style="10" bestFit="1" customWidth="1"/>
    <col min="9732" max="9732" width="11.5" style="10" bestFit="1" customWidth="1"/>
    <col min="9733" max="9733" width="9.83203125" style="10" bestFit="1" customWidth="1"/>
    <col min="9734" max="9734" width="10.33203125" style="10" bestFit="1" customWidth="1"/>
    <col min="9735" max="9735" width="11.33203125" style="10" bestFit="1" customWidth="1"/>
    <col min="9736" max="9736" width="14.1640625" style="10" bestFit="1" customWidth="1"/>
    <col min="9737" max="9737" width="17" style="10" bestFit="1" customWidth="1"/>
    <col min="9738" max="9738" width="11.33203125" style="10" bestFit="1" customWidth="1"/>
    <col min="9739" max="9739" width="16" style="10" bestFit="1" customWidth="1"/>
    <col min="9740" max="9740" width="11.6640625" style="10" bestFit="1" customWidth="1"/>
    <col min="9741" max="9984" width="9.33203125" style="10"/>
    <col min="9985" max="9985" width="16.6640625" style="10" bestFit="1" customWidth="1"/>
    <col min="9986" max="9986" width="10.6640625" style="10" bestFit="1" customWidth="1"/>
    <col min="9987" max="9987" width="11.1640625" style="10" bestFit="1" customWidth="1"/>
    <col min="9988" max="9988" width="11.5" style="10" bestFit="1" customWidth="1"/>
    <col min="9989" max="9989" width="9.83203125" style="10" bestFit="1" customWidth="1"/>
    <col min="9990" max="9990" width="10.33203125" style="10" bestFit="1" customWidth="1"/>
    <col min="9991" max="9991" width="11.33203125" style="10" bestFit="1" customWidth="1"/>
    <col min="9992" max="9992" width="14.1640625" style="10" bestFit="1" customWidth="1"/>
    <col min="9993" max="9993" width="17" style="10" bestFit="1" customWidth="1"/>
    <col min="9994" max="9994" width="11.33203125" style="10" bestFit="1" customWidth="1"/>
    <col min="9995" max="9995" width="16" style="10" bestFit="1" customWidth="1"/>
    <col min="9996" max="9996" width="11.6640625" style="10" bestFit="1" customWidth="1"/>
    <col min="9997" max="10240" width="9.33203125" style="10"/>
    <col min="10241" max="10241" width="16.6640625" style="10" bestFit="1" customWidth="1"/>
    <col min="10242" max="10242" width="10.6640625" style="10" bestFit="1" customWidth="1"/>
    <col min="10243" max="10243" width="11.1640625" style="10" bestFit="1" customWidth="1"/>
    <col min="10244" max="10244" width="11.5" style="10" bestFit="1" customWidth="1"/>
    <col min="10245" max="10245" width="9.83203125" style="10" bestFit="1" customWidth="1"/>
    <col min="10246" max="10246" width="10.33203125" style="10" bestFit="1" customWidth="1"/>
    <col min="10247" max="10247" width="11.33203125" style="10" bestFit="1" customWidth="1"/>
    <col min="10248" max="10248" width="14.1640625" style="10" bestFit="1" customWidth="1"/>
    <col min="10249" max="10249" width="17" style="10" bestFit="1" customWidth="1"/>
    <col min="10250" max="10250" width="11.33203125" style="10" bestFit="1" customWidth="1"/>
    <col min="10251" max="10251" width="16" style="10" bestFit="1" customWidth="1"/>
    <col min="10252" max="10252" width="11.6640625" style="10" bestFit="1" customWidth="1"/>
    <col min="10253" max="10496" width="9.33203125" style="10"/>
    <col min="10497" max="10497" width="16.6640625" style="10" bestFit="1" customWidth="1"/>
    <col min="10498" max="10498" width="10.6640625" style="10" bestFit="1" customWidth="1"/>
    <col min="10499" max="10499" width="11.1640625" style="10" bestFit="1" customWidth="1"/>
    <col min="10500" max="10500" width="11.5" style="10" bestFit="1" customWidth="1"/>
    <col min="10501" max="10501" width="9.83203125" style="10" bestFit="1" customWidth="1"/>
    <col min="10502" max="10502" width="10.33203125" style="10" bestFit="1" customWidth="1"/>
    <col min="10503" max="10503" width="11.33203125" style="10" bestFit="1" customWidth="1"/>
    <col min="10504" max="10504" width="14.1640625" style="10" bestFit="1" customWidth="1"/>
    <col min="10505" max="10505" width="17" style="10" bestFit="1" customWidth="1"/>
    <col min="10506" max="10506" width="11.33203125" style="10" bestFit="1" customWidth="1"/>
    <col min="10507" max="10507" width="16" style="10" bestFit="1" customWidth="1"/>
    <col min="10508" max="10508" width="11.6640625" style="10" bestFit="1" customWidth="1"/>
    <col min="10509" max="10752" width="9.33203125" style="10"/>
    <col min="10753" max="10753" width="16.6640625" style="10" bestFit="1" customWidth="1"/>
    <col min="10754" max="10754" width="10.6640625" style="10" bestFit="1" customWidth="1"/>
    <col min="10755" max="10755" width="11.1640625" style="10" bestFit="1" customWidth="1"/>
    <col min="10756" max="10756" width="11.5" style="10" bestFit="1" customWidth="1"/>
    <col min="10757" max="10757" width="9.83203125" style="10" bestFit="1" customWidth="1"/>
    <col min="10758" max="10758" width="10.33203125" style="10" bestFit="1" customWidth="1"/>
    <col min="10759" max="10759" width="11.33203125" style="10" bestFit="1" customWidth="1"/>
    <col min="10760" max="10760" width="14.1640625" style="10" bestFit="1" customWidth="1"/>
    <col min="10761" max="10761" width="17" style="10" bestFit="1" customWidth="1"/>
    <col min="10762" max="10762" width="11.33203125" style="10" bestFit="1" customWidth="1"/>
    <col min="10763" max="10763" width="16" style="10" bestFit="1" customWidth="1"/>
    <col min="10764" max="10764" width="11.6640625" style="10" bestFit="1" customWidth="1"/>
    <col min="10765" max="11008" width="9.33203125" style="10"/>
    <col min="11009" max="11009" width="16.6640625" style="10" bestFit="1" customWidth="1"/>
    <col min="11010" max="11010" width="10.6640625" style="10" bestFit="1" customWidth="1"/>
    <col min="11011" max="11011" width="11.1640625" style="10" bestFit="1" customWidth="1"/>
    <col min="11012" max="11012" width="11.5" style="10" bestFit="1" customWidth="1"/>
    <col min="11013" max="11013" width="9.83203125" style="10" bestFit="1" customWidth="1"/>
    <col min="11014" max="11014" width="10.33203125" style="10" bestFit="1" customWidth="1"/>
    <col min="11015" max="11015" width="11.33203125" style="10" bestFit="1" customWidth="1"/>
    <col min="11016" max="11016" width="14.1640625" style="10" bestFit="1" customWidth="1"/>
    <col min="11017" max="11017" width="17" style="10" bestFit="1" customWidth="1"/>
    <col min="11018" max="11018" width="11.33203125" style="10" bestFit="1" customWidth="1"/>
    <col min="11019" max="11019" width="16" style="10" bestFit="1" customWidth="1"/>
    <col min="11020" max="11020" width="11.6640625" style="10" bestFit="1" customWidth="1"/>
    <col min="11021" max="11264" width="9.33203125" style="10"/>
    <col min="11265" max="11265" width="16.6640625" style="10" bestFit="1" customWidth="1"/>
    <col min="11266" max="11266" width="10.6640625" style="10" bestFit="1" customWidth="1"/>
    <col min="11267" max="11267" width="11.1640625" style="10" bestFit="1" customWidth="1"/>
    <col min="11268" max="11268" width="11.5" style="10" bestFit="1" customWidth="1"/>
    <col min="11269" max="11269" width="9.83203125" style="10" bestFit="1" customWidth="1"/>
    <col min="11270" max="11270" width="10.33203125" style="10" bestFit="1" customWidth="1"/>
    <col min="11271" max="11271" width="11.33203125" style="10" bestFit="1" customWidth="1"/>
    <col min="11272" max="11272" width="14.1640625" style="10" bestFit="1" customWidth="1"/>
    <col min="11273" max="11273" width="17" style="10" bestFit="1" customWidth="1"/>
    <col min="11274" max="11274" width="11.33203125" style="10" bestFit="1" customWidth="1"/>
    <col min="11275" max="11275" width="16" style="10" bestFit="1" customWidth="1"/>
    <col min="11276" max="11276" width="11.6640625" style="10" bestFit="1" customWidth="1"/>
    <col min="11277" max="11520" width="9.33203125" style="10"/>
    <col min="11521" max="11521" width="16.6640625" style="10" bestFit="1" customWidth="1"/>
    <col min="11522" max="11522" width="10.6640625" style="10" bestFit="1" customWidth="1"/>
    <col min="11523" max="11523" width="11.1640625" style="10" bestFit="1" customWidth="1"/>
    <col min="11524" max="11524" width="11.5" style="10" bestFit="1" customWidth="1"/>
    <col min="11525" max="11525" width="9.83203125" style="10" bestFit="1" customWidth="1"/>
    <col min="11526" max="11526" width="10.33203125" style="10" bestFit="1" customWidth="1"/>
    <col min="11527" max="11527" width="11.33203125" style="10" bestFit="1" customWidth="1"/>
    <col min="11528" max="11528" width="14.1640625" style="10" bestFit="1" customWidth="1"/>
    <col min="11529" max="11529" width="17" style="10" bestFit="1" customWidth="1"/>
    <col min="11530" max="11530" width="11.33203125" style="10" bestFit="1" customWidth="1"/>
    <col min="11531" max="11531" width="16" style="10" bestFit="1" customWidth="1"/>
    <col min="11532" max="11532" width="11.6640625" style="10" bestFit="1" customWidth="1"/>
    <col min="11533" max="11776" width="9.33203125" style="10"/>
    <col min="11777" max="11777" width="16.6640625" style="10" bestFit="1" customWidth="1"/>
    <col min="11778" max="11778" width="10.6640625" style="10" bestFit="1" customWidth="1"/>
    <col min="11779" max="11779" width="11.1640625" style="10" bestFit="1" customWidth="1"/>
    <col min="11780" max="11780" width="11.5" style="10" bestFit="1" customWidth="1"/>
    <col min="11781" max="11781" width="9.83203125" style="10" bestFit="1" customWidth="1"/>
    <col min="11782" max="11782" width="10.33203125" style="10" bestFit="1" customWidth="1"/>
    <col min="11783" max="11783" width="11.33203125" style="10" bestFit="1" customWidth="1"/>
    <col min="11784" max="11784" width="14.1640625" style="10" bestFit="1" customWidth="1"/>
    <col min="11785" max="11785" width="17" style="10" bestFit="1" customWidth="1"/>
    <col min="11786" max="11786" width="11.33203125" style="10" bestFit="1" customWidth="1"/>
    <col min="11787" max="11787" width="16" style="10" bestFit="1" customWidth="1"/>
    <col min="11788" max="11788" width="11.6640625" style="10" bestFit="1" customWidth="1"/>
    <col min="11789" max="12032" width="9.33203125" style="10"/>
    <col min="12033" max="12033" width="16.6640625" style="10" bestFit="1" customWidth="1"/>
    <col min="12034" max="12034" width="10.6640625" style="10" bestFit="1" customWidth="1"/>
    <col min="12035" max="12035" width="11.1640625" style="10" bestFit="1" customWidth="1"/>
    <col min="12036" max="12036" width="11.5" style="10" bestFit="1" customWidth="1"/>
    <col min="12037" max="12037" width="9.83203125" style="10" bestFit="1" customWidth="1"/>
    <col min="12038" max="12038" width="10.33203125" style="10" bestFit="1" customWidth="1"/>
    <col min="12039" max="12039" width="11.33203125" style="10" bestFit="1" customWidth="1"/>
    <col min="12040" max="12040" width="14.1640625" style="10" bestFit="1" customWidth="1"/>
    <col min="12041" max="12041" width="17" style="10" bestFit="1" customWidth="1"/>
    <col min="12042" max="12042" width="11.33203125" style="10" bestFit="1" customWidth="1"/>
    <col min="12043" max="12043" width="16" style="10" bestFit="1" customWidth="1"/>
    <col min="12044" max="12044" width="11.6640625" style="10" bestFit="1" customWidth="1"/>
    <col min="12045" max="12288" width="9.33203125" style="10"/>
    <col min="12289" max="12289" width="16.6640625" style="10" bestFit="1" customWidth="1"/>
    <col min="12290" max="12290" width="10.6640625" style="10" bestFit="1" customWidth="1"/>
    <col min="12291" max="12291" width="11.1640625" style="10" bestFit="1" customWidth="1"/>
    <col min="12292" max="12292" width="11.5" style="10" bestFit="1" customWidth="1"/>
    <col min="12293" max="12293" width="9.83203125" style="10" bestFit="1" customWidth="1"/>
    <col min="12294" max="12294" width="10.33203125" style="10" bestFit="1" customWidth="1"/>
    <col min="12295" max="12295" width="11.33203125" style="10" bestFit="1" customWidth="1"/>
    <col min="12296" max="12296" width="14.1640625" style="10" bestFit="1" customWidth="1"/>
    <col min="12297" max="12297" width="17" style="10" bestFit="1" customWidth="1"/>
    <col min="12298" max="12298" width="11.33203125" style="10" bestFit="1" customWidth="1"/>
    <col min="12299" max="12299" width="16" style="10" bestFit="1" customWidth="1"/>
    <col min="12300" max="12300" width="11.6640625" style="10" bestFit="1" customWidth="1"/>
    <col min="12301" max="12544" width="9.33203125" style="10"/>
    <col min="12545" max="12545" width="16.6640625" style="10" bestFit="1" customWidth="1"/>
    <col min="12546" max="12546" width="10.6640625" style="10" bestFit="1" customWidth="1"/>
    <col min="12547" max="12547" width="11.1640625" style="10" bestFit="1" customWidth="1"/>
    <col min="12548" max="12548" width="11.5" style="10" bestFit="1" customWidth="1"/>
    <col min="12549" max="12549" width="9.83203125" style="10" bestFit="1" customWidth="1"/>
    <col min="12550" max="12550" width="10.33203125" style="10" bestFit="1" customWidth="1"/>
    <col min="12551" max="12551" width="11.33203125" style="10" bestFit="1" customWidth="1"/>
    <col min="12552" max="12552" width="14.1640625" style="10" bestFit="1" customWidth="1"/>
    <col min="12553" max="12553" width="17" style="10" bestFit="1" customWidth="1"/>
    <col min="12554" max="12554" width="11.33203125" style="10" bestFit="1" customWidth="1"/>
    <col min="12555" max="12555" width="16" style="10" bestFit="1" customWidth="1"/>
    <col min="12556" max="12556" width="11.6640625" style="10" bestFit="1" customWidth="1"/>
    <col min="12557" max="12800" width="9.33203125" style="10"/>
    <col min="12801" max="12801" width="16.6640625" style="10" bestFit="1" customWidth="1"/>
    <col min="12802" max="12802" width="10.6640625" style="10" bestFit="1" customWidth="1"/>
    <col min="12803" max="12803" width="11.1640625" style="10" bestFit="1" customWidth="1"/>
    <col min="12804" max="12804" width="11.5" style="10" bestFit="1" customWidth="1"/>
    <col min="12805" max="12805" width="9.83203125" style="10" bestFit="1" customWidth="1"/>
    <col min="12806" max="12806" width="10.33203125" style="10" bestFit="1" customWidth="1"/>
    <col min="12807" max="12807" width="11.33203125" style="10" bestFit="1" customWidth="1"/>
    <col min="12808" max="12808" width="14.1640625" style="10" bestFit="1" customWidth="1"/>
    <col min="12809" max="12809" width="17" style="10" bestFit="1" customWidth="1"/>
    <col min="12810" max="12810" width="11.33203125" style="10" bestFit="1" customWidth="1"/>
    <col min="12811" max="12811" width="16" style="10" bestFit="1" customWidth="1"/>
    <col min="12812" max="12812" width="11.6640625" style="10" bestFit="1" customWidth="1"/>
    <col min="12813" max="13056" width="9.33203125" style="10"/>
    <col min="13057" max="13057" width="16.6640625" style="10" bestFit="1" customWidth="1"/>
    <col min="13058" max="13058" width="10.6640625" style="10" bestFit="1" customWidth="1"/>
    <col min="13059" max="13059" width="11.1640625" style="10" bestFit="1" customWidth="1"/>
    <col min="13060" max="13060" width="11.5" style="10" bestFit="1" customWidth="1"/>
    <col min="13061" max="13061" width="9.83203125" style="10" bestFit="1" customWidth="1"/>
    <col min="13062" max="13062" width="10.33203125" style="10" bestFit="1" customWidth="1"/>
    <col min="13063" max="13063" width="11.33203125" style="10" bestFit="1" customWidth="1"/>
    <col min="13064" max="13064" width="14.1640625" style="10" bestFit="1" customWidth="1"/>
    <col min="13065" max="13065" width="17" style="10" bestFit="1" customWidth="1"/>
    <col min="13066" max="13066" width="11.33203125" style="10" bestFit="1" customWidth="1"/>
    <col min="13067" max="13067" width="16" style="10" bestFit="1" customWidth="1"/>
    <col min="13068" max="13068" width="11.6640625" style="10" bestFit="1" customWidth="1"/>
    <col min="13069" max="13312" width="9.33203125" style="10"/>
    <col min="13313" max="13313" width="16.6640625" style="10" bestFit="1" customWidth="1"/>
    <col min="13314" max="13314" width="10.6640625" style="10" bestFit="1" customWidth="1"/>
    <col min="13315" max="13315" width="11.1640625" style="10" bestFit="1" customWidth="1"/>
    <col min="13316" max="13316" width="11.5" style="10" bestFit="1" customWidth="1"/>
    <col min="13317" max="13317" width="9.83203125" style="10" bestFit="1" customWidth="1"/>
    <col min="13318" max="13318" width="10.33203125" style="10" bestFit="1" customWidth="1"/>
    <col min="13319" max="13319" width="11.33203125" style="10" bestFit="1" customWidth="1"/>
    <col min="13320" max="13320" width="14.1640625" style="10" bestFit="1" customWidth="1"/>
    <col min="13321" max="13321" width="17" style="10" bestFit="1" customWidth="1"/>
    <col min="13322" max="13322" width="11.33203125" style="10" bestFit="1" customWidth="1"/>
    <col min="13323" max="13323" width="16" style="10" bestFit="1" customWidth="1"/>
    <col min="13324" max="13324" width="11.6640625" style="10" bestFit="1" customWidth="1"/>
    <col min="13325" max="13568" width="9.33203125" style="10"/>
    <col min="13569" max="13569" width="16.6640625" style="10" bestFit="1" customWidth="1"/>
    <col min="13570" max="13570" width="10.6640625" style="10" bestFit="1" customWidth="1"/>
    <col min="13571" max="13571" width="11.1640625" style="10" bestFit="1" customWidth="1"/>
    <col min="13572" max="13572" width="11.5" style="10" bestFit="1" customWidth="1"/>
    <col min="13573" max="13573" width="9.83203125" style="10" bestFit="1" customWidth="1"/>
    <col min="13574" max="13574" width="10.33203125" style="10" bestFit="1" customWidth="1"/>
    <col min="13575" max="13575" width="11.33203125" style="10" bestFit="1" customWidth="1"/>
    <col min="13576" max="13576" width="14.1640625" style="10" bestFit="1" customWidth="1"/>
    <col min="13577" max="13577" width="17" style="10" bestFit="1" customWidth="1"/>
    <col min="13578" max="13578" width="11.33203125" style="10" bestFit="1" customWidth="1"/>
    <col min="13579" max="13579" width="16" style="10" bestFit="1" customWidth="1"/>
    <col min="13580" max="13580" width="11.6640625" style="10" bestFit="1" customWidth="1"/>
    <col min="13581" max="13824" width="9.33203125" style="10"/>
    <col min="13825" max="13825" width="16.6640625" style="10" bestFit="1" customWidth="1"/>
    <col min="13826" max="13826" width="10.6640625" style="10" bestFit="1" customWidth="1"/>
    <col min="13827" max="13827" width="11.1640625" style="10" bestFit="1" customWidth="1"/>
    <col min="13828" max="13828" width="11.5" style="10" bestFit="1" customWidth="1"/>
    <col min="13829" max="13829" width="9.83203125" style="10" bestFit="1" customWidth="1"/>
    <col min="13830" max="13830" width="10.33203125" style="10" bestFit="1" customWidth="1"/>
    <col min="13831" max="13831" width="11.33203125" style="10" bestFit="1" customWidth="1"/>
    <col min="13832" max="13832" width="14.1640625" style="10" bestFit="1" customWidth="1"/>
    <col min="13833" max="13833" width="17" style="10" bestFit="1" customWidth="1"/>
    <col min="13834" max="13834" width="11.33203125" style="10" bestFit="1" customWidth="1"/>
    <col min="13835" max="13835" width="16" style="10" bestFit="1" customWidth="1"/>
    <col min="13836" max="13836" width="11.6640625" style="10" bestFit="1" customWidth="1"/>
    <col min="13837" max="14080" width="9.33203125" style="10"/>
    <col min="14081" max="14081" width="16.6640625" style="10" bestFit="1" customWidth="1"/>
    <col min="14082" max="14082" width="10.6640625" style="10" bestFit="1" customWidth="1"/>
    <col min="14083" max="14083" width="11.1640625" style="10" bestFit="1" customWidth="1"/>
    <col min="14084" max="14084" width="11.5" style="10" bestFit="1" customWidth="1"/>
    <col min="14085" max="14085" width="9.83203125" style="10" bestFit="1" customWidth="1"/>
    <col min="14086" max="14086" width="10.33203125" style="10" bestFit="1" customWidth="1"/>
    <col min="14087" max="14087" width="11.33203125" style="10" bestFit="1" customWidth="1"/>
    <col min="14088" max="14088" width="14.1640625" style="10" bestFit="1" customWidth="1"/>
    <col min="14089" max="14089" width="17" style="10" bestFit="1" customWidth="1"/>
    <col min="14090" max="14090" width="11.33203125" style="10" bestFit="1" customWidth="1"/>
    <col min="14091" max="14091" width="16" style="10" bestFit="1" customWidth="1"/>
    <col min="14092" max="14092" width="11.6640625" style="10" bestFit="1" customWidth="1"/>
    <col min="14093" max="14336" width="9.33203125" style="10"/>
    <col min="14337" max="14337" width="16.6640625" style="10" bestFit="1" customWidth="1"/>
    <col min="14338" max="14338" width="10.6640625" style="10" bestFit="1" customWidth="1"/>
    <col min="14339" max="14339" width="11.1640625" style="10" bestFit="1" customWidth="1"/>
    <col min="14340" max="14340" width="11.5" style="10" bestFit="1" customWidth="1"/>
    <col min="14341" max="14341" width="9.83203125" style="10" bestFit="1" customWidth="1"/>
    <col min="14342" max="14342" width="10.33203125" style="10" bestFit="1" customWidth="1"/>
    <col min="14343" max="14343" width="11.33203125" style="10" bestFit="1" customWidth="1"/>
    <col min="14344" max="14344" width="14.1640625" style="10" bestFit="1" customWidth="1"/>
    <col min="14345" max="14345" width="17" style="10" bestFit="1" customWidth="1"/>
    <col min="14346" max="14346" width="11.33203125" style="10" bestFit="1" customWidth="1"/>
    <col min="14347" max="14347" width="16" style="10" bestFit="1" customWidth="1"/>
    <col min="14348" max="14348" width="11.6640625" style="10" bestFit="1" customWidth="1"/>
    <col min="14349" max="14592" width="9.33203125" style="10"/>
    <col min="14593" max="14593" width="16.6640625" style="10" bestFit="1" customWidth="1"/>
    <col min="14594" max="14594" width="10.6640625" style="10" bestFit="1" customWidth="1"/>
    <col min="14595" max="14595" width="11.1640625" style="10" bestFit="1" customWidth="1"/>
    <col min="14596" max="14596" width="11.5" style="10" bestFit="1" customWidth="1"/>
    <col min="14597" max="14597" width="9.83203125" style="10" bestFit="1" customWidth="1"/>
    <col min="14598" max="14598" width="10.33203125" style="10" bestFit="1" customWidth="1"/>
    <col min="14599" max="14599" width="11.33203125" style="10" bestFit="1" customWidth="1"/>
    <col min="14600" max="14600" width="14.1640625" style="10" bestFit="1" customWidth="1"/>
    <col min="14601" max="14601" width="17" style="10" bestFit="1" customWidth="1"/>
    <col min="14602" max="14602" width="11.33203125" style="10" bestFit="1" customWidth="1"/>
    <col min="14603" max="14603" width="16" style="10" bestFit="1" customWidth="1"/>
    <col min="14604" max="14604" width="11.6640625" style="10" bestFit="1" customWidth="1"/>
    <col min="14605" max="14848" width="9.33203125" style="10"/>
    <col min="14849" max="14849" width="16.6640625" style="10" bestFit="1" customWidth="1"/>
    <col min="14850" max="14850" width="10.6640625" style="10" bestFit="1" customWidth="1"/>
    <col min="14851" max="14851" width="11.1640625" style="10" bestFit="1" customWidth="1"/>
    <col min="14852" max="14852" width="11.5" style="10" bestFit="1" customWidth="1"/>
    <col min="14853" max="14853" width="9.83203125" style="10" bestFit="1" customWidth="1"/>
    <col min="14854" max="14854" width="10.33203125" style="10" bestFit="1" customWidth="1"/>
    <col min="14855" max="14855" width="11.33203125" style="10" bestFit="1" customWidth="1"/>
    <col min="14856" max="14856" width="14.1640625" style="10" bestFit="1" customWidth="1"/>
    <col min="14857" max="14857" width="17" style="10" bestFit="1" customWidth="1"/>
    <col min="14858" max="14858" width="11.33203125" style="10" bestFit="1" customWidth="1"/>
    <col min="14859" max="14859" width="16" style="10" bestFit="1" customWidth="1"/>
    <col min="14860" max="14860" width="11.6640625" style="10" bestFit="1" customWidth="1"/>
    <col min="14861" max="15104" width="9.33203125" style="10"/>
    <col min="15105" max="15105" width="16.6640625" style="10" bestFit="1" customWidth="1"/>
    <col min="15106" max="15106" width="10.6640625" style="10" bestFit="1" customWidth="1"/>
    <col min="15107" max="15107" width="11.1640625" style="10" bestFit="1" customWidth="1"/>
    <col min="15108" max="15108" width="11.5" style="10" bestFit="1" customWidth="1"/>
    <col min="15109" max="15109" width="9.83203125" style="10" bestFit="1" customWidth="1"/>
    <col min="15110" max="15110" width="10.33203125" style="10" bestFit="1" customWidth="1"/>
    <col min="15111" max="15111" width="11.33203125" style="10" bestFit="1" customWidth="1"/>
    <col min="15112" max="15112" width="14.1640625" style="10" bestFit="1" customWidth="1"/>
    <col min="15113" max="15113" width="17" style="10" bestFit="1" customWidth="1"/>
    <col min="15114" max="15114" width="11.33203125" style="10" bestFit="1" customWidth="1"/>
    <col min="15115" max="15115" width="16" style="10" bestFit="1" customWidth="1"/>
    <col min="15116" max="15116" width="11.6640625" style="10" bestFit="1" customWidth="1"/>
    <col min="15117" max="15360" width="9.33203125" style="10"/>
    <col min="15361" max="15361" width="16.6640625" style="10" bestFit="1" customWidth="1"/>
    <col min="15362" max="15362" width="10.6640625" style="10" bestFit="1" customWidth="1"/>
    <col min="15363" max="15363" width="11.1640625" style="10" bestFit="1" customWidth="1"/>
    <col min="15364" max="15364" width="11.5" style="10" bestFit="1" customWidth="1"/>
    <col min="15365" max="15365" width="9.83203125" style="10" bestFit="1" customWidth="1"/>
    <col min="15366" max="15366" width="10.33203125" style="10" bestFit="1" customWidth="1"/>
    <col min="15367" max="15367" width="11.33203125" style="10" bestFit="1" customWidth="1"/>
    <col min="15368" max="15368" width="14.1640625" style="10" bestFit="1" customWidth="1"/>
    <col min="15369" max="15369" width="17" style="10" bestFit="1" customWidth="1"/>
    <col min="15370" max="15370" width="11.33203125" style="10" bestFit="1" customWidth="1"/>
    <col min="15371" max="15371" width="16" style="10" bestFit="1" customWidth="1"/>
    <col min="15372" max="15372" width="11.6640625" style="10" bestFit="1" customWidth="1"/>
    <col min="15373" max="15616" width="9.33203125" style="10"/>
    <col min="15617" max="15617" width="16.6640625" style="10" bestFit="1" customWidth="1"/>
    <col min="15618" max="15618" width="10.6640625" style="10" bestFit="1" customWidth="1"/>
    <col min="15619" max="15619" width="11.1640625" style="10" bestFit="1" customWidth="1"/>
    <col min="15620" max="15620" width="11.5" style="10" bestFit="1" customWidth="1"/>
    <col min="15621" max="15621" width="9.83203125" style="10" bestFit="1" customWidth="1"/>
    <col min="15622" max="15622" width="10.33203125" style="10" bestFit="1" customWidth="1"/>
    <col min="15623" max="15623" width="11.33203125" style="10" bestFit="1" customWidth="1"/>
    <col min="15624" max="15624" width="14.1640625" style="10" bestFit="1" customWidth="1"/>
    <col min="15625" max="15625" width="17" style="10" bestFit="1" customWidth="1"/>
    <col min="15626" max="15626" width="11.33203125" style="10" bestFit="1" customWidth="1"/>
    <col min="15627" max="15627" width="16" style="10" bestFit="1" customWidth="1"/>
    <col min="15628" max="15628" width="11.6640625" style="10" bestFit="1" customWidth="1"/>
    <col min="15629" max="15872" width="9.33203125" style="10"/>
    <col min="15873" max="15873" width="16.6640625" style="10" bestFit="1" customWidth="1"/>
    <col min="15874" max="15874" width="10.6640625" style="10" bestFit="1" customWidth="1"/>
    <col min="15875" max="15875" width="11.1640625" style="10" bestFit="1" customWidth="1"/>
    <col min="15876" max="15876" width="11.5" style="10" bestFit="1" customWidth="1"/>
    <col min="15877" max="15877" width="9.83203125" style="10" bestFit="1" customWidth="1"/>
    <col min="15878" max="15878" width="10.33203125" style="10" bestFit="1" customWidth="1"/>
    <col min="15879" max="15879" width="11.33203125" style="10" bestFit="1" customWidth="1"/>
    <col min="15880" max="15880" width="14.1640625" style="10" bestFit="1" customWidth="1"/>
    <col min="15881" max="15881" width="17" style="10" bestFit="1" customWidth="1"/>
    <col min="15882" max="15882" width="11.33203125" style="10" bestFit="1" customWidth="1"/>
    <col min="15883" max="15883" width="16" style="10" bestFit="1" customWidth="1"/>
    <col min="15884" max="15884" width="11.6640625" style="10" bestFit="1" customWidth="1"/>
    <col min="15885" max="16128" width="9.33203125" style="10"/>
    <col min="16129" max="16129" width="16.6640625" style="10" bestFit="1" customWidth="1"/>
    <col min="16130" max="16130" width="10.6640625" style="10" bestFit="1" customWidth="1"/>
    <col min="16131" max="16131" width="11.1640625" style="10" bestFit="1" customWidth="1"/>
    <col min="16132" max="16132" width="11.5" style="10" bestFit="1" customWidth="1"/>
    <col min="16133" max="16133" width="9.83203125" style="10" bestFit="1" customWidth="1"/>
    <col min="16134" max="16134" width="10.33203125" style="10" bestFit="1" customWidth="1"/>
    <col min="16135" max="16135" width="11.33203125" style="10" bestFit="1" customWidth="1"/>
    <col min="16136" max="16136" width="14.1640625" style="10" bestFit="1" customWidth="1"/>
    <col min="16137" max="16137" width="17" style="10" bestFit="1" customWidth="1"/>
    <col min="16138" max="16138" width="11.33203125" style="10" bestFit="1" customWidth="1"/>
    <col min="16139" max="16139" width="16" style="10" bestFit="1" customWidth="1"/>
    <col min="16140" max="16140" width="11.6640625" style="10" bestFit="1" customWidth="1"/>
    <col min="16141" max="16384" width="9.33203125" style="10"/>
  </cols>
  <sheetData>
    <row r="2" spans="2:15">
      <c r="B2" s="20"/>
      <c r="C2" s="21"/>
      <c r="D2" s="21"/>
      <c r="E2" s="21"/>
      <c r="F2" s="21"/>
      <c r="G2" s="21"/>
      <c r="H2" s="21"/>
      <c r="I2" s="21"/>
      <c r="J2" s="21"/>
      <c r="K2" s="21"/>
      <c r="L2" s="209"/>
      <c r="M2" s="105"/>
      <c r="N2" s="22"/>
    </row>
    <row r="3" spans="2:15">
      <c r="B3" s="31" t="s">
        <v>277</v>
      </c>
      <c r="C3" s="23"/>
      <c r="D3" s="23"/>
      <c r="E3" s="23"/>
      <c r="F3" s="23"/>
      <c r="G3" s="23"/>
      <c r="H3" s="23"/>
      <c r="I3" s="23"/>
      <c r="J3" s="23"/>
      <c r="K3" s="23"/>
      <c r="L3" s="210"/>
      <c r="M3" s="23"/>
      <c r="N3" s="24"/>
    </row>
    <row r="4" spans="2:15">
      <c r="B4" s="25"/>
      <c r="C4" s="26"/>
      <c r="D4" s="26"/>
      <c r="E4" s="26"/>
      <c r="F4" s="26"/>
      <c r="G4" s="26"/>
      <c r="H4" s="26"/>
      <c r="I4" s="26"/>
      <c r="J4" s="26"/>
      <c r="K4" s="26"/>
      <c r="L4" s="211"/>
      <c r="M4" s="26"/>
      <c r="N4" s="24"/>
    </row>
    <row r="5" spans="2:15">
      <c r="B5" s="27" t="s">
        <v>280</v>
      </c>
      <c r="C5" s="28"/>
      <c r="D5" s="28"/>
      <c r="E5" s="28"/>
      <c r="F5" s="28"/>
      <c r="G5" s="28"/>
      <c r="H5" s="28"/>
      <c r="I5" s="28"/>
      <c r="J5" s="28"/>
      <c r="K5" s="28"/>
      <c r="L5" s="212"/>
      <c r="M5" s="28"/>
      <c r="N5" s="24"/>
    </row>
    <row r="6" spans="2:15">
      <c r="B6" s="29"/>
      <c r="C6" s="30"/>
      <c r="D6" s="30"/>
      <c r="E6" s="30"/>
      <c r="F6" s="30"/>
      <c r="G6" s="30"/>
      <c r="H6" s="30"/>
      <c r="I6" s="30"/>
      <c r="J6" s="30"/>
      <c r="K6" s="30"/>
      <c r="L6" s="213"/>
      <c r="M6" s="30"/>
      <c r="N6" s="24"/>
    </row>
    <row r="7" spans="2:15">
      <c r="B7" s="189" t="s">
        <v>18</v>
      </c>
      <c r="C7" s="190" t="s">
        <v>19</v>
      </c>
      <c r="D7" s="190" t="s">
        <v>7</v>
      </c>
      <c r="E7" s="190" t="s">
        <v>20</v>
      </c>
      <c r="F7" s="190" t="s">
        <v>21</v>
      </c>
      <c r="G7" s="190" t="s">
        <v>22</v>
      </c>
      <c r="H7" s="190" t="s">
        <v>352</v>
      </c>
      <c r="I7" s="190" t="s">
        <v>353</v>
      </c>
      <c r="J7" s="190" t="s">
        <v>23</v>
      </c>
      <c r="K7" s="190" t="s">
        <v>24</v>
      </c>
      <c r="L7" s="190" t="s">
        <v>25</v>
      </c>
      <c r="M7" s="190" t="s">
        <v>8</v>
      </c>
      <c r="N7" s="190" t="s">
        <v>806</v>
      </c>
      <c r="O7" s="221"/>
    </row>
    <row r="8" spans="2:15">
      <c r="B8" s="164" t="s">
        <v>308</v>
      </c>
      <c r="C8" s="194">
        <v>43141</v>
      </c>
      <c r="D8" s="192">
        <v>11729</v>
      </c>
      <c r="E8" s="192" t="s">
        <v>355</v>
      </c>
      <c r="F8" s="192">
        <v>4</v>
      </c>
      <c r="G8" s="192">
        <v>1</v>
      </c>
      <c r="H8" s="192">
        <v>14.26</v>
      </c>
      <c r="I8" s="192">
        <v>15.33</v>
      </c>
      <c r="J8" s="192">
        <v>0.44</v>
      </c>
      <c r="K8" s="223">
        <v>1178</v>
      </c>
      <c r="L8" s="192" t="s">
        <v>356</v>
      </c>
      <c r="M8" s="164" t="s">
        <v>111</v>
      </c>
      <c r="N8" s="398">
        <v>9.11</v>
      </c>
      <c r="O8" s="222"/>
    </row>
    <row r="9" spans="2:15">
      <c r="B9" s="164" t="s">
        <v>308</v>
      </c>
      <c r="C9" s="194">
        <v>43141</v>
      </c>
      <c r="D9" s="192">
        <v>11731</v>
      </c>
      <c r="E9" s="192" t="s">
        <v>357</v>
      </c>
      <c r="F9" s="192">
        <v>2</v>
      </c>
      <c r="G9" s="192">
        <v>1</v>
      </c>
      <c r="H9" s="192">
        <v>15.3</v>
      </c>
      <c r="I9" s="192">
        <v>16.07</v>
      </c>
      <c r="J9" s="192">
        <v>22.57</v>
      </c>
      <c r="K9" s="164">
        <v>620</v>
      </c>
      <c r="L9" s="164" t="s">
        <v>27</v>
      </c>
      <c r="M9" s="164" t="s">
        <v>358</v>
      </c>
      <c r="N9" s="398">
        <v>6.5</v>
      </c>
      <c r="O9" s="10"/>
    </row>
    <row r="10" spans="2:15">
      <c r="B10" s="164" t="s">
        <v>308</v>
      </c>
      <c r="C10" s="194">
        <v>43141</v>
      </c>
      <c r="D10" s="192">
        <v>11732</v>
      </c>
      <c r="E10" s="192">
        <v>6</v>
      </c>
      <c r="F10" s="192">
        <v>2</v>
      </c>
      <c r="G10" s="192">
        <v>1</v>
      </c>
      <c r="H10" s="192">
        <v>16.399999999999999</v>
      </c>
      <c r="I10" s="192">
        <v>17.21</v>
      </c>
      <c r="J10" s="192">
        <v>22.57</v>
      </c>
      <c r="K10" s="164">
        <v>553</v>
      </c>
      <c r="L10" s="192" t="s">
        <v>36</v>
      </c>
      <c r="M10" s="164" t="s">
        <v>111</v>
      </c>
      <c r="N10" s="398">
        <v>5.36</v>
      </c>
      <c r="O10" s="222"/>
    </row>
    <row r="11" spans="2:15">
      <c r="B11" s="164" t="s">
        <v>364</v>
      </c>
      <c r="C11" s="192" t="s">
        <v>986</v>
      </c>
      <c r="D11" s="166">
        <v>14705</v>
      </c>
      <c r="E11" s="166">
        <v>8</v>
      </c>
      <c r="F11" s="166">
        <v>2</v>
      </c>
      <c r="G11" s="166">
        <v>1</v>
      </c>
      <c r="H11" s="166">
        <v>11.4</v>
      </c>
      <c r="I11" s="166">
        <v>12.24</v>
      </c>
      <c r="J11" s="166">
        <v>17.43</v>
      </c>
      <c r="K11" s="167">
        <v>428</v>
      </c>
      <c r="L11" s="192" t="s">
        <v>36</v>
      </c>
      <c r="M11" s="164" t="s">
        <v>111</v>
      </c>
      <c r="N11" s="398">
        <v>5.19</v>
      </c>
      <c r="O11" s="222"/>
    </row>
    <row r="12" spans="2:15">
      <c r="B12" s="164" t="s">
        <v>308</v>
      </c>
      <c r="C12" s="192" t="s">
        <v>359</v>
      </c>
      <c r="D12" s="192">
        <v>12252</v>
      </c>
      <c r="E12" s="192">
        <v>2</v>
      </c>
      <c r="F12" s="192">
        <v>2</v>
      </c>
      <c r="G12" s="192">
        <v>1</v>
      </c>
      <c r="H12" s="192">
        <v>11.21</v>
      </c>
      <c r="I12" s="192">
        <v>11.53</v>
      </c>
      <c r="J12" s="192">
        <v>16.59</v>
      </c>
      <c r="K12" s="164">
        <v>399</v>
      </c>
      <c r="L12" s="192" t="s">
        <v>36</v>
      </c>
      <c r="M12" s="164" t="s">
        <v>111</v>
      </c>
      <c r="N12" s="398">
        <v>5.0599999999999996</v>
      </c>
    </row>
    <row r="13" spans="2:15">
      <c r="B13" s="164" t="s">
        <v>364</v>
      </c>
      <c r="C13" s="192" t="s">
        <v>982</v>
      </c>
      <c r="D13" s="166">
        <v>14649</v>
      </c>
      <c r="E13" s="166">
        <v>2</v>
      </c>
      <c r="F13" s="166">
        <v>3</v>
      </c>
      <c r="G13" s="166">
        <v>1</v>
      </c>
      <c r="H13" s="166">
        <v>12.26</v>
      </c>
      <c r="I13" s="166">
        <v>12.46</v>
      </c>
      <c r="J13" s="166">
        <v>17.43</v>
      </c>
      <c r="K13" s="167">
        <v>252</v>
      </c>
      <c r="L13" s="164" t="s">
        <v>27</v>
      </c>
      <c r="M13" s="164" t="s">
        <v>111</v>
      </c>
      <c r="N13" s="398">
        <v>4.57</v>
      </c>
      <c r="O13" s="10"/>
    </row>
    <row r="14" spans="2:15">
      <c r="B14" s="164" t="s">
        <v>364</v>
      </c>
      <c r="C14" s="192" t="s">
        <v>39</v>
      </c>
      <c r="D14" s="166">
        <v>15088</v>
      </c>
      <c r="E14" s="192" t="s">
        <v>361</v>
      </c>
      <c r="F14" s="166">
        <v>9</v>
      </c>
      <c r="G14" s="166">
        <v>1</v>
      </c>
      <c r="H14" s="166">
        <v>14.2</v>
      </c>
      <c r="I14" s="166">
        <v>18.45</v>
      </c>
      <c r="J14" s="166">
        <v>23.4</v>
      </c>
      <c r="K14" s="191">
        <v>1191</v>
      </c>
      <c r="L14" s="164" t="s">
        <v>27</v>
      </c>
      <c r="M14" s="164" t="s">
        <v>111</v>
      </c>
      <c r="N14" s="398">
        <v>4.55</v>
      </c>
      <c r="O14" s="10"/>
    </row>
    <row r="15" spans="2:15">
      <c r="B15" s="164" t="s">
        <v>26</v>
      </c>
      <c r="C15" s="192" t="s">
        <v>360</v>
      </c>
      <c r="D15" s="166">
        <v>4508</v>
      </c>
      <c r="E15" s="166">
        <v>15</v>
      </c>
      <c r="F15" s="166">
        <v>2</v>
      </c>
      <c r="G15" s="166">
        <v>1</v>
      </c>
      <c r="H15" s="166">
        <v>12.05</v>
      </c>
      <c r="I15" s="166">
        <v>12.34</v>
      </c>
      <c r="J15" s="166">
        <v>17.29</v>
      </c>
      <c r="K15" s="223">
        <v>1637</v>
      </c>
      <c r="L15" s="192" t="s">
        <v>36</v>
      </c>
      <c r="M15" s="164" t="s">
        <v>26</v>
      </c>
      <c r="N15" s="398">
        <v>4.55</v>
      </c>
    </row>
    <row r="16" spans="2:15">
      <c r="B16" s="164" t="s">
        <v>364</v>
      </c>
      <c r="C16" s="192" t="s">
        <v>362</v>
      </c>
      <c r="D16" s="166">
        <v>15257</v>
      </c>
      <c r="E16" s="166">
        <v>2</v>
      </c>
      <c r="F16" s="166">
        <v>2</v>
      </c>
      <c r="G16" s="166">
        <v>1</v>
      </c>
      <c r="H16" s="166">
        <v>18.13</v>
      </c>
      <c r="I16" s="166">
        <v>18.5</v>
      </c>
      <c r="J16" s="166">
        <v>23.42</v>
      </c>
      <c r="K16" s="167">
        <v>284</v>
      </c>
      <c r="L16" s="164" t="s">
        <v>27</v>
      </c>
      <c r="M16" s="164" t="s">
        <v>111</v>
      </c>
      <c r="N16" s="398">
        <v>4.5199999999999996</v>
      </c>
      <c r="O16" s="10"/>
    </row>
    <row r="17" spans="2:15">
      <c r="B17" s="164" t="s">
        <v>26</v>
      </c>
      <c r="C17" s="192" t="s">
        <v>29</v>
      </c>
      <c r="D17" s="192">
        <v>3824</v>
      </c>
      <c r="E17" s="192">
        <v>4</v>
      </c>
      <c r="F17" s="192">
        <v>2</v>
      </c>
      <c r="G17" s="192">
        <v>1</v>
      </c>
      <c r="H17" s="192">
        <v>18.38</v>
      </c>
      <c r="I17" s="192">
        <v>19.2</v>
      </c>
      <c r="J17" s="192">
        <v>0.11</v>
      </c>
      <c r="K17" s="223">
        <v>1108</v>
      </c>
      <c r="L17" s="192" t="s">
        <v>36</v>
      </c>
      <c r="M17" s="164" t="s">
        <v>110</v>
      </c>
      <c r="N17" s="398">
        <v>4.51</v>
      </c>
    </row>
    <row r="18" spans="2:15">
      <c r="B18" s="164" t="s">
        <v>364</v>
      </c>
      <c r="C18" s="192" t="s">
        <v>363</v>
      </c>
      <c r="D18" s="166">
        <v>15814</v>
      </c>
      <c r="E18" s="166">
        <v>1</v>
      </c>
      <c r="F18" s="166">
        <v>5</v>
      </c>
      <c r="G18" s="166">
        <v>1</v>
      </c>
      <c r="H18" s="166">
        <v>11.5</v>
      </c>
      <c r="I18" s="166">
        <v>12.17</v>
      </c>
      <c r="J18" s="166">
        <v>17.02</v>
      </c>
      <c r="K18" s="167">
        <v>746</v>
      </c>
      <c r="L18" s="164" t="s">
        <v>27</v>
      </c>
      <c r="M18" s="164" t="s">
        <v>111</v>
      </c>
      <c r="N18" s="398">
        <v>4.45</v>
      </c>
      <c r="O18" s="10"/>
    </row>
    <row r="19" spans="2:15">
      <c r="B19" s="164" t="s">
        <v>364</v>
      </c>
      <c r="C19" s="192" t="s">
        <v>982</v>
      </c>
      <c r="D19" s="166">
        <v>14650</v>
      </c>
      <c r="E19" s="166">
        <v>3</v>
      </c>
      <c r="F19" s="166">
        <v>2</v>
      </c>
      <c r="G19" s="166">
        <v>1</v>
      </c>
      <c r="H19" s="166">
        <v>12.27</v>
      </c>
      <c r="I19" s="166">
        <v>12.59</v>
      </c>
      <c r="J19" s="166">
        <v>17.43</v>
      </c>
      <c r="K19" s="167">
        <v>782</v>
      </c>
      <c r="L19" s="192" t="s">
        <v>36</v>
      </c>
      <c r="M19" s="164" t="s">
        <v>111</v>
      </c>
      <c r="N19" s="398">
        <v>4.4400000000000004</v>
      </c>
    </row>
    <row r="20" spans="2:15">
      <c r="B20" s="164" t="s">
        <v>364</v>
      </c>
      <c r="C20" s="192" t="s">
        <v>360</v>
      </c>
      <c r="D20" s="166">
        <v>11812</v>
      </c>
      <c r="E20" s="166">
        <v>10</v>
      </c>
      <c r="F20" s="166">
        <v>3</v>
      </c>
      <c r="G20" s="166">
        <v>1</v>
      </c>
      <c r="H20" s="166">
        <v>13.26</v>
      </c>
      <c r="I20" s="166">
        <v>13.48</v>
      </c>
      <c r="J20" s="166">
        <v>18.25</v>
      </c>
      <c r="K20" s="223">
        <v>2397</v>
      </c>
      <c r="L20" s="192" t="s">
        <v>36</v>
      </c>
      <c r="M20" s="164" t="s">
        <v>113</v>
      </c>
      <c r="N20" s="398">
        <v>4.37</v>
      </c>
    </row>
    <row r="21" spans="2:15">
      <c r="B21" s="164" t="s">
        <v>364</v>
      </c>
      <c r="C21" s="192" t="s">
        <v>987</v>
      </c>
      <c r="D21" s="166">
        <v>13320</v>
      </c>
      <c r="E21" s="166">
        <v>2</v>
      </c>
      <c r="F21" s="166">
        <v>4</v>
      </c>
      <c r="G21" s="166">
        <v>1</v>
      </c>
      <c r="H21" s="166">
        <v>11.16</v>
      </c>
      <c r="I21" s="166">
        <v>11.48</v>
      </c>
      <c r="J21" s="166">
        <v>16.239999999999998</v>
      </c>
      <c r="K21" s="167">
        <v>515</v>
      </c>
      <c r="L21" s="164" t="s">
        <v>27</v>
      </c>
      <c r="M21" s="164" t="s">
        <v>111</v>
      </c>
      <c r="N21" s="398">
        <v>4.3600000000000003</v>
      </c>
      <c r="O21" s="10"/>
    </row>
    <row r="22" spans="2:15">
      <c r="B22" s="164" t="s">
        <v>308</v>
      </c>
      <c r="C22" s="192" t="s">
        <v>359</v>
      </c>
      <c r="D22" s="192">
        <v>12253</v>
      </c>
      <c r="E22" s="192">
        <v>7</v>
      </c>
      <c r="F22" s="192">
        <v>3</v>
      </c>
      <c r="G22" s="192">
        <v>1</v>
      </c>
      <c r="H22" s="192">
        <v>11.48</v>
      </c>
      <c r="I22" s="192">
        <v>12.23</v>
      </c>
      <c r="J22" s="192">
        <v>16.59</v>
      </c>
      <c r="K22" s="164">
        <v>546</v>
      </c>
      <c r="L22" s="192" t="s">
        <v>36</v>
      </c>
      <c r="M22" s="164" t="s">
        <v>111</v>
      </c>
      <c r="N22" s="398">
        <v>4.3600000000000003</v>
      </c>
    </row>
    <row r="23" spans="2:15">
      <c r="B23" s="164" t="s">
        <v>364</v>
      </c>
      <c r="C23" s="192" t="s">
        <v>366</v>
      </c>
      <c r="D23" s="166">
        <v>15913</v>
      </c>
      <c r="E23" s="166">
        <v>2</v>
      </c>
      <c r="F23" s="166">
        <v>2</v>
      </c>
      <c r="G23" s="166">
        <v>1</v>
      </c>
      <c r="H23" s="166">
        <v>18.52</v>
      </c>
      <c r="I23" s="166">
        <v>19.23</v>
      </c>
      <c r="J23" s="166">
        <v>23.54</v>
      </c>
      <c r="K23" s="167">
        <v>284</v>
      </c>
      <c r="L23" s="164" t="s">
        <v>27</v>
      </c>
      <c r="M23" s="164" t="s">
        <v>111</v>
      </c>
      <c r="N23" s="398">
        <v>4.3099999999999996</v>
      </c>
      <c r="O23" s="10"/>
    </row>
    <row r="24" spans="2:15">
      <c r="B24" s="164" t="s">
        <v>364</v>
      </c>
      <c r="C24" s="192" t="s">
        <v>988</v>
      </c>
      <c r="D24" s="166">
        <v>13083</v>
      </c>
      <c r="E24" s="166">
        <v>3</v>
      </c>
      <c r="F24" s="166">
        <v>2</v>
      </c>
      <c r="G24" s="166">
        <v>1</v>
      </c>
      <c r="H24" s="166">
        <v>12.11</v>
      </c>
      <c r="I24" s="166">
        <v>12.53</v>
      </c>
      <c r="J24" s="166">
        <v>17.239999999999998</v>
      </c>
      <c r="K24" s="167">
        <v>650</v>
      </c>
      <c r="L24" s="192" t="s">
        <v>36</v>
      </c>
      <c r="M24" s="164" t="s">
        <v>365</v>
      </c>
      <c r="N24" s="398">
        <v>4.3099999999999996</v>
      </c>
    </row>
    <row r="25" spans="2:15">
      <c r="B25" s="164" t="s">
        <v>364</v>
      </c>
      <c r="C25" s="192" t="s">
        <v>989</v>
      </c>
      <c r="D25" s="166">
        <v>14624</v>
      </c>
      <c r="E25" s="166">
        <v>6</v>
      </c>
      <c r="F25" s="166">
        <v>3</v>
      </c>
      <c r="G25" s="166">
        <v>1</v>
      </c>
      <c r="H25" s="166">
        <v>19.03</v>
      </c>
      <c r="I25" s="166">
        <v>19.41</v>
      </c>
      <c r="J25" s="166">
        <v>0.1</v>
      </c>
      <c r="K25" s="167">
        <v>433</v>
      </c>
      <c r="L25" s="192" t="s">
        <v>36</v>
      </c>
      <c r="M25" s="164" t="s">
        <v>111</v>
      </c>
      <c r="N25" s="398">
        <v>4.29</v>
      </c>
    </row>
    <row r="26" spans="2:15">
      <c r="B26" s="164" t="s">
        <v>364</v>
      </c>
      <c r="C26" s="192" t="s">
        <v>362</v>
      </c>
      <c r="D26" s="166">
        <v>15258</v>
      </c>
      <c r="E26" s="166">
        <v>8</v>
      </c>
      <c r="F26" s="166">
        <v>3</v>
      </c>
      <c r="G26" s="166">
        <v>1</v>
      </c>
      <c r="H26" s="166">
        <v>19.13</v>
      </c>
      <c r="I26" s="166">
        <v>19.13</v>
      </c>
      <c r="J26" s="166">
        <v>23.42</v>
      </c>
      <c r="K26" s="167">
        <v>420</v>
      </c>
      <c r="L26" s="164" t="s">
        <v>27</v>
      </c>
      <c r="M26" s="164" t="s">
        <v>111</v>
      </c>
      <c r="N26" s="398">
        <v>4.29</v>
      </c>
      <c r="O26" s="10"/>
    </row>
    <row r="27" spans="2:15">
      <c r="B27" s="164" t="s">
        <v>364</v>
      </c>
      <c r="C27" s="192" t="s">
        <v>367</v>
      </c>
      <c r="D27" s="166">
        <v>13762</v>
      </c>
      <c r="E27" s="166">
        <v>7</v>
      </c>
      <c r="F27" s="166">
        <v>2</v>
      </c>
      <c r="G27" s="166">
        <v>1</v>
      </c>
      <c r="H27" s="166">
        <v>19.149999999999999</v>
      </c>
      <c r="I27" s="166">
        <v>20.12</v>
      </c>
      <c r="J27" s="166">
        <v>0.38</v>
      </c>
      <c r="K27" s="167">
        <v>777</v>
      </c>
      <c r="L27" s="164" t="s">
        <v>27</v>
      </c>
      <c r="M27" s="164" t="s">
        <v>111</v>
      </c>
      <c r="N27" s="398">
        <v>4.26</v>
      </c>
      <c r="O27" s="10"/>
    </row>
    <row r="28" spans="2:15">
      <c r="B28" s="164" t="s">
        <v>364</v>
      </c>
      <c r="C28" s="192" t="s">
        <v>368</v>
      </c>
      <c r="D28" s="166">
        <v>12434</v>
      </c>
      <c r="E28" s="166">
        <v>10</v>
      </c>
      <c r="F28" s="166">
        <v>2</v>
      </c>
      <c r="G28" s="166">
        <v>1</v>
      </c>
      <c r="H28" s="166">
        <v>7.59</v>
      </c>
      <c r="I28" s="166">
        <v>8.2899999999999991</v>
      </c>
      <c r="J28" s="166">
        <v>12.53</v>
      </c>
      <c r="K28" s="167">
        <v>543</v>
      </c>
      <c r="L28" s="192" t="s">
        <v>36</v>
      </c>
      <c r="M28" s="164" t="s">
        <v>113</v>
      </c>
      <c r="N28" s="398">
        <v>4.24</v>
      </c>
    </row>
    <row r="29" spans="2:15">
      <c r="B29" s="164" t="s">
        <v>26</v>
      </c>
      <c r="C29" s="192" t="s">
        <v>369</v>
      </c>
      <c r="D29" s="192">
        <v>4049</v>
      </c>
      <c r="E29" s="192">
        <v>16</v>
      </c>
      <c r="F29" s="192">
        <v>2</v>
      </c>
      <c r="G29" s="192">
        <v>1</v>
      </c>
      <c r="H29" s="192">
        <v>19</v>
      </c>
      <c r="I29" s="192">
        <v>19</v>
      </c>
      <c r="J29" s="192">
        <v>23.23</v>
      </c>
      <c r="K29" s="191">
        <v>1082</v>
      </c>
      <c r="L29" s="164" t="s">
        <v>27</v>
      </c>
      <c r="M29" s="164" t="s">
        <v>370</v>
      </c>
      <c r="N29" s="398">
        <v>4.2300000000000004</v>
      </c>
      <c r="O29" s="10"/>
    </row>
    <row r="30" spans="2:15">
      <c r="B30" s="164" t="s">
        <v>364</v>
      </c>
      <c r="C30" s="192" t="s">
        <v>986</v>
      </c>
      <c r="D30" s="166">
        <v>14706</v>
      </c>
      <c r="E30" s="166">
        <v>9</v>
      </c>
      <c r="F30" s="166">
        <v>4</v>
      </c>
      <c r="G30" s="166">
        <v>1</v>
      </c>
      <c r="H30" s="166">
        <v>12.36</v>
      </c>
      <c r="I30" s="166">
        <v>13.18</v>
      </c>
      <c r="J30" s="166">
        <v>17.41</v>
      </c>
      <c r="K30" s="191">
        <v>1764</v>
      </c>
      <c r="L30" s="164" t="s">
        <v>27</v>
      </c>
      <c r="M30" s="164" t="s">
        <v>111</v>
      </c>
      <c r="N30" s="398">
        <v>4.2300000000000004</v>
      </c>
      <c r="O30" s="10"/>
    </row>
    <row r="31" spans="2:15">
      <c r="B31" s="164" t="s">
        <v>364</v>
      </c>
      <c r="C31" s="192" t="s">
        <v>371</v>
      </c>
      <c r="D31" s="166">
        <v>13596</v>
      </c>
      <c r="E31" s="192" t="s">
        <v>355</v>
      </c>
      <c r="F31" s="166">
        <v>3</v>
      </c>
      <c r="G31" s="166">
        <v>1</v>
      </c>
      <c r="H31" s="166">
        <v>15.3</v>
      </c>
      <c r="I31" s="166">
        <v>16.09</v>
      </c>
      <c r="J31" s="166">
        <v>20.3</v>
      </c>
      <c r="K31" s="191">
        <v>1849</v>
      </c>
      <c r="L31" s="164" t="s">
        <v>27</v>
      </c>
      <c r="M31" s="164" t="s">
        <v>111</v>
      </c>
      <c r="N31" s="398">
        <v>4.21</v>
      </c>
      <c r="O31" s="10"/>
    </row>
    <row r="32" spans="2:15">
      <c r="B32" s="164" t="s">
        <v>364</v>
      </c>
      <c r="C32" s="192" t="s">
        <v>373</v>
      </c>
      <c r="D32" s="166">
        <v>15775</v>
      </c>
      <c r="E32" s="166">
        <v>5</v>
      </c>
      <c r="F32" s="166">
        <v>11</v>
      </c>
      <c r="G32" s="166">
        <v>1</v>
      </c>
      <c r="H32" s="166">
        <v>18.18</v>
      </c>
      <c r="I32" s="166">
        <v>19.22</v>
      </c>
      <c r="J32" s="166">
        <v>23.39</v>
      </c>
      <c r="K32" s="191">
        <v>1050</v>
      </c>
      <c r="L32" s="164" t="s">
        <v>27</v>
      </c>
      <c r="M32" s="164" t="s">
        <v>111</v>
      </c>
      <c r="N32" s="398">
        <v>4.17</v>
      </c>
      <c r="O32" s="10"/>
    </row>
    <row r="33" spans="2:15">
      <c r="B33" s="164" t="s">
        <v>308</v>
      </c>
      <c r="C33" s="192" t="s">
        <v>372</v>
      </c>
      <c r="D33" s="192">
        <v>12549</v>
      </c>
      <c r="E33" s="192">
        <v>5</v>
      </c>
      <c r="F33" s="192">
        <v>4</v>
      </c>
      <c r="G33" s="192">
        <v>1</v>
      </c>
      <c r="H33" s="192">
        <v>19.21</v>
      </c>
      <c r="I33" s="192">
        <v>20.13</v>
      </c>
      <c r="J33" s="192">
        <v>0.3</v>
      </c>
      <c r="K33" s="191">
        <v>2305</v>
      </c>
      <c r="L33" s="164" t="s">
        <v>27</v>
      </c>
      <c r="M33" s="164" t="s">
        <v>111</v>
      </c>
      <c r="N33" s="398">
        <v>4.17</v>
      </c>
      <c r="O33" s="10"/>
    </row>
    <row r="34" spans="2:15">
      <c r="B34" s="164" t="s">
        <v>364</v>
      </c>
      <c r="C34" s="192" t="s">
        <v>990</v>
      </c>
      <c r="D34" s="166">
        <v>14379</v>
      </c>
      <c r="E34" s="166">
        <v>7</v>
      </c>
      <c r="F34" s="166">
        <v>4</v>
      </c>
      <c r="G34" s="166">
        <v>1</v>
      </c>
      <c r="H34" s="166">
        <v>12.18</v>
      </c>
      <c r="I34" s="166">
        <v>12.48</v>
      </c>
      <c r="J34" s="166">
        <v>17.04</v>
      </c>
      <c r="K34" s="191">
        <v>1103</v>
      </c>
      <c r="L34" s="164" t="s">
        <v>27</v>
      </c>
      <c r="M34" s="164" t="s">
        <v>111</v>
      </c>
      <c r="N34" s="398">
        <v>4.16</v>
      </c>
      <c r="O34" s="10"/>
    </row>
    <row r="35" spans="2:15">
      <c r="B35" s="164" t="s">
        <v>364</v>
      </c>
      <c r="C35" s="192" t="s">
        <v>990</v>
      </c>
      <c r="D35" s="166">
        <v>14380</v>
      </c>
      <c r="E35" s="166">
        <v>14</v>
      </c>
      <c r="F35" s="166">
        <v>2</v>
      </c>
      <c r="G35" s="166">
        <v>1</v>
      </c>
      <c r="H35" s="166">
        <v>12.31</v>
      </c>
      <c r="I35" s="166">
        <v>12.49</v>
      </c>
      <c r="J35" s="166">
        <v>17.05</v>
      </c>
      <c r="K35" s="167">
        <v>131</v>
      </c>
      <c r="L35" s="164" t="s">
        <v>27</v>
      </c>
      <c r="M35" s="164" t="s">
        <v>111</v>
      </c>
      <c r="N35" s="398">
        <v>4.16</v>
      </c>
      <c r="O35" s="10"/>
    </row>
    <row r="36" spans="2:15">
      <c r="B36" s="164" t="s">
        <v>364</v>
      </c>
      <c r="C36" s="192" t="s">
        <v>362</v>
      </c>
      <c r="D36" s="166">
        <v>15259</v>
      </c>
      <c r="E36" s="166">
        <v>17</v>
      </c>
      <c r="F36" s="166">
        <v>3</v>
      </c>
      <c r="G36" s="166">
        <v>1</v>
      </c>
      <c r="H36" s="166">
        <v>18.41</v>
      </c>
      <c r="I36" s="166">
        <v>19.260000000000002</v>
      </c>
      <c r="J36" s="166">
        <v>23.42</v>
      </c>
      <c r="K36" s="167">
        <v>252</v>
      </c>
      <c r="L36" s="164" t="s">
        <v>27</v>
      </c>
      <c r="M36" s="164" t="s">
        <v>111</v>
      </c>
      <c r="N36" s="398">
        <v>4.16</v>
      </c>
      <c r="O36" s="10"/>
    </row>
    <row r="37" spans="2:15">
      <c r="B37" s="164" t="s">
        <v>364</v>
      </c>
      <c r="C37" s="192" t="s">
        <v>374</v>
      </c>
      <c r="D37" s="166">
        <v>15617</v>
      </c>
      <c r="E37" s="192" t="s">
        <v>375</v>
      </c>
      <c r="F37" s="166">
        <v>1</v>
      </c>
      <c r="G37" s="166">
        <v>1</v>
      </c>
      <c r="H37" s="166">
        <v>15.38</v>
      </c>
      <c r="I37" s="166">
        <v>16.13</v>
      </c>
      <c r="J37" s="166">
        <v>20.29</v>
      </c>
      <c r="K37" s="167">
        <v>84</v>
      </c>
      <c r="L37" s="192" t="s">
        <v>36</v>
      </c>
      <c r="M37" s="164" t="s">
        <v>111</v>
      </c>
      <c r="N37" s="398">
        <v>4.16</v>
      </c>
    </row>
    <row r="38" spans="2:15">
      <c r="B38" s="164" t="s">
        <v>364</v>
      </c>
      <c r="C38" s="192" t="s">
        <v>367</v>
      </c>
      <c r="D38" s="166">
        <v>13763</v>
      </c>
      <c r="E38" s="166">
        <v>3</v>
      </c>
      <c r="F38" s="166">
        <v>8</v>
      </c>
      <c r="G38" s="166">
        <v>1</v>
      </c>
      <c r="H38" s="166">
        <v>19.25</v>
      </c>
      <c r="I38" s="166">
        <v>20.23</v>
      </c>
      <c r="J38" s="166">
        <v>0.38</v>
      </c>
      <c r="K38" s="223">
        <v>4002</v>
      </c>
      <c r="L38" s="192" t="s">
        <v>36</v>
      </c>
      <c r="M38" s="164" t="s">
        <v>111</v>
      </c>
      <c r="N38" s="398">
        <v>4.1500000000000004</v>
      </c>
    </row>
    <row r="39" spans="2:15">
      <c r="B39" s="164" t="s">
        <v>364</v>
      </c>
      <c r="C39" s="192" t="s">
        <v>38</v>
      </c>
      <c r="D39" s="166">
        <v>14001</v>
      </c>
      <c r="E39" s="166">
        <v>8</v>
      </c>
      <c r="F39" s="166">
        <v>2</v>
      </c>
      <c r="G39" s="166">
        <v>1</v>
      </c>
      <c r="H39" s="166">
        <v>12.37</v>
      </c>
      <c r="I39" s="166">
        <v>13.2</v>
      </c>
      <c r="J39" s="166">
        <v>17.350000000000001</v>
      </c>
      <c r="K39" s="167">
        <v>572</v>
      </c>
      <c r="L39" s="192" t="s">
        <v>36</v>
      </c>
      <c r="M39" s="164" t="s">
        <v>111</v>
      </c>
      <c r="N39" s="398">
        <v>4.1500000000000004</v>
      </c>
    </row>
    <row r="40" spans="2:15">
      <c r="B40" s="164" t="s">
        <v>308</v>
      </c>
      <c r="C40" s="192" t="s">
        <v>372</v>
      </c>
      <c r="D40" s="192">
        <v>12550</v>
      </c>
      <c r="E40" s="192">
        <v>2</v>
      </c>
      <c r="F40" s="192">
        <v>2</v>
      </c>
      <c r="G40" s="192">
        <v>1</v>
      </c>
      <c r="H40" s="192">
        <v>19.34</v>
      </c>
      <c r="I40" s="192">
        <v>20.149999999999999</v>
      </c>
      <c r="J40" s="192">
        <v>0.3</v>
      </c>
      <c r="K40" s="164">
        <v>284</v>
      </c>
      <c r="L40" s="164" t="s">
        <v>27</v>
      </c>
      <c r="M40" s="164" t="s">
        <v>111</v>
      </c>
      <c r="N40" s="398">
        <v>4.1500000000000004</v>
      </c>
      <c r="O40" s="10"/>
    </row>
    <row r="41" spans="2:15">
      <c r="B41" s="164" t="s">
        <v>364</v>
      </c>
      <c r="C41" s="192" t="s">
        <v>985</v>
      </c>
      <c r="D41" s="166">
        <v>13439</v>
      </c>
      <c r="E41" s="166">
        <v>7</v>
      </c>
      <c r="F41" s="166">
        <v>2</v>
      </c>
      <c r="G41" s="166">
        <v>1</v>
      </c>
      <c r="H41" s="166">
        <v>11.57</v>
      </c>
      <c r="I41" s="166">
        <v>12.33</v>
      </c>
      <c r="J41" s="166">
        <v>16.47</v>
      </c>
      <c r="K41" s="167">
        <v>84</v>
      </c>
      <c r="L41" s="192" t="s">
        <v>36</v>
      </c>
      <c r="M41" s="164" t="s">
        <v>111</v>
      </c>
      <c r="N41" s="398">
        <v>4.1399999999999997</v>
      </c>
    </row>
    <row r="42" spans="2:15">
      <c r="B42" s="164" t="s">
        <v>364</v>
      </c>
      <c r="C42" s="192" t="s">
        <v>360</v>
      </c>
      <c r="D42" s="166">
        <v>11815</v>
      </c>
      <c r="E42" s="166">
        <v>8</v>
      </c>
      <c r="F42" s="166">
        <v>4</v>
      </c>
      <c r="G42" s="166">
        <v>1</v>
      </c>
      <c r="H42" s="166">
        <v>14.13</v>
      </c>
      <c r="I42" s="166">
        <v>14.13</v>
      </c>
      <c r="J42" s="166">
        <v>18.260000000000002</v>
      </c>
      <c r="K42" s="191">
        <v>3270</v>
      </c>
      <c r="L42" s="164" t="s">
        <v>27</v>
      </c>
      <c r="M42" s="164" t="s">
        <v>113</v>
      </c>
      <c r="N42" s="398">
        <v>4.13</v>
      </c>
      <c r="O42" s="10"/>
    </row>
    <row r="43" spans="2:15">
      <c r="B43" s="164" t="s">
        <v>364</v>
      </c>
      <c r="C43" s="192" t="s">
        <v>372</v>
      </c>
      <c r="D43" s="192">
        <v>10266</v>
      </c>
      <c r="E43" s="192">
        <v>100</v>
      </c>
      <c r="F43" s="192">
        <v>9</v>
      </c>
      <c r="G43" s="192">
        <v>1</v>
      </c>
      <c r="H43" s="192">
        <v>19.47</v>
      </c>
      <c r="I43" s="192">
        <v>19.47</v>
      </c>
      <c r="J43" s="192">
        <v>23.58</v>
      </c>
      <c r="K43" s="223">
        <v>6112</v>
      </c>
      <c r="L43" s="192" t="s">
        <v>36</v>
      </c>
      <c r="M43" s="164" t="s">
        <v>113</v>
      </c>
      <c r="N43" s="398">
        <v>4.1100000000000003</v>
      </c>
    </row>
    <row r="44" spans="2:15">
      <c r="B44" s="164" t="s">
        <v>364</v>
      </c>
      <c r="C44" s="192" t="s">
        <v>991</v>
      </c>
      <c r="D44" s="166">
        <v>13168</v>
      </c>
      <c r="E44" s="166">
        <v>7</v>
      </c>
      <c r="F44" s="166">
        <v>1</v>
      </c>
      <c r="G44" s="166">
        <v>1</v>
      </c>
      <c r="H44" s="166">
        <v>11.01</v>
      </c>
      <c r="I44" s="166">
        <v>12.41</v>
      </c>
      <c r="J44" s="166">
        <v>16.52</v>
      </c>
      <c r="K44" s="167">
        <v>707</v>
      </c>
      <c r="L44" s="192" t="s">
        <v>36</v>
      </c>
      <c r="M44" s="164" t="s">
        <v>111</v>
      </c>
      <c r="N44" s="398">
        <v>4.1100000000000003</v>
      </c>
    </row>
    <row r="45" spans="2:15">
      <c r="B45" s="164" t="s">
        <v>308</v>
      </c>
      <c r="C45" s="192" t="s">
        <v>369</v>
      </c>
      <c r="D45" s="192">
        <v>12898</v>
      </c>
      <c r="E45" s="192">
        <v>1</v>
      </c>
      <c r="F45" s="192">
        <v>2</v>
      </c>
      <c r="G45" s="192">
        <v>1</v>
      </c>
      <c r="H45" s="192">
        <v>11.02</v>
      </c>
      <c r="I45" s="192">
        <v>11.29</v>
      </c>
      <c r="J45" s="192">
        <v>15.38</v>
      </c>
      <c r="K45" s="164">
        <v>389</v>
      </c>
      <c r="L45" s="164" t="s">
        <v>27</v>
      </c>
      <c r="M45" s="164" t="s">
        <v>111</v>
      </c>
      <c r="N45" s="398">
        <v>4.09</v>
      </c>
      <c r="O45" s="10"/>
    </row>
    <row r="46" spans="2:15">
      <c r="B46" s="164" t="s">
        <v>364</v>
      </c>
      <c r="C46" s="192" t="s">
        <v>986</v>
      </c>
      <c r="D46" s="166">
        <v>14707</v>
      </c>
      <c r="E46" s="166">
        <v>1</v>
      </c>
      <c r="F46" s="166">
        <v>2</v>
      </c>
      <c r="G46" s="166">
        <v>1</v>
      </c>
      <c r="H46" s="166">
        <v>12.51</v>
      </c>
      <c r="I46" s="166">
        <v>13.31</v>
      </c>
      <c r="J46" s="166">
        <v>17.39</v>
      </c>
      <c r="K46" s="167">
        <v>683</v>
      </c>
      <c r="L46" s="192" t="s">
        <v>36</v>
      </c>
      <c r="M46" s="164" t="s">
        <v>111</v>
      </c>
      <c r="N46" s="398">
        <v>4.08</v>
      </c>
    </row>
    <row r="47" spans="2:15">
      <c r="B47" s="164" t="s">
        <v>364</v>
      </c>
      <c r="C47" s="192" t="s">
        <v>38</v>
      </c>
      <c r="D47" s="166">
        <v>14002</v>
      </c>
      <c r="E47" s="166">
        <v>5</v>
      </c>
      <c r="F47" s="166">
        <v>2</v>
      </c>
      <c r="G47" s="166">
        <v>1</v>
      </c>
      <c r="H47" s="166">
        <v>12.27</v>
      </c>
      <c r="I47" s="166">
        <v>13.27</v>
      </c>
      <c r="J47" s="166">
        <v>17.350000000000001</v>
      </c>
      <c r="K47" s="191">
        <v>1260</v>
      </c>
      <c r="L47" s="164" t="s">
        <v>27</v>
      </c>
      <c r="M47" s="164" t="s">
        <v>111</v>
      </c>
      <c r="N47" s="398">
        <v>4.08</v>
      </c>
      <c r="O47" s="10"/>
    </row>
    <row r="48" spans="2:15">
      <c r="B48" s="164" t="s">
        <v>364</v>
      </c>
      <c r="C48" s="192" t="s">
        <v>986</v>
      </c>
      <c r="D48" s="166">
        <v>14709</v>
      </c>
      <c r="E48" s="166">
        <v>3</v>
      </c>
      <c r="F48" s="166">
        <v>1</v>
      </c>
      <c r="G48" s="166">
        <v>1</v>
      </c>
      <c r="H48" s="166">
        <v>12.46</v>
      </c>
      <c r="I48" s="166">
        <v>13.32</v>
      </c>
      <c r="J48" s="166">
        <v>17.39</v>
      </c>
      <c r="K48" s="223">
        <v>1005</v>
      </c>
      <c r="L48" s="192" t="s">
        <v>36</v>
      </c>
      <c r="M48" s="164" t="s">
        <v>111</v>
      </c>
      <c r="N48" s="398">
        <v>4.07</v>
      </c>
    </row>
    <row r="49" spans="2:15">
      <c r="B49" s="164" t="s">
        <v>364</v>
      </c>
      <c r="C49" s="192" t="s">
        <v>373</v>
      </c>
      <c r="D49" s="166">
        <v>15776</v>
      </c>
      <c r="E49" s="166">
        <v>8</v>
      </c>
      <c r="F49" s="166">
        <v>4</v>
      </c>
      <c r="G49" s="166">
        <v>1</v>
      </c>
      <c r="H49" s="166">
        <v>18.53</v>
      </c>
      <c r="I49" s="166">
        <v>19.32</v>
      </c>
      <c r="J49" s="166">
        <v>23.39</v>
      </c>
      <c r="K49" s="191">
        <v>1313</v>
      </c>
      <c r="L49" s="164" t="s">
        <v>27</v>
      </c>
      <c r="M49" s="164" t="s">
        <v>111</v>
      </c>
      <c r="N49" s="398">
        <v>4.07</v>
      </c>
      <c r="O49" s="10"/>
    </row>
    <row r="50" spans="2:15">
      <c r="B50" s="164" t="s">
        <v>26</v>
      </c>
      <c r="C50" s="194">
        <v>43230</v>
      </c>
      <c r="D50" s="192">
        <v>3563</v>
      </c>
      <c r="E50" s="192">
        <v>14</v>
      </c>
      <c r="F50" s="192">
        <v>1</v>
      </c>
      <c r="G50" s="192">
        <v>1</v>
      </c>
      <c r="H50" s="192">
        <v>19.25</v>
      </c>
      <c r="I50" s="192">
        <v>19.350000000000001</v>
      </c>
      <c r="J50" s="192">
        <v>23.39</v>
      </c>
      <c r="K50" s="164">
        <v>688</v>
      </c>
      <c r="L50" s="164" t="s">
        <v>27</v>
      </c>
      <c r="M50" s="164" t="s">
        <v>110</v>
      </c>
      <c r="N50" s="398">
        <v>4.04</v>
      </c>
      <c r="O50" s="10"/>
    </row>
    <row r="51" spans="2:15">
      <c r="B51" s="164" t="s">
        <v>364</v>
      </c>
      <c r="C51" s="192" t="s">
        <v>363</v>
      </c>
      <c r="D51" s="166">
        <v>15815</v>
      </c>
      <c r="E51" s="192" t="s">
        <v>376</v>
      </c>
      <c r="F51" s="166">
        <v>2</v>
      </c>
      <c r="G51" s="166">
        <v>1</v>
      </c>
      <c r="H51" s="166">
        <v>12.33</v>
      </c>
      <c r="I51" s="166">
        <v>12.58</v>
      </c>
      <c r="J51" s="166">
        <v>17.02</v>
      </c>
      <c r="K51" s="167">
        <v>530</v>
      </c>
      <c r="L51" s="164" t="s">
        <v>27</v>
      </c>
      <c r="M51" s="164" t="s">
        <v>111</v>
      </c>
      <c r="N51" s="398">
        <v>4.04</v>
      </c>
      <c r="O51" s="10"/>
    </row>
    <row r="52" spans="2:15">
      <c r="B52" s="164" t="s">
        <v>364</v>
      </c>
      <c r="C52" s="192" t="s">
        <v>984</v>
      </c>
      <c r="D52" s="166">
        <v>11446</v>
      </c>
      <c r="E52" s="166">
        <v>10</v>
      </c>
      <c r="F52" s="166">
        <v>2</v>
      </c>
      <c r="G52" s="166">
        <v>1</v>
      </c>
      <c r="H52" s="166">
        <v>10.55</v>
      </c>
      <c r="I52" s="166">
        <v>10.55</v>
      </c>
      <c r="J52" s="166">
        <v>14.55</v>
      </c>
      <c r="K52" s="167">
        <v>168</v>
      </c>
      <c r="L52" s="164" t="s">
        <v>27</v>
      </c>
      <c r="M52" s="164" t="s">
        <v>113</v>
      </c>
      <c r="N52" s="398">
        <v>4</v>
      </c>
      <c r="O52" s="10"/>
    </row>
    <row r="53" spans="2:15">
      <c r="B53" s="164" t="s">
        <v>364</v>
      </c>
      <c r="C53" s="192" t="s">
        <v>377</v>
      </c>
      <c r="D53" s="166">
        <v>15420</v>
      </c>
      <c r="E53" s="166">
        <v>4</v>
      </c>
      <c r="F53" s="166">
        <v>2</v>
      </c>
      <c r="G53" s="166">
        <v>1</v>
      </c>
      <c r="H53" s="166">
        <v>17.48</v>
      </c>
      <c r="I53" s="166">
        <v>18.170000000000002</v>
      </c>
      <c r="J53" s="166">
        <v>22.16</v>
      </c>
      <c r="K53" s="167">
        <v>441</v>
      </c>
      <c r="L53" s="164" t="s">
        <v>27</v>
      </c>
      <c r="M53" s="164" t="s">
        <v>111</v>
      </c>
      <c r="N53" s="398">
        <v>3.59</v>
      </c>
      <c r="O53" s="10"/>
    </row>
    <row r="54" spans="2:15">
      <c r="B54" s="164" t="s">
        <v>364</v>
      </c>
      <c r="C54" s="192" t="s">
        <v>378</v>
      </c>
      <c r="D54" s="166">
        <v>15452</v>
      </c>
      <c r="E54" s="166">
        <v>11</v>
      </c>
      <c r="F54" s="166">
        <v>3</v>
      </c>
      <c r="G54" s="166">
        <v>1</v>
      </c>
      <c r="H54" s="166">
        <v>10.19</v>
      </c>
      <c r="I54" s="166">
        <v>10.19</v>
      </c>
      <c r="J54" s="166">
        <v>14.18</v>
      </c>
      <c r="K54" s="191">
        <v>1221</v>
      </c>
      <c r="L54" s="164" t="s">
        <v>27</v>
      </c>
      <c r="M54" s="164" t="s">
        <v>111</v>
      </c>
      <c r="N54" s="398">
        <v>3.59</v>
      </c>
      <c r="O54" s="10"/>
    </row>
    <row r="55" spans="2:15">
      <c r="B55" s="164" t="s">
        <v>364</v>
      </c>
      <c r="C55" s="192" t="s">
        <v>380</v>
      </c>
      <c r="D55" s="166">
        <v>15542</v>
      </c>
      <c r="E55" s="166">
        <v>7</v>
      </c>
      <c r="F55" s="166">
        <v>4</v>
      </c>
      <c r="G55" s="166">
        <v>1</v>
      </c>
      <c r="H55" s="166">
        <v>19.04</v>
      </c>
      <c r="I55" s="166">
        <v>19.47</v>
      </c>
      <c r="J55" s="166">
        <v>23.45</v>
      </c>
      <c r="K55" s="223">
        <v>1832</v>
      </c>
      <c r="L55" s="192" t="s">
        <v>36</v>
      </c>
      <c r="M55" s="164" t="s">
        <v>111</v>
      </c>
      <c r="N55" s="398">
        <v>3.58</v>
      </c>
    </row>
    <row r="56" spans="2:15">
      <c r="B56" s="164" t="s">
        <v>308</v>
      </c>
      <c r="C56" s="192" t="s">
        <v>32</v>
      </c>
      <c r="D56" s="192">
        <v>12766</v>
      </c>
      <c r="E56" s="192">
        <v>100</v>
      </c>
      <c r="F56" s="192">
        <v>1</v>
      </c>
      <c r="G56" s="192">
        <v>1</v>
      </c>
      <c r="H56" s="192">
        <v>11.13</v>
      </c>
      <c r="I56" s="192">
        <v>11.13</v>
      </c>
      <c r="J56" s="192">
        <v>15.11</v>
      </c>
      <c r="K56" s="164">
        <v>84</v>
      </c>
      <c r="L56" s="164" t="s">
        <v>27</v>
      </c>
      <c r="M56" s="164" t="s">
        <v>111</v>
      </c>
      <c r="N56" s="398">
        <v>3.58</v>
      </c>
      <c r="O56" s="10"/>
    </row>
    <row r="57" spans="2:15">
      <c r="B57" s="164" t="s">
        <v>26</v>
      </c>
      <c r="C57" s="192" t="s">
        <v>379</v>
      </c>
      <c r="D57" s="166">
        <v>4569</v>
      </c>
      <c r="E57" s="166">
        <v>15</v>
      </c>
      <c r="F57" s="166">
        <v>2</v>
      </c>
      <c r="G57" s="166">
        <v>1</v>
      </c>
      <c r="H57" s="166">
        <v>11.4</v>
      </c>
      <c r="I57" s="166">
        <v>11.54</v>
      </c>
      <c r="J57" s="166">
        <v>15.52</v>
      </c>
      <c r="K57" s="223">
        <v>1722</v>
      </c>
      <c r="L57" s="192" t="s">
        <v>36</v>
      </c>
      <c r="M57" s="164" t="s">
        <v>370</v>
      </c>
      <c r="N57" s="398">
        <v>3.58</v>
      </c>
    </row>
    <row r="58" spans="2:15">
      <c r="B58" s="164" t="s">
        <v>26</v>
      </c>
      <c r="C58" s="194">
        <v>43230</v>
      </c>
      <c r="D58" s="192">
        <v>3564</v>
      </c>
      <c r="E58" s="192">
        <v>11</v>
      </c>
      <c r="F58" s="192">
        <v>2</v>
      </c>
      <c r="G58" s="192">
        <v>1</v>
      </c>
      <c r="H58" s="192">
        <v>19.239999999999998</v>
      </c>
      <c r="I58" s="192">
        <v>19.420000000000002</v>
      </c>
      <c r="J58" s="192">
        <v>23.39</v>
      </c>
      <c r="K58" s="191">
        <v>1649</v>
      </c>
      <c r="L58" s="164" t="s">
        <v>27</v>
      </c>
      <c r="M58" s="164" t="s">
        <v>110</v>
      </c>
      <c r="N58" s="398">
        <v>3.57</v>
      </c>
      <c r="O58" s="10"/>
    </row>
    <row r="59" spans="2:15">
      <c r="B59" s="164" t="s">
        <v>364</v>
      </c>
      <c r="C59" s="192" t="s">
        <v>38</v>
      </c>
      <c r="D59" s="166">
        <v>14003</v>
      </c>
      <c r="E59" s="166">
        <v>3</v>
      </c>
      <c r="F59" s="166">
        <v>2</v>
      </c>
      <c r="G59" s="166">
        <v>1</v>
      </c>
      <c r="H59" s="166">
        <v>12.38</v>
      </c>
      <c r="I59" s="166">
        <v>13.38</v>
      </c>
      <c r="J59" s="166">
        <v>17.350000000000001</v>
      </c>
      <c r="K59" s="191">
        <v>1108</v>
      </c>
      <c r="L59" s="164" t="s">
        <v>27</v>
      </c>
      <c r="M59" s="164" t="s">
        <v>111</v>
      </c>
      <c r="N59" s="398">
        <v>3.57</v>
      </c>
      <c r="O59" s="10"/>
    </row>
    <row r="60" spans="2:15">
      <c r="B60" s="164" t="s">
        <v>364</v>
      </c>
      <c r="C60" s="192" t="s">
        <v>992</v>
      </c>
      <c r="D60" s="166">
        <v>12786</v>
      </c>
      <c r="E60" s="166">
        <v>1</v>
      </c>
      <c r="F60" s="166">
        <v>1</v>
      </c>
      <c r="G60" s="166">
        <v>1</v>
      </c>
      <c r="H60" s="166">
        <v>6.47</v>
      </c>
      <c r="I60" s="166">
        <v>6.47</v>
      </c>
      <c r="J60" s="166">
        <v>10.43</v>
      </c>
      <c r="K60" s="167">
        <v>84</v>
      </c>
      <c r="L60" s="164" t="s">
        <v>27</v>
      </c>
      <c r="M60" s="164" t="s">
        <v>113</v>
      </c>
      <c r="N60" s="398">
        <v>3.56</v>
      </c>
      <c r="O60" s="10"/>
    </row>
    <row r="61" spans="2:15">
      <c r="B61" s="164" t="s">
        <v>364</v>
      </c>
      <c r="C61" s="192" t="s">
        <v>988</v>
      </c>
      <c r="D61" s="166">
        <v>13084</v>
      </c>
      <c r="E61" s="166">
        <v>7</v>
      </c>
      <c r="F61" s="166">
        <v>4</v>
      </c>
      <c r="G61" s="166">
        <v>1</v>
      </c>
      <c r="H61" s="166">
        <v>12.42</v>
      </c>
      <c r="I61" s="166">
        <v>13.27</v>
      </c>
      <c r="J61" s="166">
        <v>17.23</v>
      </c>
      <c r="K61" s="191">
        <v>2151</v>
      </c>
      <c r="L61" s="164" t="s">
        <v>27</v>
      </c>
      <c r="M61" s="164" t="s">
        <v>365</v>
      </c>
      <c r="N61" s="398">
        <v>3.56</v>
      </c>
      <c r="O61" s="10"/>
    </row>
    <row r="62" spans="2:15">
      <c r="B62" s="164" t="s">
        <v>364</v>
      </c>
      <c r="C62" s="192" t="s">
        <v>360</v>
      </c>
      <c r="D62" s="166">
        <v>11816</v>
      </c>
      <c r="E62" s="166">
        <v>1</v>
      </c>
      <c r="F62" s="166">
        <v>16</v>
      </c>
      <c r="G62" s="166">
        <v>1</v>
      </c>
      <c r="H62" s="166">
        <v>13.29</v>
      </c>
      <c r="I62" s="166">
        <v>14.29</v>
      </c>
      <c r="J62" s="166">
        <v>18.239999999999998</v>
      </c>
      <c r="K62" s="191">
        <v>7344</v>
      </c>
      <c r="L62" s="164" t="s">
        <v>27</v>
      </c>
      <c r="M62" s="164" t="s">
        <v>113</v>
      </c>
      <c r="N62" s="398">
        <v>3.55</v>
      </c>
      <c r="O62" s="10"/>
    </row>
    <row r="63" spans="2:15">
      <c r="B63" s="164" t="s">
        <v>364</v>
      </c>
      <c r="C63" s="192" t="s">
        <v>380</v>
      </c>
      <c r="D63" s="166">
        <v>15543</v>
      </c>
      <c r="E63" s="166">
        <v>11</v>
      </c>
      <c r="F63" s="166">
        <v>4</v>
      </c>
      <c r="G63" s="166">
        <v>1</v>
      </c>
      <c r="H63" s="166">
        <v>19.079999999999998</v>
      </c>
      <c r="I63" s="166">
        <v>19.52</v>
      </c>
      <c r="J63" s="166">
        <v>23.45</v>
      </c>
      <c r="K63" s="223">
        <v>2562</v>
      </c>
      <c r="L63" s="192" t="s">
        <v>36</v>
      </c>
      <c r="M63" s="164" t="s">
        <v>111</v>
      </c>
      <c r="N63" s="398">
        <v>3.53</v>
      </c>
    </row>
    <row r="64" spans="2:15">
      <c r="B64" s="164" t="s">
        <v>364</v>
      </c>
      <c r="C64" s="192" t="s">
        <v>40</v>
      </c>
      <c r="D64" s="166">
        <v>15118</v>
      </c>
      <c r="E64" s="166">
        <v>1</v>
      </c>
      <c r="F64" s="166">
        <v>2</v>
      </c>
      <c r="G64" s="166">
        <v>1</v>
      </c>
      <c r="H64" s="166">
        <v>11.01</v>
      </c>
      <c r="I64" s="166">
        <v>11.14</v>
      </c>
      <c r="J64" s="166">
        <v>15.06</v>
      </c>
      <c r="K64" s="167">
        <v>168</v>
      </c>
      <c r="L64" s="192" t="s">
        <v>36</v>
      </c>
      <c r="M64" s="164" t="s">
        <v>111</v>
      </c>
      <c r="N64" s="398">
        <v>3.52</v>
      </c>
    </row>
    <row r="65" spans="2:15">
      <c r="B65" s="164" t="s">
        <v>364</v>
      </c>
      <c r="C65" s="192" t="s">
        <v>381</v>
      </c>
      <c r="D65" s="192">
        <v>10306</v>
      </c>
      <c r="E65" s="192">
        <v>17</v>
      </c>
      <c r="F65" s="192">
        <v>2</v>
      </c>
      <c r="G65" s="192">
        <v>1</v>
      </c>
      <c r="H65" s="192">
        <v>9.51</v>
      </c>
      <c r="I65" s="192">
        <v>10.55</v>
      </c>
      <c r="J65" s="192">
        <v>14.45</v>
      </c>
      <c r="K65" s="164">
        <v>814</v>
      </c>
      <c r="L65" s="192" t="s">
        <v>36</v>
      </c>
      <c r="M65" s="164" t="s">
        <v>113</v>
      </c>
      <c r="N65" s="398">
        <v>3.5</v>
      </c>
    </row>
    <row r="66" spans="2:15">
      <c r="B66" s="164" t="s">
        <v>364</v>
      </c>
      <c r="C66" s="192" t="s">
        <v>986</v>
      </c>
      <c r="D66" s="166">
        <v>14710</v>
      </c>
      <c r="E66" s="166">
        <v>15</v>
      </c>
      <c r="F66" s="166">
        <v>4</v>
      </c>
      <c r="G66" s="166">
        <v>1</v>
      </c>
      <c r="H66" s="166">
        <v>13.07</v>
      </c>
      <c r="I66" s="166">
        <v>13.48</v>
      </c>
      <c r="J66" s="166">
        <v>17.38</v>
      </c>
      <c r="K66" s="191">
        <v>2042</v>
      </c>
      <c r="L66" s="164" t="s">
        <v>27</v>
      </c>
      <c r="M66" s="164" t="s">
        <v>111</v>
      </c>
      <c r="N66" s="398">
        <v>3.5</v>
      </c>
      <c r="O66" s="10"/>
    </row>
    <row r="67" spans="2:15">
      <c r="B67" s="164" t="s">
        <v>364</v>
      </c>
      <c r="C67" s="192" t="s">
        <v>986</v>
      </c>
      <c r="D67" s="166">
        <v>14711</v>
      </c>
      <c r="E67" s="166">
        <v>10</v>
      </c>
      <c r="F67" s="166">
        <v>2</v>
      </c>
      <c r="G67" s="166">
        <v>1</v>
      </c>
      <c r="H67" s="166">
        <v>12.59</v>
      </c>
      <c r="I67" s="166">
        <v>13.48</v>
      </c>
      <c r="J67" s="166">
        <v>17.38</v>
      </c>
      <c r="K67" s="223">
        <v>1045</v>
      </c>
      <c r="L67" s="192" t="s">
        <v>36</v>
      </c>
      <c r="M67" s="164" t="s">
        <v>111</v>
      </c>
      <c r="N67" s="398">
        <v>3.5</v>
      </c>
    </row>
    <row r="68" spans="2:15">
      <c r="B68" s="164" t="s">
        <v>364</v>
      </c>
      <c r="C68" s="192" t="s">
        <v>988</v>
      </c>
      <c r="D68" s="166">
        <v>13086</v>
      </c>
      <c r="E68" s="192" t="s">
        <v>382</v>
      </c>
      <c r="F68" s="166">
        <v>2</v>
      </c>
      <c r="G68" s="166">
        <v>1</v>
      </c>
      <c r="H68" s="166">
        <v>13.02</v>
      </c>
      <c r="I68" s="166">
        <v>13.33</v>
      </c>
      <c r="J68" s="166">
        <v>17.23</v>
      </c>
      <c r="K68" s="167">
        <v>610</v>
      </c>
      <c r="L68" s="192" t="s">
        <v>36</v>
      </c>
      <c r="M68" s="164" t="s">
        <v>365</v>
      </c>
      <c r="N68" s="398">
        <v>3.5</v>
      </c>
    </row>
    <row r="69" spans="2:15">
      <c r="B69" s="164" t="s">
        <v>364</v>
      </c>
      <c r="C69" s="192" t="s">
        <v>988</v>
      </c>
      <c r="D69" s="166">
        <v>13087</v>
      </c>
      <c r="E69" s="192" t="s">
        <v>382</v>
      </c>
      <c r="F69" s="166">
        <v>2</v>
      </c>
      <c r="G69" s="166">
        <v>1</v>
      </c>
      <c r="H69" s="166">
        <v>13.02</v>
      </c>
      <c r="I69" s="166">
        <v>13.33</v>
      </c>
      <c r="J69" s="166">
        <v>17.23</v>
      </c>
      <c r="K69" s="167">
        <v>736</v>
      </c>
      <c r="L69" s="192" t="s">
        <v>36</v>
      </c>
      <c r="M69" s="164" t="s">
        <v>365</v>
      </c>
      <c r="N69" s="398">
        <v>3.5</v>
      </c>
    </row>
    <row r="70" spans="2:15">
      <c r="B70" s="164" t="s">
        <v>364</v>
      </c>
      <c r="C70" s="192" t="s">
        <v>362</v>
      </c>
      <c r="D70" s="166">
        <v>15260</v>
      </c>
      <c r="E70" s="192" t="s">
        <v>383</v>
      </c>
      <c r="F70" s="166">
        <v>2</v>
      </c>
      <c r="G70" s="166">
        <v>1</v>
      </c>
      <c r="H70" s="166">
        <v>17.079999999999998</v>
      </c>
      <c r="I70" s="166">
        <v>19.52</v>
      </c>
      <c r="J70" s="166">
        <v>23.41</v>
      </c>
      <c r="K70" s="223">
        <v>1593</v>
      </c>
      <c r="L70" s="192" t="s">
        <v>36</v>
      </c>
      <c r="M70" s="164" t="s">
        <v>111</v>
      </c>
      <c r="N70" s="398">
        <v>3.49</v>
      </c>
    </row>
    <row r="71" spans="2:15">
      <c r="B71" s="164" t="s">
        <v>364</v>
      </c>
      <c r="C71" s="192" t="s">
        <v>33</v>
      </c>
      <c r="D71" s="192">
        <v>10635</v>
      </c>
      <c r="E71" s="192">
        <v>12</v>
      </c>
      <c r="F71" s="192">
        <v>3</v>
      </c>
      <c r="G71" s="192">
        <v>1</v>
      </c>
      <c r="H71" s="192">
        <v>12.38</v>
      </c>
      <c r="I71" s="192">
        <v>13.17</v>
      </c>
      <c r="J71" s="192">
        <v>17.05</v>
      </c>
      <c r="K71" s="223">
        <v>2948</v>
      </c>
      <c r="L71" s="192" t="s">
        <v>36</v>
      </c>
      <c r="M71" s="164" t="s">
        <v>113</v>
      </c>
      <c r="N71" s="398">
        <v>3.48</v>
      </c>
    </row>
    <row r="72" spans="2:15">
      <c r="B72" s="164" t="s">
        <v>364</v>
      </c>
      <c r="C72" s="192" t="s">
        <v>993</v>
      </c>
      <c r="D72" s="166">
        <v>13497</v>
      </c>
      <c r="E72" s="166">
        <v>5</v>
      </c>
      <c r="F72" s="166">
        <v>2</v>
      </c>
      <c r="G72" s="166">
        <v>1</v>
      </c>
      <c r="H72" s="166">
        <v>12.23</v>
      </c>
      <c r="I72" s="166">
        <v>12.23</v>
      </c>
      <c r="J72" s="166">
        <v>16.11</v>
      </c>
      <c r="K72" s="167">
        <v>683</v>
      </c>
      <c r="L72" s="164" t="s">
        <v>384</v>
      </c>
      <c r="M72" s="164" t="s">
        <v>111</v>
      </c>
      <c r="N72" s="398">
        <v>3.48</v>
      </c>
      <c r="O72" s="10"/>
    </row>
    <row r="73" spans="2:15">
      <c r="B73" s="164" t="s">
        <v>308</v>
      </c>
      <c r="C73" s="192" t="s">
        <v>369</v>
      </c>
      <c r="D73" s="192">
        <v>12899</v>
      </c>
      <c r="E73" s="192">
        <v>7</v>
      </c>
      <c r="F73" s="192">
        <v>2</v>
      </c>
      <c r="G73" s="192">
        <v>1</v>
      </c>
      <c r="H73" s="192">
        <v>11.13</v>
      </c>
      <c r="I73" s="192">
        <v>12.05</v>
      </c>
      <c r="J73" s="192">
        <v>15.52</v>
      </c>
      <c r="K73" s="164">
        <v>252</v>
      </c>
      <c r="L73" s="192" t="s">
        <v>36</v>
      </c>
      <c r="M73" s="164" t="s">
        <v>111</v>
      </c>
      <c r="N73" s="398">
        <v>3.47</v>
      </c>
    </row>
    <row r="74" spans="2:15">
      <c r="B74" s="164" t="s">
        <v>364</v>
      </c>
      <c r="C74" s="192" t="s">
        <v>366</v>
      </c>
      <c r="D74" s="166">
        <v>15915</v>
      </c>
      <c r="E74" s="166">
        <v>8</v>
      </c>
      <c r="F74" s="166">
        <v>4</v>
      </c>
      <c r="G74" s="166">
        <v>1</v>
      </c>
      <c r="H74" s="166">
        <v>19.23</v>
      </c>
      <c r="I74" s="166">
        <v>20.079999999999998</v>
      </c>
      <c r="J74" s="166">
        <v>23.54</v>
      </c>
      <c r="K74" s="191">
        <v>3932</v>
      </c>
      <c r="L74" s="164" t="s">
        <v>27</v>
      </c>
      <c r="M74" s="164" t="s">
        <v>111</v>
      </c>
      <c r="N74" s="398">
        <v>3.46</v>
      </c>
      <c r="O74" s="10"/>
    </row>
    <row r="75" spans="2:15">
      <c r="B75" s="164" t="s">
        <v>26</v>
      </c>
      <c r="C75" s="192" t="s">
        <v>385</v>
      </c>
      <c r="D75" s="166">
        <v>4377</v>
      </c>
      <c r="E75" s="166">
        <v>16</v>
      </c>
      <c r="F75" s="166">
        <v>1</v>
      </c>
      <c r="G75" s="166">
        <v>1</v>
      </c>
      <c r="H75" s="166">
        <v>18.190000000000001</v>
      </c>
      <c r="I75" s="166">
        <v>18.190000000000001</v>
      </c>
      <c r="J75" s="166">
        <v>22.05</v>
      </c>
      <c r="K75" s="191">
        <v>2011</v>
      </c>
      <c r="L75" s="164" t="s">
        <v>27</v>
      </c>
      <c r="M75" s="164" t="s">
        <v>370</v>
      </c>
      <c r="N75" s="398">
        <v>3.46</v>
      </c>
      <c r="O75" s="10"/>
    </row>
    <row r="76" spans="2:15">
      <c r="B76" s="164" t="s">
        <v>26</v>
      </c>
      <c r="C76" s="194">
        <v>43230</v>
      </c>
      <c r="D76" s="192">
        <v>3565</v>
      </c>
      <c r="E76" s="192">
        <v>15</v>
      </c>
      <c r="F76" s="192">
        <v>1</v>
      </c>
      <c r="G76" s="192">
        <v>1</v>
      </c>
      <c r="H76" s="192">
        <v>19.5</v>
      </c>
      <c r="I76" s="192">
        <v>19.5</v>
      </c>
      <c r="J76" s="192">
        <v>23.35</v>
      </c>
      <c r="K76" s="164">
        <v>436</v>
      </c>
      <c r="L76" s="192" t="s">
        <v>36</v>
      </c>
      <c r="M76" s="164" t="s">
        <v>110</v>
      </c>
      <c r="N76" s="398">
        <v>3.45</v>
      </c>
    </row>
    <row r="77" spans="2:15">
      <c r="B77" s="164" t="s">
        <v>364</v>
      </c>
      <c r="C77" s="192" t="s">
        <v>369</v>
      </c>
      <c r="D77" s="192">
        <v>10777</v>
      </c>
      <c r="E77" s="192">
        <v>100</v>
      </c>
      <c r="F77" s="192">
        <v>11</v>
      </c>
      <c r="G77" s="192">
        <v>1</v>
      </c>
      <c r="H77" s="192">
        <v>19.46</v>
      </c>
      <c r="I77" s="192">
        <v>19.46</v>
      </c>
      <c r="J77" s="192">
        <v>23.31</v>
      </c>
      <c r="K77" s="223">
        <v>8167</v>
      </c>
      <c r="L77" s="192" t="s">
        <v>36</v>
      </c>
      <c r="M77" s="164" t="s">
        <v>113</v>
      </c>
      <c r="N77" s="398">
        <v>3.45</v>
      </c>
    </row>
    <row r="78" spans="2:15">
      <c r="B78" s="164" t="s">
        <v>364</v>
      </c>
      <c r="C78" s="192" t="s">
        <v>363</v>
      </c>
      <c r="D78" s="166">
        <v>15816</v>
      </c>
      <c r="E78" s="166">
        <v>4</v>
      </c>
      <c r="F78" s="166">
        <v>4</v>
      </c>
      <c r="G78" s="166">
        <v>1</v>
      </c>
      <c r="H78" s="166">
        <v>12.2</v>
      </c>
      <c r="I78" s="166">
        <v>13.17</v>
      </c>
      <c r="J78" s="166">
        <v>17.02</v>
      </c>
      <c r="K78" s="167">
        <v>809</v>
      </c>
      <c r="L78" s="164" t="s">
        <v>27</v>
      </c>
      <c r="M78" s="164" t="s">
        <v>111</v>
      </c>
      <c r="N78" s="398">
        <v>3.45</v>
      </c>
      <c r="O78" s="10"/>
    </row>
    <row r="79" spans="2:15">
      <c r="B79" s="164" t="s">
        <v>364</v>
      </c>
      <c r="C79" s="192" t="s">
        <v>366</v>
      </c>
      <c r="D79" s="166">
        <v>15914</v>
      </c>
      <c r="E79" s="166">
        <v>17</v>
      </c>
      <c r="F79" s="166">
        <v>3</v>
      </c>
      <c r="G79" s="166">
        <v>1</v>
      </c>
      <c r="H79" s="166">
        <v>19.350000000000001</v>
      </c>
      <c r="I79" s="166">
        <v>20.07</v>
      </c>
      <c r="J79" s="166">
        <v>23.52</v>
      </c>
      <c r="K79" s="167">
        <v>772</v>
      </c>
      <c r="L79" s="192" t="s">
        <v>36</v>
      </c>
      <c r="M79" s="164" t="s">
        <v>111</v>
      </c>
      <c r="N79" s="398">
        <v>3.45</v>
      </c>
    </row>
    <row r="80" spans="2:15">
      <c r="B80" s="164" t="s">
        <v>308</v>
      </c>
      <c r="C80" s="192" t="s">
        <v>386</v>
      </c>
      <c r="D80" s="192">
        <v>12431</v>
      </c>
      <c r="E80" s="192">
        <v>17</v>
      </c>
      <c r="F80" s="192">
        <v>3</v>
      </c>
      <c r="G80" s="192">
        <v>1</v>
      </c>
      <c r="H80" s="192">
        <v>20.04</v>
      </c>
      <c r="I80" s="192">
        <v>20.399999999999999</v>
      </c>
      <c r="J80" s="192">
        <v>0.25</v>
      </c>
      <c r="K80" s="223">
        <v>1166</v>
      </c>
      <c r="L80" s="192" t="s">
        <v>36</v>
      </c>
      <c r="M80" s="164" t="s">
        <v>111</v>
      </c>
      <c r="N80" s="398">
        <v>3.45</v>
      </c>
    </row>
    <row r="81" spans="2:15">
      <c r="B81" s="164" t="s">
        <v>364</v>
      </c>
      <c r="C81" s="192" t="s">
        <v>362</v>
      </c>
      <c r="D81" s="166">
        <v>15261</v>
      </c>
      <c r="E81" s="166">
        <v>5</v>
      </c>
      <c r="F81" s="166">
        <v>1</v>
      </c>
      <c r="G81" s="166">
        <v>1</v>
      </c>
      <c r="H81" s="166">
        <v>19.53</v>
      </c>
      <c r="I81" s="166">
        <v>19.559999999999999</v>
      </c>
      <c r="J81" s="166">
        <v>23.4</v>
      </c>
      <c r="K81" s="167">
        <v>245</v>
      </c>
      <c r="L81" s="192" t="s">
        <v>36</v>
      </c>
      <c r="M81" s="164" t="s">
        <v>111</v>
      </c>
      <c r="N81" s="398">
        <v>3.44</v>
      </c>
    </row>
    <row r="82" spans="2:15">
      <c r="B82" s="164" t="s">
        <v>364</v>
      </c>
      <c r="C82" s="192" t="s">
        <v>374</v>
      </c>
      <c r="D82" s="166">
        <v>15587</v>
      </c>
      <c r="E82" s="192" t="s">
        <v>382</v>
      </c>
      <c r="F82" s="166">
        <v>1</v>
      </c>
      <c r="G82" s="166">
        <v>1</v>
      </c>
      <c r="H82" s="166">
        <v>12.4</v>
      </c>
      <c r="I82" s="166">
        <v>13.14</v>
      </c>
      <c r="J82" s="166">
        <v>16.57</v>
      </c>
      <c r="K82" s="167">
        <v>389</v>
      </c>
      <c r="L82" s="164" t="s">
        <v>27</v>
      </c>
      <c r="M82" s="164" t="s">
        <v>111</v>
      </c>
      <c r="N82" s="398">
        <v>3.43</v>
      </c>
      <c r="O82" s="10"/>
    </row>
    <row r="83" spans="2:15">
      <c r="B83" s="164" t="s">
        <v>364</v>
      </c>
      <c r="C83" s="192" t="s">
        <v>360</v>
      </c>
      <c r="D83" s="166">
        <v>11819</v>
      </c>
      <c r="E83" s="166">
        <v>5</v>
      </c>
      <c r="F83" s="166">
        <v>2</v>
      </c>
      <c r="G83" s="166">
        <v>1</v>
      </c>
      <c r="H83" s="166">
        <v>13.29</v>
      </c>
      <c r="I83" s="166">
        <v>14.44</v>
      </c>
      <c r="J83" s="166">
        <v>18.260000000000002</v>
      </c>
      <c r="K83" s="191">
        <v>1871</v>
      </c>
      <c r="L83" s="164" t="s">
        <v>27</v>
      </c>
      <c r="M83" s="164" t="s">
        <v>113</v>
      </c>
      <c r="N83" s="398">
        <v>3.42</v>
      </c>
      <c r="O83" s="10"/>
    </row>
    <row r="84" spans="2:15">
      <c r="B84" s="164" t="s">
        <v>308</v>
      </c>
      <c r="C84" s="192" t="s">
        <v>30</v>
      </c>
      <c r="D84" s="192">
        <v>12384</v>
      </c>
      <c r="E84" s="192">
        <v>8</v>
      </c>
      <c r="F84" s="192">
        <v>3</v>
      </c>
      <c r="G84" s="192">
        <v>1</v>
      </c>
      <c r="H84" s="192">
        <v>19.399999999999999</v>
      </c>
      <c r="I84" s="192">
        <v>20.3</v>
      </c>
      <c r="J84" s="192">
        <v>0.12</v>
      </c>
      <c r="K84" s="164">
        <v>998</v>
      </c>
      <c r="L84" s="164" t="s">
        <v>27</v>
      </c>
      <c r="M84" s="164" t="s">
        <v>111</v>
      </c>
      <c r="N84" s="398">
        <v>3.42</v>
      </c>
      <c r="O84" s="10"/>
    </row>
    <row r="85" spans="2:15">
      <c r="B85" s="164" t="s">
        <v>308</v>
      </c>
      <c r="C85" s="192" t="s">
        <v>386</v>
      </c>
      <c r="D85" s="192">
        <v>12432</v>
      </c>
      <c r="E85" s="192">
        <v>10</v>
      </c>
      <c r="F85" s="192">
        <v>9</v>
      </c>
      <c r="G85" s="192">
        <v>1</v>
      </c>
      <c r="H85" s="192">
        <v>19.5</v>
      </c>
      <c r="I85" s="192">
        <v>20.43</v>
      </c>
      <c r="J85" s="192">
        <v>0.25</v>
      </c>
      <c r="K85" s="191">
        <v>3591</v>
      </c>
      <c r="L85" s="164" t="s">
        <v>27</v>
      </c>
      <c r="M85" s="164" t="s">
        <v>111</v>
      </c>
      <c r="N85" s="398">
        <v>3.42</v>
      </c>
      <c r="O85" s="10"/>
    </row>
    <row r="86" spans="2:15">
      <c r="B86" s="164" t="s">
        <v>364</v>
      </c>
      <c r="C86" s="192" t="s">
        <v>982</v>
      </c>
      <c r="D86" s="166">
        <v>14651</v>
      </c>
      <c r="E86" s="166">
        <v>18</v>
      </c>
      <c r="F86" s="166">
        <v>6</v>
      </c>
      <c r="G86" s="166">
        <v>1</v>
      </c>
      <c r="H86" s="166">
        <v>12.43</v>
      </c>
      <c r="I86" s="166">
        <v>13.59</v>
      </c>
      <c r="J86" s="166">
        <v>17.399999999999999</v>
      </c>
      <c r="K86" s="223">
        <v>1465</v>
      </c>
      <c r="L86" s="192" t="s">
        <v>36</v>
      </c>
      <c r="M86" s="164" t="s">
        <v>111</v>
      </c>
      <c r="N86" s="398">
        <v>3.41</v>
      </c>
    </row>
    <row r="87" spans="2:15">
      <c r="B87" s="164" t="s">
        <v>364</v>
      </c>
      <c r="C87" s="192" t="s">
        <v>982</v>
      </c>
      <c r="D87" s="166">
        <v>14653</v>
      </c>
      <c r="E87" s="166">
        <v>5</v>
      </c>
      <c r="F87" s="166">
        <v>6</v>
      </c>
      <c r="G87" s="166">
        <v>1</v>
      </c>
      <c r="H87" s="166">
        <v>13.06</v>
      </c>
      <c r="I87" s="166">
        <v>14</v>
      </c>
      <c r="J87" s="166">
        <v>17.41</v>
      </c>
      <c r="K87" s="191">
        <v>2233</v>
      </c>
      <c r="L87" s="164" t="s">
        <v>27</v>
      </c>
      <c r="M87" s="164" t="s">
        <v>111</v>
      </c>
      <c r="N87" s="398">
        <v>3.41</v>
      </c>
      <c r="O87" s="10"/>
    </row>
    <row r="88" spans="2:15">
      <c r="B88" s="164" t="s">
        <v>364</v>
      </c>
      <c r="C88" s="192" t="s">
        <v>990</v>
      </c>
      <c r="D88" s="166">
        <v>14381</v>
      </c>
      <c r="E88" s="166">
        <v>5</v>
      </c>
      <c r="F88" s="166">
        <v>4</v>
      </c>
      <c r="G88" s="166">
        <v>1</v>
      </c>
      <c r="H88" s="166">
        <v>12.37</v>
      </c>
      <c r="I88" s="166">
        <v>13.24</v>
      </c>
      <c r="J88" s="166">
        <v>17.04</v>
      </c>
      <c r="K88" s="191">
        <v>1712</v>
      </c>
      <c r="L88" s="164" t="s">
        <v>27</v>
      </c>
      <c r="M88" s="164" t="s">
        <v>111</v>
      </c>
      <c r="N88" s="398">
        <v>3.4</v>
      </c>
      <c r="O88" s="10"/>
    </row>
    <row r="89" spans="2:15">
      <c r="B89" s="164" t="s">
        <v>364</v>
      </c>
      <c r="C89" s="192" t="s">
        <v>38</v>
      </c>
      <c r="D89" s="166">
        <v>11893</v>
      </c>
      <c r="E89" s="166">
        <v>3</v>
      </c>
      <c r="F89" s="166">
        <v>2</v>
      </c>
      <c r="G89" s="166">
        <v>1</v>
      </c>
      <c r="H89" s="166">
        <v>9.5500000000000007</v>
      </c>
      <c r="I89" s="166">
        <v>9.5500000000000007</v>
      </c>
      <c r="J89" s="166">
        <v>13.35</v>
      </c>
      <c r="K89" s="167">
        <v>647</v>
      </c>
      <c r="L89" s="164" t="s">
        <v>27</v>
      </c>
      <c r="M89" s="164" t="s">
        <v>113</v>
      </c>
      <c r="N89" s="398">
        <v>3.4</v>
      </c>
      <c r="O89" s="10"/>
    </row>
    <row r="90" spans="2:15">
      <c r="B90" s="164" t="s">
        <v>308</v>
      </c>
      <c r="C90" s="192" t="s">
        <v>359</v>
      </c>
      <c r="D90" s="192">
        <v>12254</v>
      </c>
      <c r="E90" s="192" t="s">
        <v>361</v>
      </c>
      <c r="F90" s="192">
        <v>1</v>
      </c>
      <c r="G90" s="192">
        <v>1</v>
      </c>
      <c r="H90" s="192">
        <v>12.34</v>
      </c>
      <c r="I90" s="192">
        <v>13.18</v>
      </c>
      <c r="J90" s="192">
        <v>16.579999999999998</v>
      </c>
      <c r="K90" s="164">
        <v>436</v>
      </c>
      <c r="L90" s="164" t="s">
        <v>27</v>
      </c>
      <c r="M90" s="164" t="s">
        <v>111</v>
      </c>
      <c r="N90" s="398">
        <v>3.4</v>
      </c>
      <c r="O90" s="10"/>
    </row>
    <row r="91" spans="2:15">
      <c r="B91" s="164" t="s">
        <v>26</v>
      </c>
      <c r="C91" s="192" t="s">
        <v>986</v>
      </c>
      <c r="D91" s="166">
        <v>4827</v>
      </c>
      <c r="E91" s="166">
        <v>12</v>
      </c>
      <c r="F91" s="166">
        <v>3</v>
      </c>
      <c r="G91" s="166">
        <v>1</v>
      </c>
      <c r="H91" s="166">
        <v>12.51</v>
      </c>
      <c r="I91" s="166">
        <v>13.2</v>
      </c>
      <c r="J91" s="166">
        <v>17</v>
      </c>
      <c r="K91" s="223">
        <v>2872</v>
      </c>
      <c r="L91" s="192" t="s">
        <v>36</v>
      </c>
      <c r="M91" s="164" t="s">
        <v>370</v>
      </c>
      <c r="N91" s="398">
        <v>3.4</v>
      </c>
    </row>
    <row r="92" spans="2:15">
      <c r="B92" s="164" t="s">
        <v>364</v>
      </c>
      <c r="C92" s="192" t="s">
        <v>982</v>
      </c>
      <c r="D92" s="166">
        <v>14652</v>
      </c>
      <c r="E92" s="166">
        <v>8</v>
      </c>
      <c r="F92" s="166">
        <v>2</v>
      </c>
      <c r="G92" s="166">
        <v>1</v>
      </c>
      <c r="H92" s="166">
        <v>12.58</v>
      </c>
      <c r="I92" s="166">
        <v>14</v>
      </c>
      <c r="J92" s="166">
        <v>17.39</v>
      </c>
      <c r="K92" s="167">
        <v>929</v>
      </c>
      <c r="L92" s="192" t="s">
        <v>36</v>
      </c>
      <c r="M92" s="164" t="s">
        <v>111</v>
      </c>
      <c r="N92" s="398">
        <v>3.39</v>
      </c>
    </row>
    <row r="93" spans="2:15">
      <c r="B93" s="164" t="s">
        <v>308</v>
      </c>
      <c r="C93" s="192" t="s">
        <v>35</v>
      </c>
      <c r="D93" s="192">
        <v>13022</v>
      </c>
      <c r="E93" s="192">
        <v>7</v>
      </c>
      <c r="F93" s="192">
        <v>2</v>
      </c>
      <c r="G93" s="192">
        <v>1</v>
      </c>
      <c r="H93" s="192">
        <v>18.52</v>
      </c>
      <c r="I93" s="192">
        <v>19.38</v>
      </c>
      <c r="J93" s="192">
        <v>23.17</v>
      </c>
      <c r="K93" s="164">
        <v>935</v>
      </c>
      <c r="L93" s="164" t="s">
        <v>27</v>
      </c>
      <c r="M93" s="164" t="s">
        <v>111</v>
      </c>
      <c r="N93" s="398">
        <v>3.39</v>
      </c>
      <c r="O93" s="10"/>
    </row>
    <row r="94" spans="2:15">
      <c r="B94" s="164" t="s">
        <v>364</v>
      </c>
      <c r="C94" s="192" t="s">
        <v>387</v>
      </c>
      <c r="D94" s="166">
        <v>12878</v>
      </c>
      <c r="E94" s="166">
        <v>6</v>
      </c>
      <c r="F94" s="166">
        <v>2</v>
      </c>
      <c r="G94" s="166">
        <v>1</v>
      </c>
      <c r="H94" s="166">
        <v>7.47</v>
      </c>
      <c r="I94" s="166">
        <v>7.47</v>
      </c>
      <c r="J94" s="166">
        <v>11.25</v>
      </c>
      <c r="K94" s="167">
        <v>814</v>
      </c>
      <c r="L94" s="164" t="s">
        <v>27</v>
      </c>
      <c r="M94" s="164" t="s">
        <v>113</v>
      </c>
      <c r="N94" s="398">
        <v>3.38</v>
      </c>
      <c r="O94" s="10"/>
    </row>
    <row r="95" spans="2:15">
      <c r="B95" s="164" t="s">
        <v>364</v>
      </c>
      <c r="C95" s="192" t="s">
        <v>367</v>
      </c>
      <c r="D95" s="166">
        <v>13765</v>
      </c>
      <c r="E95" s="166">
        <v>14</v>
      </c>
      <c r="F95" s="166">
        <v>2</v>
      </c>
      <c r="G95" s="166">
        <v>1</v>
      </c>
      <c r="H95" s="166">
        <v>20.11</v>
      </c>
      <c r="I95" s="166">
        <v>20.59</v>
      </c>
      <c r="J95" s="166">
        <v>0.37</v>
      </c>
      <c r="K95" s="167">
        <v>536</v>
      </c>
      <c r="L95" s="192" t="s">
        <v>36</v>
      </c>
      <c r="M95" s="164" t="s">
        <v>111</v>
      </c>
      <c r="N95" s="398">
        <v>3.38</v>
      </c>
    </row>
    <row r="96" spans="2:15">
      <c r="B96" s="164" t="s">
        <v>308</v>
      </c>
      <c r="C96" s="194">
        <v>43444</v>
      </c>
      <c r="D96" s="192">
        <v>12183</v>
      </c>
      <c r="E96" s="192">
        <v>1</v>
      </c>
      <c r="F96" s="192">
        <v>1</v>
      </c>
      <c r="G96" s="192">
        <v>1</v>
      </c>
      <c r="H96" s="192">
        <v>19.39</v>
      </c>
      <c r="I96" s="192">
        <v>20.02</v>
      </c>
      <c r="J96" s="192">
        <v>23.4</v>
      </c>
      <c r="K96" s="164">
        <v>840</v>
      </c>
      <c r="L96" s="164" t="s">
        <v>27</v>
      </c>
      <c r="M96" s="164" t="s">
        <v>111</v>
      </c>
      <c r="N96" s="398">
        <v>3.38</v>
      </c>
      <c r="O96" s="10"/>
    </row>
    <row r="97" spans="2:15">
      <c r="B97" s="164" t="s">
        <v>364</v>
      </c>
      <c r="C97" s="192" t="s">
        <v>374</v>
      </c>
      <c r="D97" s="166">
        <v>15588</v>
      </c>
      <c r="E97" s="166">
        <v>2</v>
      </c>
      <c r="F97" s="166">
        <v>2</v>
      </c>
      <c r="G97" s="166">
        <v>1</v>
      </c>
      <c r="H97" s="166">
        <v>12.14</v>
      </c>
      <c r="I97" s="166">
        <v>13.21</v>
      </c>
      <c r="J97" s="166">
        <v>16.57</v>
      </c>
      <c r="K97" s="191">
        <v>1381</v>
      </c>
      <c r="L97" s="164" t="s">
        <v>27</v>
      </c>
      <c r="M97" s="164" t="s">
        <v>111</v>
      </c>
      <c r="N97" s="398">
        <v>3.36</v>
      </c>
      <c r="O97" s="10"/>
    </row>
    <row r="98" spans="2:15">
      <c r="B98" s="164" t="s">
        <v>364</v>
      </c>
      <c r="C98" s="192" t="s">
        <v>991</v>
      </c>
      <c r="D98" s="166">
        <v>13213</v>
      </c>
      <c r="E98" s="166">
        <v>1</v>
      </c>
      <c r="F98" s="166">
        <v>5</v>
      </c>
      <c r="G98" s="166">
        <v>1</v>
      </c>
      <c r="H98" s="166">
        <v>19.27</v>
      </c>
      <c r="I98" s="166">
        <v>20.29</v>
      </c>
      <c r="J98" s="166">
        <v>0.05</v>
      </c>
      <c r="K98" s="223">
        <v>2227</v>
      </c>
      <c r="L98" s="192" t="s">
        <v>36</v>
      </c>
      <c r="M98" s="164" t="s">
        <v>111</v>
      </c>
      <c r="N98" s="398">
        <v>3.36</v>
      </c>
    </row>
    <row r="99" spans="2:15">
      <c r="B99" s="164" t="s">
        <v>364</v>
      </c>
      <c r="C99" s="194">
        <v>43383</v>
      </c>
      <c r="D99" s="192">
        <v>9821</v>
      </c>
      <c r="E99" s="192">
        <v>17</v>
      </c>
      <c r="F99" s="192">
        <v>2</v>
      </c>
      <c r="G99" s="192">
        <v>1</v>
      </c>
      <c r="H99" s="192">
        <v>8.25</v>
      </c>
      <c r="I99" s="192">
        <v>8.25</v>
      </c>
      <c r="J99" s="192">
        <v>12</v>
      </c>
      <c r="K99" s="164">
        <v>814</v>
      </c>
      <c r="L99" s="164" t="s">
        <v>27</v>
      </c>
      <c r="M99" s="164" t="s">
        <v>113</v>
      </c>
      <c r="N99" s="398">
        <v>3.35</v>
      </c>
      <c r="O99" s="10"/>
    </row>
    <row r="100" spans="2:15">
      <c r="B100" s="164" t="s">
        <v>364</v>
      </c>
      <c r="C100" s="192" t="s">
        <v>982</v>
      </c>
      <c r="D100" s="166">
        <v>14654</v>
      </c>
      <c r="E100" s="166">
        <v>7</v>
      </c>
      <c r="F100" s="166">
        <v>2</v>
      </c>
      <c r="G100" s="166">
        <v>1</v>
      </c>
      <c r="H100" s="166">
        <v>13.18</v>
      </c>
      <c r="I100" s="166">
        <v>14.06</v>
      </c>
      <c r="J100" s="166">
        <v>17.41</v>
      </c>
      <c r="K100" s="167">
        <v>661</v>
      </c>
      <c r="L100" s="192" t="s">
        <v>36</v>
      </c>
      <c r="M100" s="164" t="s">
        <v>111</v>
      </c>
      <c r="N100" s="398">
        <v>3.35</v>
      </c>
    </row>
    <row r="101" spans="2:15">
      <c r="B101" s="164" t="s">
        <v>364</v>
      </c>
      <c r="C101" s="192" t="s">
        <v>41</v>
      </c>
      <c r="D101" s="166">
        <v>15353</v>
      </c>
      <c r="E101" s="166">
        <v>11</v>
      </c>
      <c r="F101" s="166">
        <v>1</v>
      </c>
      <c r="G101" s="166">
        <v>1</v>
      </c>
      <c r="H101" s="166">
        <v>19.45</v>
      </c>
      <c r="I101" s="166">
        <v>20.07</v>
      </c>
      <c r="J101" s="166">
        <v>23.42</v>
      </c>
      <c r="K101" s="167">
        <v>399</v>
      </c>
      <c r="L101" s="164" t="s">
        <v>27</v>
      </c>
      <c r="M101" s="164" t="s">
        <v>111</v>
      </c>
      <c r="N101" s="398">
        <v>3.35</v>
      </c>
      <c r="O101" s="10"/>
    </row>
    <row r="102" spans="2:15">
      <c r="B102" s="164" t="s">
        <v>364</v>
      </c>
      <c r="C102" s="192" t="s">
        <v>991</v>
      </c>
      <c r="D102" s="166">
        <v>13169</v>
      </c>
      <c r="E102" s="166">
        <v>9</v>
      </c>
      <c r="F102" s="166">
        <v>4</v>
      </c>
      <c r="G102" s="166">
        <v>1</v>
      </c>
      <c r="H102" s="166">
        <v>12.26</v>
      </c>
      <c r="I102" s="166">
        <v>13.17</v>
      </c>
      <c r="J102" s="166">
        <v>16.52</v>
      </c>
      <c r="K102" s="167">
        <v>746</v>
      </c>
      <c r="L102" s="164" t="s">
        <v>27</v>
      </c>
      <c r="M102" s="164" t="s">
        <v>111</v>
      </c>
      <c r="N102" s="398">
        <v>3.35</v>
      </c>
      <c r="O102" s="10"/>
    </row>
    <row r="103" spans="2:15">
      <c r="B103" s="164" t="s">
        <v>364</v>
      </c>
      <c r="C103" s="192" t="s">
        <v>994</v>
      </c>
      <c r="D103" s="166">
        <v>13416</v>
      </c>
      <c r="E103" s="166">
        <v>18</v>
      </c>
      <c r="F103" s="166">
        <v>4</v>
      </c>
      <c r="G103" s="166">
        <v>1</v>
      </c>
      <c r="H103" s="166">
        <v>20.02</v>
      </c>
      <c r="I103" s="166">
        <v>20.350000000000001</v>
      </c>
      <c r="J103" s="166">
        <v>0.1</v>
      </c>
      <c r="K103" s="191">
        <v>1076</v>
      </c>
      <c r="L103" s="164" t="s">
        <v>27</v>
      </c>
      <c r="M103" s="164" t="s">
        <v>111</v>
      </c>
      <c r="N103" s="398">
        <v>3.35</v>
      </c>
      <c r="O103" s="10"/>
    </row>
    <row r="104" spans="2:15">
      <c r="B104" s="164" t="s">
        <v>364</v>
      </c>
      <c r="C104" s="192" t="s">
        <v>363</v>
      </c>
      <c r="D104" s="166">
        <v>15817</v>
      </c>
      <c r="E104" s="166">
        <v>8</v>
      </c>
      <c r="F104" s="166">
        <v>2</v>
      </c>
      <c r="G104" s="166">
        <v>1</v>
      </c>
      <c r="H104" s="166">
        <v>12.37</v>
      </c>
      <c r="I104" s="166">
        <v>13.28</v>
      </c>
      <c r="J104" s="166">
        <v>17.02</v>
      </c>
      <c r="K104" s="167">
        <v>725</v>
      </c>
      <c r="L104" s="192" t="s">
        <v>36</v>
      </c>
      <c r="M104" s="164" t="s">
        <v>111</v>
      </c>
      <c r="N104" s="398">
        <v>3.34</v>
      </c>
    </row>
    <row r="105" spans="2:15">
      <c r="B105" s="164" t="s">
        <v>364</v>
      </c>
      <c r="C105" s="192" t="s">
        <v>28</v>
      </c>
      <c r="D105" s="192">
        <v>10067</v>
      </c>
      <c r="E105" s="192">
        <v>11</v>
      </c>
      <c r="F105" s="192">
        <v>2</v>
      </c>
      <c r="G105" s="192">
        <v>1</v>
      </c>
      <c r="H105" s="192">
        <v>8.4700000000000006</v>
      </c>
      <c r="I105" s="192">
        <v>9.07</v>
      </c>
      <c r="J105" s="192">
        <v>12.4</v>
      </c>
      <c r="K105" s="164">
        <v>887</v>
      </c>
      <c r="L105" s="164" t="s">
        <v>27</v>
      </c>
      <c r="M105" s="164" t="s">
        <v>113</v>
      </c>
      <c r="N105" s="398">
        <v>3.33</v>
      </c>
      <c r="O105" s="10"/>
    </row>
    <row r="106" spans="2:15">
      <c r="B106" s="164" t="s">
        <v>364</v>
      </c>
      <c r="C106" s="192" t="s">
        <v>986</v>
      </c>
      <c r="D106" s="166">
        <v>14712</v>
      </c>
      <c r="E106" s="192" t="s">
        <v>382</v>
      </c>
      <c r="F106" s="166">
        <v>3</v>
      </c>
      <c r="G106" s="166">
        <v>1</v>
      </c>
      <c r="H106" s="166">
        <v>13.02</v>
      </c>
      <c r="I106" s="166">
        <v>14.04</v>
      </c>
      <c r="J106" s="166">
        <v>17.37</v>
      </c>
      <c r="K106" s="223">
        <v>1376</v>
      </c>
      <c r="L106" s="192" t="s">
        <v>36</v>
      </c>
      <c r="M106" s="164" t="s">
        <v>111</v>
      </c>
      <c r="N106" s="398">
        <v>3.33</v>
      </c>
    </row>
    <row r="107" spans="2:15">
      <c r="B107" s="164" t="s">
        <v>364</v>
      </c>
      <c r="C107" s="192" t="s">
        <v>991</v>
      </c>
      <c r="D107" s="166">
        <v>13170</v>
      </c>
      <c r="E107" s="166">
        <v>5</v>
      </c>
      <c r="F107" s="166">
        <v>5</v>
      </c>
      <c r="G107" s="166">
        <v>1</v>
      </c>
      <c r="H107" s="166">
        <v>12.27</v>
      </c>
      <c r="I107" s="166">
        <v>13.19</v>
      </c>
      <c r="J107" s="166">
        <v>16.52</v>
      </c>
      <c r="K107" s="191">
        <v>2554</v>
      </c>
      <c r="L107" s="164" t="s">
        <v>27</v>
      </c>
      <c r="M107" s="164" t="s">
        <v>111</v>
      </c>
      <c r="N107" s="398">
        <v>3.33</v>
      </c>
      <c r="O107" s="10"/>
    </row>
    <row r="108" spans="2:15">
      <c r="B108" s="164" t="s">
        <v>364</v>
      </c>
      <c r="C108" s="192" t="s">
        <v>379</v>
      </c>
      <c r="D108" s="166">
        <v>14060</v>
      </c>
      <c r="E108" s="166">
        <v>2</v>
      </c>
      <c r="F108" s="166">
        <v>3</v>
      </c>
      <c r="G108" s="166">
        <v>1</v>
      </c>
      <c r="H108" s="166">
        <v>12.5</v>
      </c>
      <c r="I108" s="166">
        <v>13.35</v>
      </c>
      <c r="J108" s="166">
        <v>17.079999999999998</v>
      </c>
      <c r="K108" s="167">
        <v>552</v>
      </c>
      <c r="L108" s="192" t="s">
        <v>36</v>
      </c>
      <c r="M108" s="164" t="s">
        <v>111</v>
      </c>
      <c r="N108" s="398">
        <v>3.33</v>
      </c>
    </row>
    <row r="109" spans="2:15">
      <c r="B109" s="164" t="s">
        <v>364</v>
      </c>
      <c r="C109" s="192" t="s">
        <v>982</v>
      </c>
      <c r="D109" s="166">
        <v>14655</v>
      </c>
      <c r="E109" s="166">
        <v>9</v>
      </c>
      <c r="F109" s="166">
        <v>3</v>
      </c>
      <c r="G109" s="166">
        <v>1</v>
      </c>
      <c r="H109" s="166">
        <v>13.28</v>
      </c>
      <c r="I109" s="166">
        <v>14.08</v>
      </c>
      <c r="J109" s="166">
        <v>17.399999999999999</v>
      </c>
      <c r="K109" s="223">
        <v>1554</v>
      </c>
      <c r="L109" s="192" t="s">
        <v>36</v>
      </c>
      <c r="M109" s="164" t="s">
        <v>111</v>
      </c>
      <c r="N109" s="398">
        <v>3.32</v>
      </c>
    </row>
    <row r="110" spans="2:15">
      <c r="B110" s="164" t="s">
        <v>364</v>
      </c>
      <c r="C110" s="192" t="s">
        <v>380</v>
      </c>
      <c r="D110" s="166">
        <v>15544</v>
      </c>
      <c r="E110" s="166">
        <v>14</v>
      </c>
      <c r="F110" s="166">
        <v>2</v>
      </c>
      <c r="G110" s="166">
        <v>1</v>
      </c>
      <c r="H110" s="166">
        <v>19.3</v>
      </c>
      <c r="I110" s="166">
        <v>19.57</v>
      </c>
      <c r="J110" s="166">
        <v>23.29</v>
      </c>
      <c r="K110" s="167">
        <v>814</v>
      </c>
      <c r="L110" s="192" t="s">
        <v>36</v>
      </c>
      <c r="M110" s="164" t="s">
        <v>111</v>
      </c>
      <c r="N110" s="398">
        <v>3.32</v>
      </c>
    </row>
    <row r="111" spans="2:15">
      <c r="B111" s="164" t="s">
        <v>26</v>
      </c>
      <c r="C111" s="192" t="s">
        <v>388</v>
      </c>
      <c r="D111" s="192">
        <v>3884</v>
      </c>
      <c r="E111" s="192">
        <v>14</v>
      </c>
      <c r="F111" s="192">
        <v>2</v>
      </c>
      <c r="G111" s="192">
        <v>1</v>
      </c>
      <c r="H111" s="192">
        <v>11.44</v>
      </c>
      <c r="I111" s="192">
        <v>12.07</v>
      </c>
      <c r="J111" s="192">
        <v>15.38</v>
      </c>
      <c r="K111" s="223">
        <v>3064</v>
      </c>
      <c r="L111" s="192" t="s">
        <v>36</v>
      </c>
      <c r="M111" s="164" t="s">
        <v>110</v>
      </c>
      <c r="N111" s="398">
        <v>3.31</v>
      </c>
    </row>
    <row r="112" spans="2:15">
      <c r="B112" s="164" t="s">
        <v>308</v>
      </c>
      <c r="C112" s="192" t="s">
        <v>386</v>
      </c>
      <c r="D112" s="192">
        <v>12433</v>
      </c>
      <c r="E112" s="192">
        <v>1</v>
      </c>
      <c r="F112" s="192">
        <v>3</v>
      </c>
      <c r="G112" s="192">
        <v>1</v>
      </c>
      <c r="H112" s="192">
        <v>19.440000000000001</v>
      </c>
      <c r="I112" s="192">
        <v>20.54</v>
      </c>
      <c r="J112" s="192">
        <v>0.25</v>
      </c>
      <c r="K112" s="223">
        <v>1155</v>
      </c>
      <c r="L112" s="224" t="s">
        <v>36</v>
      </c>
      <c r="M112" s="164" t="s">
        <v>111</v>
      </c>
      <c r="N112" s="398">
        <v>3.31</v>
      </c>
    </row>
    <row r="113" spans="2:15">
      <c r="B113" s="164" t="s">
        <v>364</v>
      </c>
      <c r="C113" s="192" t="s">
        <v>377</v>
      </c>
      <c r="D113" s="166">
        <v>15383</v>
      </c>
      <c r="E113" s="166">
        <v>9</v>
      </c>
      <c r="F113" s="166">
        <v>2</v>
      </c>
      <c r="G113" s="166">
        <v>1</v>
      </c>
      <c r="H113" s="166">
        <v>13.1</v>
      </c>
      <c r="I113" s="166">
        <v>13.47</v>
      </c>
      <c r="J113" s="166">
        <v>17.16</v>
      </c>
      <c r="K113" s="167">
        <v>483</v>
      </c>
      <c r="L113" s="192" t="s">
        <v>36</v>
      </c>
      <c r="M113" s="164" t="s">
        <v>111</v>
      </c>
      <c r="N113" s="398">
        <v>3.29</v>
      </c>
    </row>
    <row r="114" spans="2:15">
      <c r="B114" s="164" t="s">
        <v>364</v>
      </c>
      <c r="C114" s="192" t="s">
        <v>366</v>
      </c>
      <c r="D114" s="166">
        <v>15916</v>
      </c>
      <c r="E114" s="166">
        <v>4</v>
      </c>
      <c r="F114" s="166">
        <v>2</v>
      </c>
      <c r="G114" s="166">
        <v>1</v>
      </c>
      <c r="H114" s="166">
        <v>19.47</v>
      </c>
      <c r="I114" s="166">
        <v>20.22</v>
      </c>
      <c r="J114" s="166">
        <v>23.51</v>
      </c>
      <c r="K114" s="191">
        <v>1407</v>
      </c>
      <c r="L114" s="164" t="s">
        <v>27</v>
      </c>
      <c r="M114" s="164" t="s">
        <v>111</v>
      </c>
      <c r="N114" s="398">
        <v>3.29</v>
      </c>
      <c r="O114" s="10"/>
    </row>
    <row r="115" spans="2:15">
      <c r="B115" s="164" t="s">
        <v>364</v>
      </c>
      <c r="C115" s="192" t="s">
        <v>367</v>
      </c>
      <c r="D115" s="166">
        <v>13767</v>
      </c>
      <c r="E115" s="166">
        <v>11</v>
      </c>
      <c r="F115" s="166">
        <v>2</v>
      </c>
      <c r="G115" s="166">
        <v>1</v>
      </c>
      <c r="H115" s="166">
        <v>20.07</v>
      </c>
      <c r="I115" s="166">
        <v>21.07</v>
      </c>
      <c r="J115" s="166">
        <v>0.35</v>
      </c>
      <c r="K115" s="223">
        <v>1860</v>
      </c>
      <c r="L115" s="192" t="s">
        <v>36</v>
      </c>
      <c r="M115" s="164" t="s">
        <v>111</v>
      </c>
      <c r="N115" s="398">
        <v>3.28</v>
      </c>
    </row>
    <row r="116" spans="2:15">
      <c r="B116" s="164" t="s">
        <v>308</v>
      </c>
      <c r="C116" s="192" t="s">
        <v>372</v>
      </c>
      <c r="D116" s="192">
        <v>12552</v>
      </c>
      <c r="E116" s="192" t="s">
        <v>361</v>
      </c>
      <c r="F116" s="192">
        <v>3</v>
      </c>
      <c r="G116" s="192">
        <v>1</v>
      </c>
      <c r="H116" s="192">
        <v>20.260000000000002</v>
      </c>
      <c r="I116" s="192">
        <v>21.02</v>
      </c>
      <c r="J116" s="192">
        <v>0.3</v>
      </c>
      <c r="K116" s="164">
        <v>530</v>
      </c>
      <c r="L116" s="192" t="s">
        <v>36</v>
      </c>
      <c r="M116" s="164" t="s">
        <v>111</v>
      </c>
      <c r="N116" s="398">
        <v>3.28</v>
      </c>
    </row>
    <row r="117" spans="2:15">
      <c r="B117" s="164" t="s">
        <v>364</v>
      </c>
      <c r="C117" s="192" t="s">
        <v>979</v>
      </c>
      <c r="D117" s="166">
        <v>14876</v>
      </c>
      <c r="E117" s="166">
        <v>2</v>
      </c>
      <c r="F117" s="166">
        <v>2</v>
      </c>
      <c r="G117" s="166">
        <v>1</v>
      </c>
      <c r="H117" s="166">
        <v>18.55</v>
      </c>
      <c r="I117" s="166">
        <v>19.3</v>
      </c>
      <c r="J117" s="166">
        <v>22.57</v>
      </c>
      <c r="K117" s="167">
        <v>694</v>
      </c>
      <c r="L117" s="192" t="s">
        <v>36</v>
      </c>
      <c r="M117" s="164" t="s">
        <v>365</v>
      </c>
      <c r="N117" s="398">
        <v>3.27</v>
      </c>
    </row>
    <row r="118" spans="2:15">
      <c r="B118" s="164" t="s">
        <v>364</v>
      </c>
      <c r="C118" s="192" t="s">
        <v>360</v>
      </c>
      <c r="D118" s="166">
        <v>11821</v>
      </c>
      <c r="E118" s="166">
        <v>100</v>
      </c>
      <c r="F118" s="166">
        <v>15</v>
      </c>
      <c r="G118" s="166">
        <v>1</v>
      </c>
      <c r="H118" s="166">
        <v>14.47</v>
      </c>
      <c r="I118" s="166">
        <v>14.59</v>
      </c>
      <c r="J118" s="166">
        <v>18.260000000000002</v>
      </c>
      <c r="K118" s="191">
        <v>5967</v>
      </c>
      <c r="L118" s="164" t="s">
        <v>27</v>
      </c>
      <c r="M118" s="164" t="s">
        <v>113</v>
      </c>
      <c r="N118" s="398">
        <v>3.27</v>
      </c>
      <c r="O118" s="10"/>
    </row>
    <row r="119" spans="2:15">
      <c r="B119" s="164" t="s">
        <v>308</v>
      </c>
      <c r="C119" s="192" t="s">
        <v>372</v>
      </c>
      <c r="D119" s="192">
        <v>12551</v>
      </c>
      <c r="E119" s="192">
        <v>10</v>
      </c>
      <c r="F119" s="192">
        <v>3</v>
      </c>
      <c r="G119" s="192">
        <v>1</v>
      </c>
      <c r="H119" s="192">
        <v>19.43</v>
      </c>
      <c r="I119" s="192">
        <v>21.02</v>
      </c>
      <c r="J119" s="192">
        <v>0.28999999999999998</v>
      </c>
      <c r="K119" s="191">
        <v>1654</v>
      </c>
      <c r="L119" s="164" t="s">
        <v>27</v>
      </c>
      <c r="M119" s="164" t="s">
        <v>111</v>
      </c>
      <c r="N119" s="398">
        <v>3.27</v>
      </c>
      <c r="O119" s="10"/>
    </row>
    <row r="120" spans="2:15">
      <c r="B120" s="164" t="s">
        <v>364</v>
      </c>
      <c r="C120" s="192" t="s">
        <v>990</v>
      </c>
      <c r="D120" s="166">
        <v>14382</v>
      </c>
      <c r="E120" s="166">
        <v>18</v>
      </c>
      <c r="F120" s="166">
        <v>8</v>
      </c>
      <c r="G120" s="166">
        <v>1</v>
      </c>
      <c r="H120" s="166">
        <v>12.44</v>
      </c>
      <c r="I120" s="166">
        <v>13.38</v>
      </c>
      <c r="J120" s="166">
        <v>17.04</v>
      </c>
      <c r="K120" s="191">
        <v>3407</v>
      </c>
      <c r="L120" s="164" t="s">
        <v>27</v>
      </c>
      <c r="M120" s="164" t="s">
        <v>111</v>
      </c>
      <c r="N120" s="398">
        <v>3.26</v>
      </c>
      <c r="O120" s="10"/>
    </row>
    <row r="121" spans="2:15">
      <c r="B121" s="164" t="s">
        <v>364</v>
      </c>
      <c r="C121" s="192" t="s">
        <v>362</v>
      </c>
      <c r="D121" s="166">
        <v>15263</v>
      </c>
      <c r="E121" s="166">
        <v>3</v>
      </c>
      <c r="F121" s="166">
        <v>3</v>
      </c>
      <c r="G121" s="166">
        <v>1</v>
      </c>
      <c r="H121" s="166">
        <v>19.27</v>
      </c>
      <c r="I121" s="166">
        <v>20.13</v>
      </c>
      <c r="J121" s="166">
        <v>23.39</v>
      </c>
      <c r="K121" s="223">
        <v>2310</v>
      </c>
      <c r="L121" s="192" t="s">
        <v>36</v>
      </c>
      <c r="M121" s="164" t="s">
        <v>111</v>
      </c>
      <c r="N121" s="398">
        <v>3.26</v>
      </c>
    </row>
    <row r="122" spans="2:15">
      <c r="B122" s="164" t="s">
        <v>364</v>
      </c>
      <c r="C122" s="192" t="s">
        <v>983</v>
      </c>
      <c r="D122" s="166">
        <v>13257</v>
      </c>
      <c r="E122" s="166">
        <v>4</v>
      </c>
      <c r="F122" s="166">
        <v>3</v>
      </c>
      <c r="G122" s="166">
        <v>1</v>
      </c>
      <c r="H122" s="166">
        <v>19.13</v>
      </c>
      <c r="I122" s="166">
        <v>20.170000000000002</v>
      </c>
      <c r="J122" s="166">
        <v>23.43</v>
      </c>
      <c r="K122" s="191">
        <v>1024</v>
      </c>
      <c r="L122" s="164" t="s">
        <v>27</v>
      </c>
      <c r="M122" s="164" t="s">
        <v>111</v>
      </c>
      <c r="N122" s="398">
        <v>3.26</v>
      </c>
      <c r="O122" s="10"/>
    </row>
    <row r="123" spans="2:15">
      <c r="B123" s="164" t="s">
        <v>307</v>
      </c>
      <c r="C123" s="194">
        <v>43383</v>
      </c>
      <c r="D123" s="192">
        <v>2056</v>
      </c>
      <c r="E123" s="192">
        <v>104</v>
      </c>
      <c r="F123" s="192">
        <v>2</v>
      </c>
      <c r="G123" s="192">
        <v>1</v>
      </c>
      <c r="H123" s="192">
        <v>12.28</v>
      </c>
      <c r="I123" s="192">
        <v>13.16</v>
      </c>
      <c r="J123" s="192">
        <v>16.41</v>
      </c>
      <c r="K123" s="164">
        <v>930</v>
      </c>
      <c r="L123" s="164" t="s">
        <v>27</v>
      </c>
      <c r="M123" s="164" t="s">
        <v>111</v>
      </c>
      <c r="N123" s="398">
        <v>3.25</v>
      </c>
      <c r="O123" s="10"/>
    </row>
    <row r="124" spans="2:15">
      <c r="B124" s="164" t="s">
        <v>364</v>
      </c>
      <c r="C124" s="192" t="s">
        <v>377</v>
      </c>
      <c r="D124" s="166">
        <v>13259</v>
      </c>
      <c r="E124" s="166">
        <v>8</v>
      </c>
      <c r="F124" s="166">
        <v>1</v>
      </c>
      <c r="G124" s="166">
        <v>1</v>
      </c>
      <c r="H124" s="166">
        <v>7.44</v>
      </c>
      <c r="I124" s="166">
        <v>7.45</v>
      </c>
      <c r="J124" s="166">
        <v>11.1</v>
      </c>
      <c r="K124" s="167">
        <v>263</v>
      </c>
      <c r="L124" s="164" t="s">
        <v>27</v>
      </c>
      <c r="M124" s="164" t="s">
        <v>113</v>
      </c>
      <c r="N124" s="398">
        <v>3.25</v>
      </c>
      <c r="O124" s="10"/>
    </row>
    <row r="125" spans="2:15">
      <c r="B125" s="164" t="s">
        <v>364</v>
      </c>
      <c r="C125" s="192" t="s">
        <v>38</v>
      </c>
      <c r="D125" s="166">
        <v>14004</v>
      </c>
      <c r="E125" s="166">
        <v>14</v>
      </c>
      <c r="F125" s="166">
        <v>2</v>
      </c>
      <c r="G125" s="166">
        <v>1</v>
      </c>
      <c r="H125" s="166">
        <v>13.32</v>
      </c>
      <c r="I125" s="166">
        <v>14.09</v>
      </c>
      <c r="J125" s="166">
        <v>17.34</v>
      </c>
      <c r="K125" s="167">
        <v>767</v>
      </c>
      <c r="L125" s="192" t="s">
        <v>36</v>
      </c>
      <c r="M125" s="164" t="s">
        <v>111</v>
      </c>
      <c r="N125" s="398">
        <v>3.25</v>
      </c>
    </row>
    <row r="126" spans="2:15">
      <c r="B126" s="164" t="s">
        <v>364</v>
      </c>
      <c r="C126" s="192" t="s">
        <v>38</v>
      </c>
      <c r="D126" s="166">
        <v>14005</v>
      </c>
      <c r="E126" s="166">
        <v>10</v>
      </c>
      <c r="F126" s="166">
        <v>3</v>
      </c>
      <c r="G126" s="166">
        <v>1</v>
      </c>
      <c r="H126" s="166">
        <v>12.57</v>
      </c>
      <c r="I126" s="166">
        <v>14.09</v>
      </c>
      <c r="J126" s="166">
        <v>17.34</v>
      </c>
      <c r="K126" s="191">
        <v>1313</v>
      </c>
      <c r="L126" s="164" t="s">
        <v>27</v>
      </c>
      <c r="M126" s="164" t="s">
        <v>111</v>
      </c>
      <c r="N126" s="398">
        <v>3.25</v>
      </c>
      <c r="O126" s="10"/>
    </row>
    <row r="127" spans="2:15">
      <c r="B127" s="164" t="s">
        <v>364</v>
      </c>
      <c r="C127" s="192" t="s">
        <v>379</v>
      </c>
      <c r="D127" s="166">
        <v>14061</v>
      </c>
      <c r="E127" s="166">
        <v>14</v>
      </c>
      <c r="F127" s="166">
        <v>1</v>
      </c>
      <c r="G127" s="166">
        <v>1</v>
      </c>
      <c r="H127" s="166">
        <v>13.17</v>
      </c>
      <c r="I127" s="166">
        <v>13.42</v>
      </c>
      <c r="J127" s="166">
        <v>17.07</v>
      </c>
      <c r="K127" s="167">
        <v>389</v>
      </c>
      <c r="L127" s="164" t="s">
        <v>27</v>
      </c>
      <c r="M127" s="164" t="s">
        <v>111</v>
      </c>
      <c r="N127" s="398">
        <v>3.25</v>
      </c>
      <c r="O127" s="10"/>
    </row>
    <row r="128" spans="2:15">
      <c r="B128" s="164" t="s">
        <v>364</v>
      </c>
      <c r="C128" s="192" t="s">
        <v>379</v>
      </c>
      <c r="D128" s="166">
        <v>14062</v>
      </c>
      <c r="E128" s="166">
        <v>9</v>
      </c>
      <c r="F128" s="166">
        <v>2</v>
      </c>
      <c r="G128" s="166">
        <v>1</v>
      </c>
      <c r="H128" s="166">
        <v>13.06</v>
      </c>
      <c r="I128" s="166">
        <v>13.43</v>
      </c>
      <c r="J128" s="166">
        <v>17.079999999999998</v>
      </c>
      <c r="K128" s="167">
        <v>776</v>
      </c>
      <c r="L128" s="164" t="s">
        <v>27</v>
      </c>
      <c r="M128" s="164" t="s">
        <v>111</v>
      </c>
      <c r="N128" s="398">
        <v>3.25</v>
      </c>
      <c r="O128" s="10"/>
    </row>
    <row r="129" spans="2:15">
      <c r="B129" s="164" t="s">
        <v>308</v>
      </c>
      <c r="C129" s="194">
        <v>43444</v>
      </c>
      <c r="D129" s="192">
        <v>12185</v>
      </c>
      <c r="E129" s="192">
        <v>2</v>
      </c>
      <c r="F129" s="192">
        <v>4</v>
      </c>
      <c r="G129" s="192">
        <v>1</v>
      </c>
      <c r="H129" s="192">
        <v>19.3</v>
      </c>
      <c r="I129" s="192">
        <v>20.149999999999999</v>
      </c>
      <c r="J129" s="192">
        <v>23.4</v>
      </c>
      <c r="K129" s="164">
        <v>580</v>
      </c>
      <c r="L129" s="192" t="s">
        <v>36</v>
      </c>
      <c r="M129" s="164" t="s">
        <v>111</v>
      </c>
      <c r="N129" s="398">
        <v>3.25</v>
      </c>
    </row>
    <row r="130" spans="2:15">
      <c r="B130" s="164" t="s">
        <v>308</v>
      </c>
      <c r="C130" s="192" t="s">
        <v>372</v>
      </c>
      <c r="D130" s="192">
        <v>12553</v>
      </c>
      <c r="E130" s="192" t="s">
        <v>382</v>
      </c>
      <c r="F130" s="192">
        <v>4</v>
      </c>
      <c r="G130" s="192">
        <v>1</v>
      </c>
      <c r="H130" s="192">
        <v>20.3</v>
      </c>
      <c r="I130" s="192">
        <v>21.05</v>
      </c>
      <c r="J130" s="192">
        <v>0.28999999999999998</v>
      </c>
      <c r="K130" s="164">
        <v>662</v>
      </c>
      <c r="L130" s="164" t="s">
        <v>27</v>
      </c>
      <c r="M130" s="164" t="s">
        <v>111</v>
      </c>
      <c r="N130" s="398">
        <v>3.24</v>
      </c>
      <c r="O130" s="10"/>
    </row>
    <row r="131" spans="2:15">
      <c r="B131" s="164" t="s">
        <v>364</v>
      </c>
      <c r="C131" s="192" t="s">
        <v>389</v>
      </c>
      <c r="D131" s="192">
        <v>10692</v>
      </c>
      <c r="E131" s="192">
        <v>3</v>
      </c>
      <c r="F131" s="192">
        <v>3</v>
      </c>
      <c r="G131" s="192">
        <v>1</v>
      </c>
      <c r="H131" s="192">
        <v>10.09</v>
      </c>
      <c r="I131" s="192">
        <v>10.09</v>
      </c>
      <c r="J131" s="192">
        <v>13.32</v>
      </c>
      <c r="K131" s="223">
        <v>1221</v>
      </c>
      <c r="L131" s="192" t="s">
        <v>36</v>
      </c>
      <c r="M131" s="164" t="s">
        <v>113</v>
      </c>
      <c r="N131" s="398">
        <v>3.23</v>
      </c>
    </row>
    <row r="132" spans="2:15">
      <c r="B132" s="164" t="s">
        <v>364</v>
      </c>
      <c r="C132" s="192" t="s">
        <v>982</v>
      </c>
      <c r="D132" s="166">
        <v>14656</v>
      </c>
      <c r="E132" s="192" t="s">
        <v>355</v>
      </c>
      <c r="F132" s="166">
        <v>1</v>
      </c>
      <c r="G132" s="166">
        <v>1</v>
      </c>
      <c r="H132" s="166">
        <v>14.16</v>
      </c>
      <c r="I132" s="166">
        <v>14.16</v>
      </c>
      <c r="J132" s="166">
        <v>17.39</v>
      </c>
      <c r="K132" s="167">
        <v>84</v>
      </c>
      <c r="L132" s="192" t="s">
        <v>36</v>
      </c>
      <c r="M132" s="164" t="s">
        <v>111</v>
      </c>
      <c r="N132" s="398">
        <v>3.23</v>
      </c>
    </row>
    <row r="133" spans="2:15">
      <c r="B133" s="164" t="s">
        <v>364</v>
      </c>
      <c r="C133" s="192" t="s">
        <v>38</v>
      </c>
      <c r="D133" s="166">
        <v>14006</v>
      </c>
      <c r="E133" s="166">
        <v>2</v>
      </c>
      <c r="F133" s="166">
        <v>2</v>
      </c>
      <c r="G133" s="166">
        <v>1</v>
      </c>
      <c r="H133" s="166">
        <v>11.16</v>
      </c>
      <c r="I133" s="166">
        <v>14.1</v>
      </c>
      <c r="J133" s="166">
        <v>17.329999999999998</v>
      </c>
      <c r="K133" s="223">
        <v>1009</v>
      </c>
      <c r="L133" s="192" t="s">
        <v>36</v>
      </c>
      <c r="M133" s="164" t="s">
        <v>111</v>
      </c>
      <c r="N133" s="398">
        <v>3.23</v>
      </c>
    </row>
    <row r="134" spans="2:15">
      <c r="B134" s="164" t="s">
        <v>364</v>
      </c>
      <c r="C134" s="192" t="s">
        <v>982</v>
      </c>
      <c r="D134" s="166">
        <v>14659</v>
      </c>
      <c r="E134" s="166">
        <v>1</v>
      </c>
      <c r="F134" s="166">
        <v>3</v>
      </c>
      <c r="G134" s="166">
        <v>1</v>
      </c>
      <c r="H134" s="166">
        <v>13.47</v>
      </c>
      <c r="I134" s="166">
        <v>14.28</v>
      </c>
      <c r="J134" s="166">
        <v>17.5</v>
      </c>
      <c r="K134" s="167">
        <v>672</v>
      </c>
      <c r="L134" s="192" t="s">
        <v>36</v>
      </c>
      <c r="M134" s="164" t="s">
        <v>111</v>
      </c>
      <c r="N134" s="398">
        <v>3.22</v>
      </c>
    </row>
    <row r="135" spans="2:15">
      <c r="B135" s="164" t="s">
        <v>364</v>
      </c>
      <c r="C135" s="192" t="s">
        <v>380</v>
      </c>
      <c r="D135" s="166">
        <v>15546</v>
      </c>
      <c r="E135" s="166">
        <v>10</v>
      </c>
      <c r="F135" s="166">
        <v>4</v>
      </c>
      <c r="G135" s="166">
        <v>1</v>
      </c>
      <c r="H135" s="166">
        <v>19.16</v>
      </c>
      <c r="I135" s="166">
        <v>20.07</v>
      </c>
      <c r="J135" s="166">
        <v>23.29</v>
      </c>
      <c r="K135" s="223">
        <v>2431</v>
      </c>
      <c r="L135" s="192" t="s">
        <v>36</v>
      </c>
      <c r="M135" s="164" t="s">
        <v>111</v>
      </c>
      <c r="N135" s="398">
        <v>3.22</v>
      </c>
    </row>
    <row r="136" spans="2:15">
      <c r="B136" s="164" t="s">
        <v>364</v>
      </c>
      <c r="C136" s="192" t="s">
        <v>38</v>
      </c>
      <c r="D136" s="166">
        <v>14007</v>
      </c>
      <c r="E136" s="166">
        <v>7</v>
      </c>
      <c r="F136" s="166">
        <v>2</v>
      </c>
      <c r="G136" s="166">
        <v>1</v>
      </c>
      <c r="H136" s="166">
        <v>13.25</v>
      </c>
      <c r="I136" s="166">
        <v>14.11</v>
      </c>
      <c r="J136" s="166">
        <v>17.329999999999998</v>
      </c>
      <c r="K136" s="167">
        <v>325</v>
      </c>
      <c r="L136" s="164" t="s">
        <v>27</v>
      </c>
      <c r="M136" s="164" t="s">
        <v>111</v>
      </c>
      <c r="N136" s="398">
        <v>3.22</v>
      </c>
      <c r="O136" s="10"/>
    </row>
    <row r="137" spans="2:15">
      <c r="B137" s="164" t="s">
        <v>308</v>
      </c>
      <c r="C137" s="192" t="s">
        <v>372</v>
      </c>
      <c r="D137" s="192">
        <v>12554</v>
      </c>
      <c r="E137" s="192">
        <v>20</v>
      </c>
      <c r="F137" s="192">
        <v>6</v>
      </c>
      <c r="G137" s="192">
        <v>1</v>
      </c>
      <c r="H137" s="192">
        <v>20.22</v>
      </c>
      <c r="I137" s="192">
        <v>21.06</v>
      </c>
      <c r="J137" s="192">
        <v>0.28000000000000003</v>
      </c>
      <c r="K137" s="191">
        <v>2016</v>
      </c>
      <c r="L137" s="164" t="s">
        <v>27</v>
      </c>
      <c r="M137" s="164" t="s">
        <v>111</v>
      </c>
      <c r="N137" s="398">
        <v>3.22</v>
      </c>
      <c r="O137" s="10"/>
    </row>
    <row r="138" spans="2:15">
      <c r="B138" s="164" t="s">
        <v>308</v>
      </c>
      <c r="C138" s="192" t="s">
        <v>35</v>
      </c>
      <c r="D138" s="192">
        <v>13023</v>
      </c>
      <c r="E138" s="192">
        <v>9</v>
      </c>
      <c r="F138" s="192">
        <v>3</v>
      </c>
      <c r="G138" s="192">
        <v>1</v>
      </c>
      <c r="H138" s="192">
        <v>19.07</v>
      </c>
      <c r="I138" s="192">
        <v>19.55</v>
      </c>
      <c r="J138" s="192">
        <v>23.17</v>
      </c>
      <c r="K138" s="191">
        <v>1271</v>
      </c>
      <c r="L138" s="164" t="s">
        <v>27</v>
      </c>
      <c r="M138" s="164" t="s">
        <v>111</v>
      </c>
      <c r="N138" s="398">
        <v>3.22</v>
      </c>
      <c r="O138" s="10"/>
    </row>
    <row r="139" spans="2:15">
      <c r="B139" s="164" t="s">
        <v>26</v>
      </c>
      <c r="C139" s="192" t="s">
        <v>363</v>
      </c>
      <c r="D139" s="166">
        <v>5267</v>
      </c>
      <c r="E139" s="166">
        <v>2</v>
      </c>
      <c r="F139" s="166">
        <v>2</v>
      </c>
      <c r="G139" s="166">
        <v>1</v>
      </c>
      <c r="H139" s="166">
        <v>12.33</v>
      </c>
      <c r="I139" s="166">
        <v>13.35</v>
      </c>
      <c r="J139" s="166">
        <v>16.57</v>
      </c>
      <c r="K139" s="223">
        <v>1507</v>
      </c>
      <c r="L139" s="192" t="s">
        <v>36</v>
      </c>
      <c r="M139" s="164" t="s">
        <v>370</v>
      </c>
      <c r="N139" s="398">
        <v>3.22</v>
      </c>
    </row>
    <row r="140" spans="2:15">
      <c r="B140" s="164" t="s">
        <v>26</v>
      </c>
      <c r="C140" s="194">
        <v>43230</v>
      </c>
      <c r="D140" s="192">
        <v>3566</v>
      </c>
      <c r="E140" s="192">
        <v>2</v>
      </c>
      <c r="F140" s="192">
        <v>2</v>
      </c>
      <c r="G140" s="192">
        <v>1</v>
      </c>
      <c r="H140" s="192">
        <v>19.239999999999998</v>
      </c>
      <c r="I140" s="192">
        <v>20.11</v>
      </c>
      <c r="J140" s="192">
        <v>23.32</v>
      </c>
      <c r="K140" s="223">
        <v>1397</v>
      </c>
      <c r="L140" s="192" t="s">
        <v>36</v>
      </c>
      <c r="M140" s="164" t="s">
        <v>110</v>
      </c>
      <c r="N140" s="398">
        <v>3.21</v>
      </c>
    </row>
    <row r="141" spans="2:15">
      <c r="B141" s="164" t="s">
        <v>364</v>
      </c>
      <c r="C141" s="192" t="s">
        <v>991</v>
      </c>
      <c r="D141" s="166">
        <v>13215</v>
      </c>
      <c r="E141" s="166">
        <v>17</v>
      </c>
      <c r="F141" s="166">
        <v>3</v>
      </c>
      <c r="G141" s="166">
        <v>1</v>
      </c>
      <c r="H141" s="166">
        <v>20.16</v>
      </c>
      <c r="I141" s="166">
        <v>20.440000000000001</v>
      </c>
      <c r="J141" s="166">
        <v>0.04</v>
      </c>
      <c r="K141" s="167">
        <v>583</v>
      </c>
      <c r="L141" s="164" t="s">
        <v>27</v>
      </c>
      <c r="M141" s="164" t="s">
        <v>111</v>
      </c>
      <c r="N141" s="398">
        <v>3.2</v>
      </c>
      <c r="O141" s="10"/>
    </row>
    <row r="142" spans="2:15">
      <c r="B142" s="164" t="s">
        <v>308</v>
      </c>
      <c r="C142" s="194">
        <v>43110</v>
      </c>
      <c r="D142" s="192">
        <v>11687</v>
      </c>
      <c r="E142" s="192">
        <v>3</v>
      </c>
      <c r="F142" s="192">
        <v>4</v>
      </c>
      <c r="G142" s="192">
        <v>1</v>
      </c>
      <c r="H142" s="192">
        <v>19.2</v>
      </c>
      <c r="I142" s="192">
        <v>20.309999999999999</v>
      </c>
      <c r="J142" s="192">
        <v>23.51</v>
      </c>
      <c r="K142" s="191">
        <v>2378</v>
      </c>
      <c r="L142" s="164" t="s">
        <v>27</v>
      </c>
      <c r="M142" s="164" t="s">
        <v>111</v>
      </c>
      <c r="N142" s="398">
        <v>3.2</v>
      </c>
      <c r="O142" s="10"/>
    </row>
    <row r="143" spans="2:15">
      <c r="B143" s="164" t="s">
        <v>364</v>
      </c>
      <c r="C143" s="192" t="s">
        <v>980</v>
      </c>
      <c r="D143" s="166">
        <v>14339</v>
      </c>
      <c r="E143" s="166">
        <v>9</v>
      </c>
      <c r="F143" s="166">
        <v>3</v>
      </c>
      <c r="G143" s="166">
        <v>1</v>
      </c>
      <c r="H143" s="166">
        <v>12.49</v>
      </c>
      <c r="I143" s="166">
        <v>13.38</v>
      </c>
      <c r="J143" s="166">
        <v>16.57</v>
      </c>
      <c r="K143" s="223">
        <v>1281</v>
      </c>
      <c r="L143" s="192" t="s">
        <v>36</v>
      </c>
      <c r="M143" s="164" t="s">
        <v>111</v>
      </c>
      <c r="N143" s="398">
        <v>3.19</v>
      </c>
    </row>
    <row r="144" spans="2:15">
      <c r="B144" s="164" t="s">
        <v>308</v>
      </c>
      <c r="C144" s="192" t="s">
        <v>359</v>
      </c>
      <c r="D144" s="192">
        <v>12256</v>
      </c>
      <c r="E144" s="192" t="s">
        <v>382</v>
      </c>
      <c r="F144" s="192">
        <v>1</v>
      </c>
      <c r="G144" s="192">
        <v>1</v>
      </c>
      <c r="H144" s="192">
        <v>13.07</v>
      </c>
      <c r="I144" s="192">
        <v>13.38</v>
      </c>
      <c r="J144" s="192">
        <v>16.57</v>
      </c>
      <c r="K144" s="164">
        <v>830</v>
      </c>
      <c r="L144" s="192" t="s">
        <v>36</v>
      </c>
      <c r="M144" s="164" t="s">
        <v>111</v>
      </c>
      <c r="N144" s="398">
        <v>3.19</v>
      </c>
    </row>
    <row r="145" spans="2:15">
      <c r="B145" s="164" t="s">
        <v>26</v>
      </c>
      <c r="C145" s="192" t="s">
        <v>363</v>
      </c>
      <c r="D145" s="166">
        <v>5269</v>
      </c>
      <c r="E145" s="166">
        <v>8</v>
      </c>
      <c r="F145" s="166">
        <v>2</v>
      </c>
      <c r="G145" s="166">
        <v>1</v>
      </c>
      <c r="H145" s="166">
        <v>14.04</v>
      </c>
      <c r="I145" s="166">
        <v>15.09</v>
      </c>
      <c r="J145" s="166">
        <v>18.28</v>
      </c>
      <c r="K145" s="191">
        <v>2272</v>
      </c>
      <c r="L145" s="164" t="s">
        <v>27</v>
      </c>
      <c r="M145" s="164" t="s">
        <v>370</v>
      </c>
      <c r="N145" s="398">
        <v>3.19</v>
      </c>
      <c r="O145" s="10"/>
    </row>
    <row r="146" spans="2:15">
      <c r="B146" s="164" t="s">
        <v>26</v>
      </c>
      <c r="C146" s="192" t="s">
        <v>35</v>
      </c>
      <c r="D146" s="192">
        <v>4093</v>
      </c>
      <c r="E146" s="192">
        <v>10</v>
      </c>
      <c r="F146" s="192">
        <v>3</v>
      </c>
      <c r="G146" s="192">
        <v>1</v>
      </c>
      <c r="H146" s="192">
        <v>19.079999999999998</v>
      </c>
      <c r="I146" s="192">
        <v>19.53</v>
      </c>
      <c r="J146" s="192">
        <v>23.11</v>
      </c>
      <c r="K146" s="223">
        <v>3365</v>
      </c>
      <c r="L146" s="192" t="s">
        <v>36</v>
      </c>
      <c r="M146" s="164" t="s">
        <v>110</v>
      </c>
      <c r="N146" s="398">
        <v>3.18</v>
      </c>
    </row>
    <row r="147" spans="2:15">
      <c r="B147" s="164" t="s">
        <v>364</v>
      </c>
      <c r="C147" s="192" t="s">
        <v>982</v>
      </c>
      <c r="D147" s="166">
        <v>14657</v>
      </c>
      <c r="E147" s="192" t="s">
        <v>361</v>
      </c>
      <c r="F147" s="166">
        <v>4</v>
      </c>
      <c r="G147" s="166">
        <v>1</v>
      </c>
      <c r="H147" s="166">
        <v>13.21</v>
      </c>
      <c r="I147" s="166">
        <v>14.2</v>
      </c>
      <c r="J147" s="166">
        <v>17.38</v>
      </c>
      <c r="K147" s="167">
        <v>638</v>
      </c>
      <c r="L147" s="192" t="s">
        <v>36</v>
      </c>
      <c r="M147" s="164" t="s">
        <v>111</v>
      </c>
      <c r="N147" s="398">
        <v>3.18</v>
      </c>
    </row>
    <row r="148" spans="2:15">
      <c r="B148" s="164" t="s">
        <v>364</v>
      </c>
      <c r="C148" s="192" t="s">
        <v>379</v>
      </c>
      <c r="D148" s="166">
        <v>14083</v>
      </c>
      <c r="E148" s="166">
        <v>1</v>
      </c>
      <c r="F148" s="166">
        <v>2</v>
      </c>
      <c r="G148" s="166">
        <v>1</v>
      </c>
      <c r="H148" s="166">
        <v>19.59</v>
      </c>
      <c r="I148" s="166">
        <v>20.36</v>
      </c>
      <c r="J148" s="166">
        <v>23.54</v>
      </c>
      <c r="K148" s="223">
        <v>1260</v>
      </c>
      <c r="L148" s="192" t="s">
        <v>36</v>
      </c>
      <c r="M148" s="164" t="s">
        <v>111</v>
      </c>
      <c r="N148" s="398">
        <v>3.18</v>
      </c>
    </row>
    <row r="149" spans="2:15">
      <c r="B149" s="164" t="s">
        <v>308</v>
      </c>
      <c r="C149" s="194">
        <v>43110</v>
      </c>
      <c r="D149" s="192">
        <v>11688</v>
      </c>
      <c r="E149" s="192">
        <v>8</v>
      </c>
      <c r="F149" s="192">
        <v>2</v>
      </c>
      <c r="G149" s="192">
        <v>1</v>
      </c>
      <c r="H149" s="192">
        <v>19.54</v>
      </c>
      <c r="I149" s="192">
        <v>20.329999999999998</v>
      </c>
      <c r="J149" s="192">
        <v>23.51</v>
      </c>
      <c r="K149" s="223">
        <v>1003</v>
      </c>
      <c r="L149" s="192" t="s">
        <v>36</v>
      </c>
      <c r="M149" s="164" t="s">
        <v>111</v>
      </c>
      <c r="N149" s="398">
        <v>3.18</v>
      </c>
    </row>
    <row r="150" spans="2:15">
      <c r="B150" s="164" t="s">
        <v>308</v>
      </c>
      <c r="C150" s="192" t="s">
        <v>29</v>
      </c>
      <c r="D150" s="192">
        <v>12480</v>
      </c>
      <c r="E150" s="192">
        <v>14</v>
      </c>
      <c r="F150" s="192">
        <v>3</v>
      </c>
      <c r="G150" s="192">
        <v>1</v>
      </c>
      <c r="H150" s="192">
        <v>20.04</v>
      </c>
      <c r="I150" s="192">
        <v>20.350000000000001</v>
      </c>
      <c r="J150" s="192">
        <v>23.53</v>
      </c>
      <c r="K150" s="164">
        <v>567</v>
      </c>
      <c r="L150" s="192" t="s">
        <v>36</v>
      </c>
      <c r="M150" s="164" t="s">
        <v>111</v>
      </c>
      <c r="N150" s="398">
        <v>3.18</v>
      </c>
    </row>
    <row r="151" spans="2:15">
      <c r="B151" s="164" t="s">
        <v>308</v>
      </c>
      <c r="C151" s="192" t="s">
        <v>35</v>
      </c>
      <c r="D151" s="192">
        <v>13024</v>
      </c>
      <c r="E151" s="192" t="s">
        <v>390</v>
      </c>
      <c r="F151" s="192">
        <v>1</v>
      </c>
      <c r="G151" s="192">
        <v>1</v>
      </c>
      <c r="H151" s="192">
        <v>19.579999999999998</v>
      </c>
      <c r="I151" s="192">
        <v>19.59</v>
      </c>
      <c r="J151" s="192">
        <v>23.17</v>
      </c>
      <c r="K151" s="164">
        <v>252</v>
      </c>
      <c r="L151" s="164" t="s">
        <v>27</v>
      </c>
      <c r="M151" s="164" t="s">
        <v>111</v>
      </c>
      <c r="N151" s="398">
        <v>3.18</v>
      </c>
      <c r="O151" s="10"/>
    </row>
    <row r="152" spans="2:15">
      <c r="B152" s="164" t="s">
        <v>364</v>
      </c>
      <c r="C152" s="192" t="s">
        <v>986</v>
      </c>
      <c r="D152" s="166">
        <v>14713</v>
      </c>
      <c r="E152" s="192" t="s">
        <v>355</v>
      </c>
      <c r="F152" s="166">
        <v>3</v>
      </c>
      <c r="G152" s="166">
        <v>1</v>
      </c>
      <c r="H152" s="166">
        <v>12.56</v>
      </c>
      <c r="I152" s="166">
        <v>14.2</v>
      </c>
      <c r="J152" s="166">
        <v>17.37</v>
      </c>
      <c r="K152" s="223">
        <v>1250</v>
      </c>
      <c r="L152" s="192" t="s">
        <v>36</v>
      </c>
      <c r="M152" s="164" t="s">
        <v>111</v>
      </c>
      <c r="N152" s="398">
        <v>3.17</v>
      </c>
    </row>
    <row r="153" spans="2:15">
      <c r="B153" s="164" t="s">
        <v>364</v>
      </c>
      <c r="C153" s="192" t="s">
        <v>362</v>
      </c>
      <c r="D153" s="166">
        <v>15264</v>
      </c>
      <c r="E153" s="166">
        <v>9</v>
      </c>
      <c r="F153" s="166">
        <v>4</v>
      </c>
      <c r="G153" s="166">
        <v>1</v>
      </c>
      <c r="H153" s="166">
        <v>19.28</v>
      </c>
      <c r="I153" s="166">
        <v>20.170000000000002</v>
      </c>
      <c r="J153" s="166">
        <v>23.34</v>
      </c>
      <c r="K153" s="191">
        <v>1717</v>
      </c>
      <c r="L153" s="164" t="s">
        <v>27</v>
      </c>
      <c r="M153" s="164" t="s">
        <v>111</v>
      </c>
      <c r="N153" s="398">
        <v>3.17</v>
      </c>
      <c r="O153" s="10"/>
    </row>
    <row r="154" spans="2:15">
      <c r="B154" s="164" t="s">
        <v>364</v>
      </c>
      <c r="C154" s="192" t="s">
        <v>994</v>
      </c>
      <c r="D154" s="166">
        <v>13417</v>
      </c>
      <c r="E154" s="166">
        <v>8</v>
      </c>
      <c r="F154" s="166">
        <v>3</v>
      </c>
      <c r="G154" s="166">
        <v>1</v>
      </c>
      <c r="H154" s="166">
        <v>19.420000000000002</v>
      </c>
      <c r="I154" s="166">
        <v>20.53</v>
      </c>
      <c r="J154" s="166">
        <v>0.1</v>
      </c>
      <c r="K154" s="223">
        <v>1654</v>
      </c>
      <c r="L154" s="192" t="s">
        <v>36</v>
      </c>
      <c r="M154" s="164" t="s">
        <v>111</v>
      </c>
      <c r="N154" s="398">
        <v>3.17</v>
      </c>
    </row>
    <row r="155" spans="2:15">
      <c r="B155" s="164" t="s">
        <v>308</v>
      </c>
      <c r="C155" s="192" t="s">
        <v>359</v>
      </c>
      <c r="D155" s="192">
        <v>12258</v>
      </c>
      <c r="E155" s="192">
        <v>100</v>
      </c>
      <c r="F155" s="192">
        <v>2</v>
      </c>
      <c r="G155" s="192">
        <v>1</v>
      </c>
      <c r="H155" s="192">
        <v>13.4</v>
      </c>
      <c r="I155" s="192">
        <v>13.41</v>
      </c>
      <c r="J155" s="192">
        <v>16.579999999999998</v>
      </c>
      <c r="K155" s="164">
        <v>168</v>
      </c>
      <c r="L155" s="164" t="s">
        <v>27</v>
      </c>
      <c r="M155" s="164" t="s">
        <v>111</v>
      </c>
      <c r="N155" s="398">
        <v>3.17</v>
      </c>
      <c r="O155" s="10"/>
    </row>
    <row r="156" spans="2:15">
      <c r="B156" s="164" t="s">
        <v>308</v>
      </c>
      <c r="C156" s="192" t="s">
        <v>30</v>
      </c>
      <c r="D156" s="192">
        <v>12385</v>
      </c>
      <c r="E156" s="192">
        <v>3</v>
      </c>
      <c r="F156" s="192">
        <v>2</v>
      </c>
      <c r="G156" s="192">
        <v>1</v>
      </c>
      <c r="H156" s="192">
        <v>20</v>
      </c>
      <c r="I156" s="192">
        <v>20.55</v>
      </c>
      <c r="J156" s="192">
        <v>0.12</v>
      </c>
      <c r="K156" s="191">
        <v>1437</v>
      </c>
      <c r="L156" s="164" t="s">
        <v>27</v>
      </c>
      <c r="M156" s="164" t="s">
        <v>111</v>
      </c>
      <c r="N156" s="398">
        <v>3.17</v>
      </c>
      <c r="O156" s="10"/>
    </row>
    <row r="157" spans="2:15">
      <c r="B157" s="164" t="s">
        <v>364</v>
      </c>
      <c r="C157" s="192" t="s">
        <v>995</v>
      </c>
      <c r="D157" s="166">
        <v>14480</v>
      </c>
      <c r="E157" s="166">
        <v>17</v>
      </c>
      <c r="F157" s="166">
        <v>2</v>
      </c>
      <c r="G157" s="166">
        <v>1</v>
      </c>
      <c r="H157" s="166">
        <v>12.21</v>
      </c>
      <c r="I157" s="166">
        <v>12.55</v>
      </c>
      <c r="J157" s="166">
        <v>16.11</v>
      </c>
      <c r="K157" s="167">
        <v>263</v>
      </c>
      <c r="L157" s="164" t="s">
        <v>27</v>
      </c>
      <c r="M157" s="164" t="s">
        <v>111</v>
      </c>
      <c r="N157" s="398">
        <v>3.16</v>
      </c>
      <c r="O157" s="10"/>
    </row>
    <row r="158" spans="2:15">
      <c r="B158" s="164" t="s">
        <v>364</v>
      </c>
      <c r="C158" s="192" t="s">
        <v>360</v>
      </c>
      <c r="D158" s="166">
        <v>11823</v>
      </c>
      <c r="E158" s="166">
        <v>12</v>
      </c>
      <c r="F158" s="166">
        <v>2</v>
      </c>
      <c r="G158" s="166">
        <v>1</v>
      </c>
      <c r="H158" s="166">
        <v>13.26</v>
      </c>
      <c r="I158" s="166">
        <v>15.1</v>
      </c>
      <c r="J158" s="166">
        <v>18.260000000000002</v>
      </c>
      <c r="K158" s="191">
        <v>1598</v>
      </c>
      <c r="L158" s="164" t="s">
        <v>27</v>
      </c>
      <c r="M158" s="164" t="s">
        <v>113</v>
      </c>
      <c r="N158" s="398">
        <v>3.16</v>
      </c>
      <c r="O158" s="10"/>
    </row>
    <row r="159" spans="2:15">
      <c r="B159" s="164" t="s">
        <v>364</v>
      </c>
      <c r="C159" s="192" t="s">
        <v>385</v>
      </c>
      <c r="D159" s="166">
        <v>13631</v>
      </c>
      <c r="E159" s="166">
        <v>11</v>
      </c>
      <c r="F159" s="166">
        <v>3</v>
      </c>
      <c r="G159" s="166">
        <v>1</v>
      </c>
      <c r="H159" s="166">
        <v>19.02</v>
      </c>
      <c r="I159" s="166">
        <v>19.489999999999998</v>
      </c>
      <c r="J159" s="166">
        <v>23.05</v>
      </c>
      <c r="K159" s="223">
        <v>1548</v>
      </c>
      <c r="L159" s="192" t="s">
        <v>36</v>
      </c>
      <c r="M159" s="164" t="s">
        <v>111</v>
      </c>
      <c r="N159" s="398">
        <v>3.16</v>
      </c>
    </row>
    <row r="160" spans="2:15">
      <c r="B160" s="164" t="s">
        <v>364</v>
      </c>
      <c r="C160" s="192" t="s">
        <v>379</v>
      </c>
      <c r="D160" s="166">
        <v>14084</v>
      </c>
      <c r="E160" s="166">
        <v>6</v>
      </c>
      <c r="F160" s="166">
        <v>3</v>
      </c>
      <c r="G160" s="166">
        <v>1</v>
      </c>
      <c r="H160" s="166">
        <v>19.53</v>
      </c>
      <c r="I160" s="166">
        <v>20.37</v>
      </c>
      <c r="J160" s="166">
        <v>23.53</v>
      </c>
      <c r="K160" s="167">
        <v>672</v>
      </c>
      <c r="L160" s="192" t="s">
        <v>36</v>
      </c>
      <c r="M160" s="164" t="s">
        <v>111</v>
      </c>
      <c r="N160" s="398">
        <v>3.16</v>
      </c>
    </row>
    <row r="161" spans="2:15">
      <c r="B161" s="164" t="s">
        <v>308</v>
      </c>
      <c r="C161" s="194">
        <v>43291</v>
      </c>
      <c r="D161" s="192">
        <v>11979</v>
      </c>
      <c r="E161" s="192">
        <v>2</v>
      </c>
      <c r="F161" s="192">
        <v>3</v>
      </c>
      <c r="G161" s="192">
        <v>1</v>
      </c>
      <c r="H161" s="192">
        <v>19.29</v>
      </c>
      <c r="I161" s="192">
        <v>20.11</v>
      </c>
      <c r="J161" s="192">
        <v>23.27</v>
      </c>
      <c r="K161" s="164">
        <v>651</v>
      </c>
      <c r="L161" s="192" t="s">
        <v>36</v>
      </c>
      <c r="M161" s="164" t="s">
        <v>111</v>
      </c>
      <c r="N161" s="398">
        <v>3.16</v>
      </c>
    </row>
    <row r="162" spans="2:15">
      <c r="B162" s="164" t="s">
        <v>364</v>
      </c>
      <c r="C162" s="192" t="s">
        <v>377</v>
      </c>
      <c r="D162" s="166">
        <v>15384</v>
      </c>
      <c r="E162" s="166">
        <v>12</v>
      </c>
      <c r="F162" s="166">
        <v>3</v>
      </c>
      <c r="G162" s="166">
        <v>1</v>
      </c>
      <c r="H162" s="166">
        <v>13.21</v>
      </c>
      <c r="I162" s="166">
        <v>14</v>
      </c>
      <c r="J162" s="166">
        <v>17.149999999999999</v>
      </c>
      <c r="K162" s="223">
        <v>1370</v>
      </c>
      <c r="L162" s="192" t="s">
        <v>36</v>
      </c>
      <c r="M162" s="164" t="s">
        <v>111</v>
      </c>
      <c r="N162" s="398">
        <v>3.15</v>
      </c>
    </row>
    <row r="163" spans="2:15">
      <c r="B163" s="164" t="s">
        <v>364</v>
      </c>
      <c r="C163" s="192" t="s">
        <v>378</v>
      </c>
      <c r="D163" s="166">
        <v>15457</v>
      </c>
      <c r="E163" s="166">
        <v>5</v>
      </c>
      <c r="F163" s="166">
        <v>2</v>
      </c>
      <c r="G163" s="166">
        <v>1</v>
      </c>
      <c r="H163" s="166">
        <v>13</v>
      </c>
      <c r="I163" s="166">
        <v>13.39</v>
      </c>
      <c r="J163" s="166">
        <v>16.54</v>
      </c>
      <c r="K163" s="167">
        <v>862</v>
      </c>
      <c r="L163" s="192" t="s">
        <v>36</v>
      </c>
      <c r="M163" s="164" t="s">
        <v>111</v>
      </c>
      <c r="N163" s="398">
        <v>3.15</v>
      </c>
    </row>
    <row r="164" spans="2:15">
      <c r="B164" s="164" t="s">
        <v>364</v>
      </c>
      <c r="C164" s="192" t="s">
        <v>367</v>
      </c>
      <c r="D164" s="166">
        <v>13768</v>
      </c>
      <c r="E164" s="166">
        <v>20</v>
      </c>
      <c r="F164" s="166">
        <v>8</v>
      </c>
      <c r="G164" s="166">
        <v>1</v>
      </c>
      <c r="H164" s="166">
        <v>20.3</v>
      </c>
      <c r="I164" s="166">
        <v>21.19</v>
      </c>
      <c r="J164" s="166">
        <v>0.34</v>
      </c>
      <c r="K164" s="167">
        <v>961</v>
      </c>
      <c r="L164" s="164" t="s">
        <v>27</v>
      </c>
      <c r="M164" s="164" t="s">
        <v>111</v>
      </c>
      <c r="N164" s="398">
        <v>3.15</v>
      </c>
      <c r="O164" s="10"/>
    </row>
    <row r="165" spans="2:15">
      <c r="B165" s="164" t="s">
        <v>364</v>
      </c>
      <c r="C165" s="192" t="s">
        <v>38</v>
      </c>
      <c r="D165" s="166">
        <v>14008</v>
      </c>
      <c r="E165" s="192" t="s">
        <v>391</v>
      </c>
      <c r="F165" s="166">
        <v>1</v>
      </c>
      <c r="G165" s="166">
        <v>1</v>
      </c>
      <c r="H165" s="166">
        <v>13.47</v>
      </c>
      <c r="I165" s="166">
        <v>14.18</v>
      </c>
      <c r="J165" s="166">
        <v>17.329999999999998</v>
      </c>
      <c r="K165" s="167">
        <v>520</v>
      </c>
      <c r="L165" s="164" t="s">
        <v>27</v>
      </c>
      <c r="M165" s="164" t="s">
        <v>111</v>
      </c>
      <c r="N165" s="398">
        <v>3.15</v>
      </c>
      <c r="O165" s="10"/>
    </row>
    <row r="166" spans="2:15">
      <c r="B166" s="164" t="s">
        <v>308</v>
      </c>
      <c r="C166" s="192" t="s">
        <v>386</v>
      </c>
      <c r="D166" s="192">
        <v>12434</v>
      </c>
      <c r="E166" s="192">
        <v>7</v>
      </c>
      <c r="F166" s="192">
        <v>3</v>
      </c>
      <c r="G166" s="192">
        <v>1</v>
      </c>
      <c r="H166" s="192">
        <v>20.07</v>
      </c>
      <c r="I166" s="192">
        <v>21.09</v>
      </c>
      <c r="J166" s="192">
        <v>0.24</v>
      </c>
      <c r="K166" s="223">
        <v>1706</v>
      </c>
      <c r="L166" s="192" t="s">
        <v>36</v>
      </c>
      <c r="M166" s="164" t="s">
        <v>111</v>
      </c>
      <c r="N166" s="398">
        <v>3.15</v>
      </c>
    </row>
    <row r="167" spans="2:15">
      <c r="B167" s="164" t="s">
        <v>364</v>
      </c>
      <c r="C167" s="192" t="s">
        <v>40</v>
      </c>
      <c r="D167" s="166">
        <v>15141</v>
      </c>
      <c r="E167" s="166">
        <v>12</v>
      </c>
      <c r="F167" s="166">
        <v>1</v>
      </c>
      <c r="G167" s="166">
        <v>1</v>
      </c>
      <c r="H167" s="166">
        <v>20.010000000000002</v>
      </c>
      <c r="I167" s="166">
        <v>20.309999999999999</v>
      </c>
      <c r="J167" s="166">
        <v>23.45</v>
      </c>
      <c r="K167" s="167">
        <v>357</v>
      </c>
      <c r="L167" s="164" t="s">
        <v>27</v>
      </c>
      <c r="M167" s="164" t="s">
        <v>111</v>
      </c>
      <c r="N167" s="398">
        <v>3.14</v>
      </c>
      <c r="O167" s="10"/>
    </row>
    <row r="168" spans="2:15">
      <c r="B168" s="164" t="s">
        <v>364</v>
      </c>
      <c r="C168" s="192" t="s">
        <v>991</v>
      </c>
      <c r="D168" s="166">
        <v>13171</v>
      </c>
      <c r="E168" s="166">
        <v>11</v>
      </c>
      <c r="F168" s="166">
        <v>1</v>
      </c>
      <c r="G168" s="166">
        <v>1</v>
      </c>
      <c r="H168" s="166">
        <v>13.08</v>
      </c>
      <c r="I168" s="166">
        <v>13.38</v>
      </c>
      <c r="J168" s="166">
        <v>16.52</v>
      </c>
      <c r="K168" s="167">
        <v>436</v>
      </c>
      <c r="L168" s="192" t="s">
        <v>36</v>
      </c>
      <c r="M168" s="164" t="s">
        <v>111</v>
      </c>
      <c r="N168" s="398">
        <v>3.14</v>
      </c>
    </row>
    <row r="169" spans="2:15">
      <c r="B169" s="164" t="s">
        <v>364</v>
      </c>
      <c r="C169" s="192" t="s">
        <v>994</v>
      </c>
      <c r="D169" s="166">
        <v>13418</v>
      </c>
      <c r="E169" s="166">
        <v>7</v>
      </c>
      <c r="F169" s="166">
        <v>2</v>
      </c>
      <c r="G169" s="166">
        <v>1</v>
      </c>
      <c r="H169" s="166">
        <v>20.170000000000002</v>
      </c>
      <c r="I169" s="166">
        <v>20.55</v>
      </c>
      <c r="J169" s="166">
        <v>0.09</v>
      </c>
      <c r="K169" s="167">
        <v>509</v>
      </c>
      <c r="L169" s="192" t="s">
        <v>36</v>
      </c>
      <c r="M169" s="164" t="s">
        <v>111</v>
      </c>
      <c r="N169" s="398">
        <v>3.14</v>
      </c>
    </row>
    <row r="170" spans="2:15">
      <c r="B170" s="164" t="s">
        <v>364</v>
      </c>
      <c r="C170" s="192" t="s">
        <v>367</v>
      </c>
      <c r="D170" s="166">
        <v>13769</v>
      </c>
      <c r="E170" s="166">
        <v>9</v>
      </c>
      <c r="F170" s="166">
        <v>2</v>
      </c>
      <c r="G170" s="166">
        <v>1</v>
      </c>
      <c r="H170" s="166">
        <v>20.53</v>
      </c>
      <c r="I170" s="166">
        <v>21.2</v>
      </c>
      <c r="J170" s="166">
        <v>0.34</v>
      </c>
      <c r="K170" s="167">
        <v>126</v>
      </c>
      <c r="L170" s="164" t="s">
        <v>27</v>
      </c>
      <c r="M170" s="164" t="s">
        <v>111</v>
      </c>
      <c r="N170" s="398">
        <v>3.14</v>
      </c>
      <c r="O170" s="10"/>
    </row>
    <row r="171" spans="2:15">
      <c r="B171" s="164" t="s">
        <v>364</v>
      </c>
      <c r="C171" s="192" t="s">
        <v>983</v>
      </c>
      <c r="D171" s="166">
        <v>13260</v>
      </c>
      <c r="E171" s="166">
        <v>7</v>
      </c>
      <c r="F171" s="166">
        <v>3</v>
      </c>
      <c r="G171" s="166">
        <v>1</v>
      </c>
      <c r="H171" s="166">
        <v>19.23</v>
      </c>
      <c r="I171" s="166">
        <v>20.3</v>
      </c>
      <c r="J171" s="166">
        <v>23.43</v>
      </c>
      <c r="K171" s="191">
        <v>1192</v>
      </c>
      <c r="L171" s="164" t="s">
        <v>27</v>
      </c>
      <c r="M171" s="164" t="s">
        <v>111</v>
      </c>
      <c r="N171" s="398">
        <v>3.13</v>
      </c>
      <c r="O171" s="10"/>
    </row>
    <row r="172" spans="2:15">
      <c r="B172" s="164" t="s">
        <v>308</v>
      </c>
      <c r="C172" s="192" t="s">
        <v>372</v>
      </c>
      <c r="D172" s="192">
        <v>12555</v>
      </c>
      <c r="E172" s="192">
        <v>7</v>
      </c>
      <c r="F172" s="192">
        <v>5</v>
      </c>
      <c r="G172" s="192">
        <v>1</v>
      </c>
      <c r="H172" s="192">
        <v>19.45</v>
      </c>
      <c r="I172" s="192">
        <v>21.15</v>
      </c>
      <c r="J172" s="192">
        <v>0.28000000000000003</v>
      </c>
      <c r="K172" s="191">
        <v>2032</v>
      </c>
      <c r="L172" s="164" t="s">
        <v>27</v>
      </c>
      <c r="M172" s="164" t="s">
        <v>111</v>
      </c>
      <c r="N172" s="398">
        <v>3.13</v>
      </c>
      <c r="O172" s="10"/>
    </row>
    <row r="173" spans="2:15">
      <c r="B173" s="164" t="s">
        <v>364</v>
      </c>
      <c r="C173" s="192" t="s">
        <v>392</v>
      </c>
      <c r="D173" s="192">
        <v>9962</v>
      </c>
      <c r="E173" s="192">
        <v>1</v>
      </c>
      <c r="F173" s="192">
        <v>1</v>
      </c>
      <c r="G173" s="192">
        <v>1</v>
      </c>
      <c r="H173" s="192">
        <v>7.58</v>
      </c>
      <c r="I173" s="192">
        <v>7.58</v>
      </c>
      <c r="J173" s="192">
        <v>11.1</v>
      </c>
      <c r="K173" s="164">
        <v>142</v>
      </c>
      <c r="L173" s="164" t="s">
        <v>27</v>
      </c>
      <c r="M173" s="164" t="s">
        <v>113</v>
      </c>
      <c r="N173" s="398">
        <v>3.12</v>
      </c>
      <c r="O173" s="10"/>
    </row>
    <row r="174" spans="2:15">
      <c r="B174" s="164" t="s">
        <v>364</v>
      </c>
      <c r="C174" s="192" t="s">
        <v>980</v>
      </c>
      <c r="D174" s="166">
        <v>14363</v>
      </c>
      <c r="E174" s="166">
        <v>10</v>
      </c>
      <c r="F174" s="166">
        <v>8</v>
      </c>
      <c r="G174" s="166">
        <v>1</v>
      </c>
      <c r="H174" s="166">
        <v>18.59</v>
      </c>
      <c r="I174" s="166">
        <v>20.21</v>
      </c>
      <c r="J174" s="166">
        <v>23.33</v>
      </c>
      <c r="K174" s="223">
        <v>3512</v>
      </c>
      <c r="L174" s="192" t="s">
        <v>36</v>
      </c>
      <c r="M174" s="164" t="s">
        <v>111</v>
      </c>
      <c r="N174" s="398">
        <v>3.12</v>
      </c>
    </row>
    <row r="175" spans="2:15">
      <c r="B175" s="164" t="s">
        <v>364</v>
      </c>
      <c r="C175" s="192" t="s">
        <v>363</v>
      </c>
      <c r="D175" s="166">
        <v>15818</v>
      </c>
      <c r="E175" s="192" t="s">
        <v>382</v>
      </c>
      <c r="F175" s="166">
        <v>2</v>
      </c>
      <c r="G175" s="166">
        <v>1</v>
      </c>
      <c r="H175" s="166">
        <v>13.1</v>
      </c>
      <c r="I175" s="166">
        <v>13.49</v>
      </c>
      <c r="J175" s="166">
        <v>17.010000000000002</v>
      </c>
      <c r="K175" s="167">
        <v>914</v>
      </c>
      <c r="L175" s="164" t="s">
        <v>27</v>
      </c>
      <c r="M175" s="164" t="s">
        <v>111</v>
      </c>
      <c r="N175" s="398">
        <v>3.12</v>
      </c>
      <c r="O175" s="10"/>
    </row>
    <row r="176" spans="2:15">
      <c r="B176" s="164" t="s">
        <v>308</v>
      </c>
      <c r="C176" s="192" t="s">
        <v>386</v>
      </c>
      <c r="D176" s="192">
        <v>12435</v>
      </c>
      <c r="E176" s="192">
        <v>4</v>
      </c>
      <c r="F176" s="192">
        <v>3</v>
      </c>
      <c r="G176" s="192">
        <v>1</v>
      </c>
      <c r="H176" s="192">
        <v>20.3</v>
      </c>
      <c r="I176" s="192">
        <v>21.11</v>
      </c>
      <c r="J176" s="192">
        <v>0.23</v>
      </c>
      <c r="K176" s="164">
        <v>954</v>
      </c>
      <c r="L176" s="192" t="s">
        <v>36</v>
      </c>
      <c r="M176" s="164" t="s">
        <v>111</v>
      </c>
      <c r="N176" s="398">
        <v>3.12</v>
      </c>
    </row>
    <row r="177" spans="2:15">
      <c r="B177" s="164" t="s">
        <v>308</v>
      </c>
      <c r="C177" s="192" t="s">
        <v>372</v>
      </c>
      <c r="D177" s="192">
        <v>12556</v>
      </c>
      <c r="E177" s="192">
        <v>9</v>
      </c>
      <c r="F177" s="192">
        <v>4</v>
      </c>
      <c r="G177" s="192">
        <v>1</v>
      </c>
      <c r="H177" s="192">
        <v>19.559999999999999</v>
      </c>
      <c r="I177" s="192">
        <v>21.16</v>
      </c>
      <c r="J177" s="192">
        <v>0.28000000000000003</v>
      </c>
      <c r="K177" s="223">
        <v>1171</v>
      </c>
      <c r="L177" s="192" t="s">
        <v>36</v>
      </c>
      <c r="M177" s="164" t="s">
        <v>111</v>
      </c>
      <c r="N177" s="398">
        <v>3.12</v>
      </c>
    </row>
    <row r="178" spans="2:15">
      <c r="B178" s="164" t="s">
        <v>26</v>
      </c>
      <c r="C178" s="192" t="s">
        <v>28</v>
      </c>
      <c r="D178" s="192">
        <v>3774</v>
      </c>
      <c r="E178" s="192">
        <v>2</v>
      </c>
      <c r="F178" s="192">
        <v>2</v>
      </c>
      <c r="G178" s="192">
        <v>1</v>
      </c>
      <c r="H178" s="192">
        <v>19.260000000000002</v>
      </c>
      <c r="I178" s="192">
        <v>19.510000000000002</v>
      </c>
      <c r="J178" s="192">
        <v>23.02</v>
      </c>
      <c r="K178" s="164">
        <v>998</v>
      </c>
      <c r="L178" s="164" t="s">
        <v>27</v>
      </c>
      <c r="M178" s="164" t="s">
        <v>26</v>
      </c>
      <c r="N178" s="398">
        <v>3.11</v>
      </c>
      <c r="O178" s="10"/>
    </row>
    <row r="179" spans="2:15">
      <c r="B179" s="164" t="s">
        <v>364</v>
      </c>
      <c r="C179" s="192" t="s">
        <v>366</v>
      </c>
      <c r="D179" s="166">
        <v>15917</v>
      </c>
      <c r="E179" s="192" t="s">
        <v>382</v>
      </c>
      <c r="F179" s="166">
        <v>2</v>
      </c>
      <c r="G179" s="166">
        <v>1</v>
      </c>
      <c r="H179" s="166">
        <v>20.13</v>
      </c>
      <c r="I179" s="166">
        <v>20.39</v>
      </c>
      <c r="J179" s="166">
        <v>23.5</v>
      </c>
      <c r="K179" s="167">
        <v>698</v>
      </c>
      <c r="L179" s="164" t="s">
        <v>27</v>
      </c>
      <c r="M179" s="164" t="s">
        <v>111</v>
      </c>
      <c r="N179" s="398">
        <v>3.11</v>
      </c>
      <c r="O179" s="10"/>
    </row>
    <row r="180" spans="2:15">
      <c r="B180" s="164" t="s">
        <v>364</v>
      </c>
      <c r="C180" s="192" t="s">
        <v>379</v>
      </c>
      <c r="D180" s="166">
        <v>14063</v>
      </c>
      <c r="E180" s="166">
        <v>7</v>
      </c>
      <c r="F180" s="166">
        <v>4</v>
      </c>
      <c r="G180" s="166">
        <v>1</v>
      </c>
      <c r="H180" s="166">
        <v>12.51</v>
      </c>
      <c r="I180" s="166">
        <v>13.56</v>
      </c>
      <c r="J180" s="166">
        <v>17.07</v>
      </c>
      <c r="K180" s="223">
        <v>1192</v>
      </c>
      <c r="L180" s="192" t="s">
        <v>36</v>
      </c>
      <c r="M180" s="164" t="s">
        <v>111</v>
      </c>
      <c r="N180" s="398">
        <v>3.11</v>
      </c>
    </row>
    <row r="181" spans="2:15">
      <c r="B181" s="164" t="s">
        <v>308</v>
      </c>
      <c r="C181" s="192" t="s">
        <v>386</v>
      </c>
      <c r="D181" s="192">
        <v>12436</v>
      </c>
      <c r="E181" s="192">
        <v>8</v>
      </c>
      <c r="F181" s="192">
        <v>2</v>
      </c>
      <c r="G181" s="192">
        <v>1</v>
      </c>
      <c r="H181" s="192">
        <v>20.260000000000002</v>
      </c>
      <c r="I181" s="192">
        <v>21.11</v>
      </c>
      <c r="J181" s="192">
        <v>0.22</v>
      </c>
      <c r="K181" s="223">
        <v>1120</v>
      </c>
      <c r="L181" s="192" t="s">
        <v>36</v>
      </c>
      <c r="M181" s="164" t="s">
        <v>111</v>
      </c>
      <c r="N181" s="398">
        <v>3.11</v>
      </c>
    </row>
    <row r="182" spans="2:15">
      <c r="B182" s="164" t="s">
        <v>26</v>
      </c>
      <c r="C182" s="192" t="s">
        <v>29</v>
      </c>
      <c r="D182" s="192">
        <v>3827</v>
      </c>
      <c r="E182" s="192" t="s">
        <v>393</v>
      </c>
      <c r="F182" s="192">
        <v>2</v>
      </c>
      <c r="G182" s="192">
        <v>1</v>
      </c>
      <c r="H182" s="192">
        <v>20.329999999999998</v>
      </c>
      <c r="I182" s="192">
        <v>21.03</v>
      </c>
      <c r="J182" s="192">
        <v>0.13</v>
      </c>
      <c r="K182" s="191">
        <v>2122</v>
      </c>
      <c r="L182" s="164" t="s">
        <v>27</v>
      </c>
      <c r="M182" s="164" t="s">
        <v>110</v>
      </c>
      <c r="N182" s="398">
        <v>3.1</v>
      </c>
      <c r="O182" s="10"/>
    </row>
    <row r="183" spans="2:15">
      <c r="B183" s="164" t="s">
        <v>364</v>
      </c>
      <c r="C183" s="192" t="s">
        <v>980</v>
      </c>
      <c r="D183" s="166">
        <v>14340</v>
      </c>
      <c r="E183" s="166">
        <v>3</v>
      </c>
      <c r="F183" s="166">
        <v>3</v>
      </c>
      <c r="G183" s="166">
        <v>1</v>
      </c>
      <c r="H183" s="166">
        <v>12.56</v>
      </c>
      <c r="I183" s="166">
        <v>13.46</v>
      </c>
      <c r="J183" s="166">
        <v>16.559999999999999</v>
      </c>
      <c r="K183" s="191">
        <v>1318</v>
      </c>
      <c r="L183" s="164" t="s">
        <v>27</v>
      </c>
      <c r="M183" s="164" t="s">
        <v>111</v>
      </c>
      <c r="N183" s="398">
        <v>3.1</v>
      </c>
      <c r="O183" s="10"/>
    </row>
    <row r="184" spans="2:15">
      <c r="B184" s="164" t="s">
        <v>364</v>
      </c>
      <c r="C184" s="192" t="s">
        <v>980</v>
      </c>
      <c r="D184" s="166">
        <v>14364</v>
      </c>
      <c r="E184" s="166">
        <v>3</v>
      </c>
      <c r="F184" s="166">
        <v>4</v>
      </c>
      <c r="G184" s="166">
        <v>1</v>
      </c>
      <c r="H184" s="166">
        <v>19.260000000000002</v>
      </c>
      <c r="I184" s="166">
        <v>20.239999999999998</v>
      </c>
      <c r="J184" s="166">
        <v>23.34</v>
      </c>
      <c r="K184" s="223">
        <v>1386</v>
      </c>
      <c r="L184" s="192" t="s">
        <v>36</v>
      </c>
      <c r="M184" s="164" t="s">
        <v>111</v>
      </c>
      <c r="N184" s="398">
        <v>3.1</v>
      </c>
    </row>
    <row r="185" spans="2:15">
      <c r="B185" s="164" t="s">
        <v>364</v>
      </c>
      <c r="C185" s="192" t="s">
        <v>380</v>
      </c>
      <c r="D185" s="166">
        <v>15547</v>
      </c>
      <c r="E185" s="166">
        <v>9</v>
      </c>
      <c r="F185" s="166">
        <v>4</v>
      </c>
      <c r="G185" s="166">
        <v>1</v>
      </c>
      <c r="H185" s="166">
        <v>19.53</v>
      </c>
      <c r="I185" s="166">
        <v>20.190000000000001</v>
      </c>
      <c r="J185" s="166">
        <v>23.29</v>
      </c>
      <c r="K185" s="167">
        <v>620</v>
      </c>
      <c r="L185" s="164" t="s">
        <v>27</v>
      </c>
      <c r="M185" s="164" t="s">
        <v>111</v>
      </c>
      <c r="N185" s="398">
        <v>3.1</v>
      </c>
      <c r="O185" s="10"/>
    </row>
    <row r="186" spans="2:15">
      <c r="B186" s="164" t="s">
        <v>364</v>
      </c>
      <c r="C186" s="192" t="s">
        <v>991</v>
      </c>
      <c r="D186" s="166">
        <v>13216</v>
      </c>
      <c r="E186" s="166">
        <v>9</v>
      </c>
      <c r="F186" s="166">
        <v>3</v>
      </c>
      <c r="G186" s="166">
        <v>1</v>
      </c>
      <c r="H186" s="166">
        <v>20.23</v>
      </c>
      <c r="I186" s="166">
        <v>20.54</v>
      </c>
      <c r="J186" s="166">
        <v>0.04</v>
      </c>
      <c r="K186" s="167">
        <v>598</v>
      </c>
      <c r="L186" s="192" t="s">
        <v>36</v>
      </c>
      <c r="M186" s="164" t="s">
        <v>111</v>
      </c>
      <c r="N186" s="398">
        <v>3.1</v>
      </c>
    </row>
    <row r="187" spans="2:15">
      <c r="B187" s="164" t="s">
        <v>364</v>
      </c>
      <c r="C187" s="192" t="s">
        <v>379</v>
      </c>
      <c r="D187" s="166">
        <v>14085</v>
      </c>
      <c r="E187" s="192" t="s">
        <v>382</v>
      </c>
      <c r="F187" s="166">
        <v>2</v>
      </c>
      <c r="G187" s="166">
        <v>1</v>
      </c>
      <c r="H187" s="166">
        <v>20.170000000000002</v>
      </c>
      <c r="I187" s="166">
        <v>20.43</v>
      </c>
      <c r="J187" s="166">
        <v>23.53</v>
      </c>
      <c r="K187" s="167">
        <v>357</v>
      </c>
      <c r="L187" s="192" t="s">
        <v>36</v>
      </c>
      <c r="M187" s="164" t="s">
        <v>111</v>
      </c>
      <c r="N187" s="398">
        <v>3.1</v>
      </c>
    </row>
    <row r="188" spans="2:15">
      <c r="B188" s="164" t="s">
        <v>364</v>
      </c>
      <c r="C188" s="192" t="s">
        <v>362</v>
      </c>
      <c r="D188" s="166">
        <v>15240</v>
      </c>
      <c r="E188" s="166">
        <v>5</v>
      </c>
      <c r="F188" s="166">
        <v>3</v>
      </c>
      <c r="G188" s="166">
        <v>1</v>
      </c>
      <c r="H188" s="166">
        <v>13.37</v>
      </c>
      <c r="I188" s="166">
        <v>14.24</v>
      </c>
      <c r="J188" s="166">
        <v>17.329999999999998</v>
      </c>
      <c r="K188" s="191">
        <v>1059</v>
      </c>
      <c r="L188" s="164" t="s">
        <v>27</v>
      </c>
      <c r="M188" s="164" t="s">
        <v>111</v>
      </c>
      <c r="N188" s="398">
        <v>3.09</v>
      </c>
      <c r="O188" s="10"/>
    </row>
    <row r="189" spans="2:15">
      <c r="B189" s="164" t="s">
        <v>364</v>
      </c>
      <c r="C189" s="192" t="s">
        <v>360</v>
      </c>
      <c r="D189" s="166">
        <v>11824</v>
      </c>
      <c r="E189" s="192" t="s">
        <v>375</v>
      </c>
      <c r="F189" s="166">
        <v>3</v>
      </c>
      <c r="G189" s="166">
        <v>1</v>
      </c>
      <c r="H189" s="166">
        <v>14.09</v>
      </c>
      <c r="I189" s="166">
        <v>15.21</v>
      </c>
      <c r="J189" s="166">
        <v>18.3</v>
      </c>
      <c r="K189" s="223">
        <v>2037</v>
      </c>
      <c r="L189" s="192" t="s">
        <v>36</v>
      </c>
      <c r="M189" s="164" t="s">
        <v>113</v>
      </c>
      <c r="N189" s="398">
        <v>3.09</v>
      </c>
    </row>
    <row r="190" spans="2:15">
      <c r="B190" s="164" t="s">
        <v>308</v>
      </c>
      <c r="C190" s="194">
        <v>43291</v>
      </c>
      <c r="D190" s="192">
        <v>11980</v>
      </c>
      <c r="E190" s="192">
        <v>7</v>
      </c>
      <c r="F190" s="192">
        <v>3</v>
      </c>
      <c r="G190" s="192">
        <v>1</v>
      </c>
      <c r="H190" s="192">
        <v>19.440000000000001</v>
      </c>
      <c r="I190" s="192">
        <v>20.18</v>
      </c>
      <c r="J190" s="192">
        <v>23.27</v>
      </c>
      <c r="K190" s="191">
        <v>1617</v>
      </c>
      <c r="L190" s="164" t="s">
        <v>27</v>
      </c>
      <c r="M190" s="164" t="s">
        <v>111</v>
      </c>
      <c r="N190" s="398">
        <v>3.09</v>
      </c>
      <c r="O190" s="10"/>
    </row>
    <row r="191" spans="2:15">
      <c r="B191" s="164" t="s">
        <v>308</v>
      </c>
      <c r="C191" s="192" t="s">
        <v>30</v>
      </c>
      <c r="D191" s="192">
        <v>12386</v>
      </c>
      <c r="E191" s="192">
        <v>5</v>
      </c>
      <c r="F191" s="192">
        <v>4</v>
      </c>
      <c r="G191" s="192">
        <v>1</v>
      </c>
      <c r="H191" s="192">
        <v>20.260000000000002</v>
      </c>
      <c r="I191" s="192">
        <v>21.02</v>
      </c>
      <c r="J191" s="192">
        <v>0.11</v>
      </c>
      <c r="K191" s="191">
        <v>1643</v>
      </c>
      <c r="L191" s="164" t="s">
        <v>27</v>
      </c>
      <c r="M191" s="164" t="s">
        <v>111</v>
      </c>
      <c r="N191" s="398">
        <v>3.09</v>
      </c>
      <c r="O191" s="10"/>
    </row>
    <row r="192" spans="2:15">
      <c r="B192" s="164" t="s">
        <v>308</v>
      </c>
      <c r="C192" s="192" t="s">
        <v>372</v>
      </c>
      <c r="D192" s="192">
        <v>12520</v>
      </c>
      <c r="E192" s="192">
        <v>2</v>
      </c>
      <c r="F192" s="192">
        <v>3</v>
      </c>
      <c r="G192" s="192">
        <v>1</v>
      </c>
      <c r="H192" s="192">
        <v>12.44</v>
      </c>
      <c r="I192" s="192">
        <v>13.55</v>
      </c>
      <c r="J192" s="192">
        <v>17.04</v>
      </c>
      <c r="K192" s="191">
        <v>1390</v>
      </c>
      <c r="L192" s="164" t="s">
        <v>27</v>
      </c>
      <c r="M192" s="164" t="s">
        <v>111</v>
      </c>
      <c r="N192" s="398">
        <v>3.09</v>
      </c>
      <c r="O192" s="10"/>
    </row>
    <row r="193" spans="2:15">
      <c r="B193" s="164" t="s">
        <v>308</v>
      </c>
      <c r="C193" s="192" t="s">
        <v>372</v>
      </c>
      <c r="D193" s="192">
        <v>12557</v>
      </c>
      <c r="E193" s="192">
        <v>6</v>
      </c>
      <c r="F193" s="192">
        <v>4</v>
      </c>
      <c r="G193" s="192">
        <v>1</v>
      </c>
      <c r="H193" s="192">
        <v>20.2</v>
      </c>
      <c r="I193" s="192">
        <v>21.17</v>
      </c>
      <c r="J193" s="192">
        <v>0.26</v>
      </c>
      <c r="K193" s="191">
        <v>1213</v>
      </c>
      <c r="L193" s="164" t="s">
        <v>27</v>
      </c>
      <c r="M193" s="164" t="s">
        <v>111</v>
      </c>
      <c r="N193" s="398">
        <v>3.09</v>
      </c>
      <c r="O193" s="10"/>
    </row>
    <row r="194" spans="2:15">
      <c r="B194" s="164" t="s">
        <v>26</v>
      </c>
      <c r="C194" s="192" t="s">
        <v>29</v>
      </c>
      <c r="D194" s="192">
        <v>3826</v>
      </c>
      <c r="E194" s="192">
        <v>6</v>
      </c>
      <c r="F194" s="192">
        <v>1</v>
      </c>
      <c r="G194" s="192">
        <v>1</v>
      </c>
      <c r="H194" s="192">
        <v>20.100000000000001</v>
      </c>
      <c r="I194" s="192">
        <v>21.01</v>
      </c>
      <c r="J194" s="192">
        <v>0.09</v>
      </c>
      <c r="K194" s="223">
        <v>4599</v>
      </c>
      <c r="L194" s="192" t="s">
        <v>36</v>
      </c>
      <c r="M194" s="164" t="s">
        <v>110</v>
      </c>
      <c r="N194" s="398">
        <v>3.08</v>
      </c>
    </row>
    <row r="195" spans="2:15">
      <c r="B195" s="164" t="s">
        <v>26</v>
      </c>
      <c r="C195" s="192" t="s">
        <v>34</v>
      </c>
      <c r="D195" s="192">
        <v>4076</v>
      </c>
      <c r="E195" s="192">
        <v>1</v>
      </c>
      <c r="F195" s="192">
        <v>3</v>
      </c>
      <c r="G195" s="192">
        <v>1</v>
      </c>
      <c r="H195" s="192">
        <v>19.39</v>
      </c>
      <c r="I195" s="192">
        <v>20.11</v>
      </c>
      <c r="J195" s="192">
        <v>23.19</v>
      </c>
      <c r="K195" s="191">
        <v>1345</v>
      </c>
      <c r="L195" s="164" t="s">
        <v>27</v>
      </c>
      <c r="M195" s="164" t="s">
        <v>370</v>
      </c>
      <c r="N195" s="398">
        <v>3.08</v>
      </c>
      <c r="O195" s="10"/>
    </row>
    <row r="196" spans="2:15">
      <c r="B196" s="164" t="s">
        <v>364</v>
      </c>
      <c r="C196" s="192" t="s">
        <v>986</v>
      </c>
      <c r="D196" s="166">
        <v>12747</v>
      </c>
      <c r="E196" s="192" t="s">
        <v>391</v>
      </c>
      <c r="F196" s="166">
        <v>3</v>
      </c>
      <c r="G196" s="166">
        <v>1</v>
      </c>
      <c r="H196" s="166">
        <v>12.42</v>
      </c>
      <c r="I196" s="166">
        <v>13.21</v>
      </c>
      <c r="J196" s="166">
        <v>16.29</v>
      </c>
      <c r="K196" s="223">
        <v>1819</v>
      </c>
      <c r="L196" s="192" t="s">
        <v>36</v>
      </c>
      <c r="M196" s="164" t="s">
        <v>113</v>
      </c>
      <c r="N196" s="398">
        <v>3.08</v>
      </c>
    </row>
    <row r="197" spans="2:15">
      <c r="B197" s="164" t="s">
        <v>364</v>
      </c>
      <c r="C197" s="192" t="s">
        <v>373</v>
      </c>
      <c r="D197" s="166">
        <v>15777</v>
      </c>
      <c r="E197" s="166">
        <v>1</v>
      </c>
      <c r="F197" s="166">
        <v>2</v>
      </c>
      <c r="G197" s="166">
        <v>1</v>
      </c>
      <c r="H197" s="166">
        <v>19.46</v>
      </c>
      <c r="I197" s="166">
        <v>20.309999999999999</v>
      </c>
      <c r="J197" s="166">
        <v>23.39</v>
      </c>
      <c r="K197" s="167">
        <v>394</v>
      </c>
      <c r="L197" s="164" t="s">
        <v>27</v>
      </c>
      <c r="M197" s="164" t="s">
        <v>111</v>
      </c>
      <c r="N197" s="398">
        <v>3.08</v>
      </c>
      <c r="O197" s="10"/>
    </row>
    <row r="198" spans="2:15">
      <c r="B198" s="164" t="s">
        <v>364</v>
      </c>
      <c r="C198" s="192" t="s">
        <v>373</v>
      </c>
      <c r="D198" s="166">
        <v>15779</v>
      </c>
      <c r="E198" s="166">
        <v>3</v>
      </c>
      <c r="F198" s="166">
        <v>3</v>
      </c>
      <c r="G198" s="166">
        <v>1</v>
      </c>
      <c r="H198" s="166">
        <v>19.47</v>
      </c>
      <c r="I198" s="166">
        <v>20.309999999999999</v>
      </c>
      <c r="J198" s="166">
        <v>23.39</v>
      </c>
      <c r="K198" s="191">
        <v>1449</v>
      </c>
      <c r="L198" s="164" t="s">
        <v>27</v>
      </c>
      <c r="M198" s="164" t="s">
        <v>111</v>
      </c>
      <c r="N198" s="398">
        <v>3.08</v>
      </c>
      <c r="O198" s="10"/>
    </row>
    <row r="199" spans="2:15">
      <c r="B199" s="164" t="s">
        <v>364</v>
      </c>
      <c r="C199" s="192" t="s">
        <v>363</v>
      </c>
      <c r="D199" s="166">
        <v>15849</v>
      </c>
      <c r="E199" s="166">
        <v>8</v>
      </c>
      <c r="F199" s="166">
        <v>3</v>
      </c>
      <c r="G199" s="166">
        <v>1</v>
      </c>
      <c r="H199" s="166">
        <v>19.41</v>
      </c>
      <c r="I199" s="166">
        <v>20.09</v>
      </c>
      <c r="J199" s="166">
        <v>23.17</v>
      </c>
      <c r="K199" s="167">
        <v>562</v>
      </c>
      <c r="L199" s="164" t="s">
        <v>27</v>
      </c>
      <c r="M199" s="164" t="s">
        <v>111</v>
      </c>
      <c r="N199" s="398">
        <v>3.08</v>
      </c>
      <c r="O199" s="10"/>
    </row>
    <row r="200" spans="2:15">
      <c r="B200" s="164" t="s">
        <v>308</v>
      </c>
      <c r="C200" s="192" t="s">
        <v>372</v>
      </c>
      <c r="D200" s="192">
        <v>12558</v>
      </c>
      <c r="E200" s="192" t="s">
        <v>391</v>
      </c>
      <c r="F200" s="192">
        <v>5</v>
      </c>
      <c r="G200" s="192">
        <v>1</v>
      </c>
      <c r="H200" s="192">
        <v>20.34</v>
      </c>
      <c r="I200" s="192">
        <v>21.2</v>
      </c>
      <c r="J200" s="192">
        <v>0.28000000000000003</v>
      </c>
      <c r="K200" s="191">
        <v>1155</v>
      </c>
      <c r="L200" s="164" t="s">
        <v>27</v>
      </c>
      <c r="M200" s="164" t="s">
        <v>111</v>
      </c>
      <c r="N200" s="398">
        <v>3.08</v>
      </c>
      <c r="O200" s="10"/>
    </row>
    <row r="201" spans="2:15">
      <c r="B201" s="164" t="s">
        <v>26</v>
      </c>
      <c r="C201" s="194">
        <v>43291</v>
      </c>
      <c r="D201" s="192">
        <v>3606</v>
      </c>
      <c r="E201" s="192">
        <v>2</v>
      </c>
      <c r="F201" s="192">
        <v>2</v>
      </c>
      <c r="G201" s="192">
        <v>1</v>
      </c>
      <c r="H201" s="192">
        <v>12.22</v>
      </c>
      <c r="I201" s="192">
        <v>13.33</v>
      </c>
      <c r="J201" s="192">
        <v>16.399999999999999</v>
      </c>
      <c r="K201" s="191">
        <v>2798</v>
      </c>
      <c r="L201" s="164" t="s">
        <v>27</v>
      </c>
      <c r="M201" s="164" t="s">
        <v>110</v>
      </c>
      <c r="N201" s="398">
        <v>3.07</v>
      </c>
      <c r="O201" s="10"/>
    </row>
    <row r="202" spans="2:15">
      <c r="B202" s="164" t="s">
        <v>364</v>
      </c>
      <c r="C202" s="192" t="s">
        <v>377</v>
      </c>
      <c r="D202" s="166">
        <v>13273</v>
      </c>
      <c r="E202" s="166">
        <v>100</v>
      </c>
      <c r="F202" s="166">
        <v>14</v>
      </c>
      <c r="G202" s="166">
        <v>1</v>
      </c>
      <c r="H202" s="166">
        <v>13.31</v>
      </c>
      <c r="I202" s="166">
        <v>14.12</v>
      </c>
      <c r="J202" s="166">
        <v>17.190000000000001</v>
      </c>
      <c r="K202" s="223">
        <v>11721</v>
      </c>
      <c r="L202" s="192" t="s">
        <v>356</v>
      </c>
      <c r="M202" s="164" t="s">
        <v>113</v>
      </c>
      <c r="N202" s="398">
        <v>3.07</v>
      </c>
    </row>
    <row r="203" spans="2:15">
      <c r="B203" s="164" t="s">
        <v>364</v>
      </c>
      <c r="C203" s="192" t="s">
        <v>982</v>
      </c>
      <c r="D203" s="166">
        <v>14658</v>
      </c>
      <c r="E203" s="166">
        <v>17</v>
      </c>
      <c r="F203" s="166">
        <v>3</v>
      </c>
      <c r="G203" s="166">
        <v>1</v>
      </c>
      <c r="H203" s="166">
        <v>13.37</v>
      </c>
      <c r="I203" s="166">
        <v>14.28</v>
      </c>
      <c r="J203" s="166">
        <v>17.350000000000001</v>
      </c>
      <c r="K203" s="191">
        <v>1301</v>
      </c>
      <c r="L203" s="164" t="s">
        <v>27</v>
      </c>
      <c r="M203" s="164" t="s">
        <v>111</v>
      </c>
      <c r="N203" s="398">
        <v>3.07</v>
      </c>
      <c r="O203" s="10"/>
    </row>
    <row r="204" spans="2:15">
      <c r="B204" s="164" t="s">
        <v>364</v>
      </c>
      <c r="C204" s="192" t="s">
        <v>363</v>
      </c>
      <c r="D204" s="166">
        <v>15819</v>
      </c>
      <c r="E204" s="166">
        <v>10</v>
      </c>
      <c r="F204" s="166">
        <v>2</v>
      </c>
      <c r="G204" s="166">
        <v>1</v>
      </c>
      <c r="H204" s="166">
        <v>13.03</v>
      </c>
      <c r="I204" s="166">
        <v>13.54</v>
      </c>
      <c r="J204" s="166">
        <v>17.010000000000002</v>
      </c>
      <c r="K204" s="167">
        <v>772</v>
      </c>
      <c r="L204" s="164" t="s">
        <v>27</v>
      </c>
      <c r="M204" s="164" t="s">
        <v>111</v>
      </c>
      <c r="N204" s="398">
        <v>3.07</v>
      </c>
      <c r="O204" s="10"/>
    </row>
    <row r="205" spans="2:15">
      <c r="B205" s="164" t="s">
        <v>364</v>
      </c>
      <c r="C205" s="192" t="s">
        <v>991</v>
      </c>
      <c r="D205" s="166">
        <v>13172</v>
      </c>
      <c r="E205" s="166">
        <v>3</v>
      </c>
      <c r="F205" s="166">
        <v>2</v>
      </c>
      <c r="G205" s="166">
        <v>1</v>
      </c>
      <c r="H205" s="166">
        <v>12.56</v>
      </c>
      <c r="I205" s="166">
        <v>13.44</v>
      </c>
      <c r="J205" s="166">
        <v>16.510000000000002</v>
      </c>
      <c r="K205" s="167">
        <v>987</v>
      </c>
      <c r="L205" s="192" t="s">
        <v>36</v>
      </c>
      <c r="M205" s="164" t="s">
        <v>111</v>
      </c>
      <c r="N205" s="398">
        <v>3.07</v>
      </c>
    </row>
    <row r="206" spans="2:15">
      <c r="B206" s="164" t="s">
        <v>308</v>
      </c>
      <c r="C206" s="192" t="s">
        <v>372</v>
      </c>
      <c r="D206" s="192">
        <v>12559</v>
      </c>
      <c r="E206" s="192">
        <v>17</v>
      </c>
      <c r="F206" s="192">
        <v>3</v>
      </c>
      <c r="G206" s="192">
        <v>1</v>
      </c>
      <c r="H206" s="192">
        <v>20.329999999999998</v>
      </c>
      <c r="I206" s="192">
        <v>21.21</v>
      </c>
      <c r="J206" s="192">
        <v>0.28000000000000003</v>
      </c>
      <c r="K206" s="164">
        <v>782</v>
      </c>
      <c r="L206" s="164" t="s">
        <v>27</v>
      </c>
      <c r="M206" s="164" t="s">
        <v>111</v>
      </c>
      <c r="N206" s="398">
        <v>3.07</v>
      </c>
      <c r="O206" s="10"/>
    </row>
    <row r="207" spans="2:15">
      <c r="B207" s="164" t="s">
        <v>26</v>
      </c>
      <c r="C207" s="192" t="s">
        <v>29</v>
      </c>
      <c r="D207" s="192">
        <v>3828</v>
      </c>
      <c r="E207" s="192">
        <v>11</v>
      </c>
      <c r="F207" s="192">
        <v>2</v>
      </c>
      <c r="G207" s="192">
        <v>1</v>
      </c>
      <c r="H207" s="192">
        <v>20.07</v>
      </c>
      <c r="I207" s="192">
        <v>21.04</v>
      </c>
      <c r="J207" s="192">
        <v>0.1</v>
      </c>
      <c r="K207" s="223">
        <v>2032</v>
      </c>
      <c r="L207" s="192" t="s">
        <v>36</v>
      </c>
      <c r="M207" s="164" t="s">
        <v>110</v>
      </c>
      <c r="N207" s="398">
        <v>3.06</v>
      </c>
    </row>
    <row r="208" spans="2:15">
      <c r="B208" s="164" t="s">
        <v>364</v>
      </c>
      <c r="C208" s="192" t="s">
        <v>378</v>
      </c>
      <c r="D208" s="166">
        <v>15458</v>
      </c>
      <c r="E208" s="166">
        <v>8</v>
      </c>
      <c r="F208" s="166">
        <v>4</v>
      </c>
      <c r="G208" s="166">
        <v>1</v>
      </c>
      <c r="H208" s="166">
        <v>13.07</v>
      </c>
      <c r="I208" s="166">
        <v>13.51</v>
      </c>
      <c r="J208" s="166">
        <v>16.57</v>
      </c>
      <c r="K208" s="191">
        <v>1250</v>
      </c>
      <c r="L208" s="164" t="s">
        <v>27</v>
      </c>
      <c r="M208" s="164" t="s">
        <v>111</v>
      </c>
      <c r="N208" s="398">
        <v>3.06</v>
      </c>
      <c r="O208" s="10"/>
    </row>
    <row r="209" spans="2:15">
      <c r="B209" s="164" t="s">
        <v>364</v>
      </c>
      <c r="C209" s="192" t="s">
        <v>380</v>
      </c>
      <c r="D209" s="166">
        <v>15509</v>
      </c>
      <c r="E209" s="166">
        <v>12</v>
      </c>
      <c r="F209" s="166">
        <v>2</v>
      </c>
      <c r="G209" s="166">
        <v>1</v>
      </c>
      <c r="H209" s="166">
        <v>12.49</v>
      </c>
      <c r="I209" s="166">
        <v>13.17</v>
      </c>
      <c r="J209" s="166">
        <v>16.23</v>
      </c>
      <c r="K209" s="167">
        <v>520</v>
      </c>
      <c r="L209" s="192" t="s">
        <v>36</v>
      </c>
      <c r="M209" s="164" t="s">
        <v>111</v>
      </c>
      <c r="N209" s="398">
        <v>3.06</v>
      </c>
    </row>
    <row r="210" spans="2:15">
      <c r="B210" s="164" t="s">
        <v>364</v>
      </c>
      <c r="C210" s="192" t="s">
        <v>988</v>
      </c>
      <c r="D210" s="166">
        <v>13088</v>
      </c>
      <c r="E210" s="166">
        <v>9</v>
      </c>
      <c r="F210" s="166">
        <v>3</v>
      </c>
      <c r="G210" s="166">
        <v>1</v>
      </c>
      <c r="H210" s="166">
        <v>13.37</v>
      </c>
      <c r="I210" s="166">
        <v>14.16</v>
      </c>
      <c r="J210" s="166">
        <v>17.22</v>
      </c>
      <c r="K210" s="223">
        <v>1576</v>
      </c>
      <c r="L210" s="192" t="s">
        <v>36</v>
      </c>
      <c r="M210" s="164" t="s">
        <v>365</v>
      </c>
      <c r="N210" s="398">
        <v>3.06</v>
      </c>
    </row>
    <row r="211" spans="2:15">
      <c r="B211" s="164" t="s">
        <v>364</v>
      </c>
      <c r="C211" s="192" t="s">
        <v>367</v>
      </c>
      <c r="D211" s="166">
        <v>13770</v>
      </c>
      <c r="E211" s="192" t="s">
        <v>382</v>
      </c>
      <c r="F211" s="166">
        <v>3</v>
      </c>
      <c r="G211" s="166">
        <v>1</v>
      </c>
      <c r="H211" s="166">
        <v>20.36</v>
      </c>
      <c r="I211" s="166">
        <v>21.28</v>
      </c>
      <c r="J211" s="166">
        <v>0.34</v>
      </c>
      <c r="K211" s="191">
        <v>1323</v>
      </c>
      <c r="L211" s="164" t="s">
        <v>27</v>
      </c>
      <c r="M211" s="164" t="s">
        <v>111</v>
      </c>
      <c r="N211" s="398">
        <v>3.06</v>
      </c>
      <c r="O211" s="10"/>
    </row>
    <row r="212" spans="2:15">
      <c r="B212" s="164" t="s">
        <v>364</v>
      </c>
      <c r="C212" s="192" t="s">
        <v>367</v>
      </c>
      <c r="D212" s="166">
        <v>13771</v>
      </c>
      <c r="E212" s="166">
        <v>1</v>
      </c>
      <c r="F212" s="166">
        <v>2</v>
      </c>
      <c r="G212" s="166">
        <v>1</v>
      </c>
      <c r="H212" s="166">
        <v>20.309999999999999</v>
      </c>
      <c r="I212" s="166">
        <v>21.28</v>
      </c>
      <c r="J212" s="166">
        <v>0.34</v>
      </c>
      <c r="K212" s="223">
        <v>1470</v>
      </c>
      <c r="L212" s="192" t="s">
        <v>36</v>
      </c>
      <c r="M212" s="164" t="s">
        <v>111</v>
      </c>
      <c r="N212" s="398">
        <v>3.06</v>
      </c>
    </row>
    <row r="213" spans="2:15">
      <c r="B213" s="164" t="s">
        <v>308</v>
      </c>
      <c r="C213" s="192" t="s">
        <v>35</v>
      </c>
      <c r="D213" s="192">
        <v>13025</v>
      </c>
      <c r="E213" s="192">
        <v>1</v>
      </c>
      <c r="F213" s="192">
        <v>10</v>
      </c>
      <c r="G213" s="192">
        <v>1</v>
      </c>
      <c r="H213" s="192">
        <v>19.02</v>
      </c>
      <c r="I213" s="192">
        <v>20.11</v>
      </c>
      <c r="J213" s="192">
        <v>23.17</v>
      </c>
      <c r="K213" s="223">
        <v>1615</v>
      </c>
      <c r="L213" s="192" t="s">
        <v>36</v>
      </c>
      <c r="M213" s="164" t="s">
        <v>111</v>
      </c>
      <c r="N213" s="398">
        <v>3.06</v>
      </c>
    </row>
    <row r="214" spans="2:15">
      <c r="B214" s="164" t="s">
        <v>364</v>
      </c>
      <c r="C214" s="192" t="s">
        <v>990</v>
      </c>
      <c r="D214" s="166">
        <v>14383</v>
      </c>
      <c r="E214" s="166">
        <v>1</v>
      </c>
      <c r="F214" s="166">
        <v>4</v>
      </c>
      <c r="G214" s="166">
        <v>1</v>
      </c>
      <c r="H214" s="166">
        <v>13.05</v>
      </c>
      <c r="I214" s="166">
        <v>13.59</v>
      </c>
      <c r="J214" s="166">
        <v>17.04</v>
      </c>
      <c r="K214" s="223">
        <v>1575</v>
      </c>
      <c r="L214" s="192" t="s">
        <v>36</v>
      </c>
      <c r="M214" s="164" t="s">
        <v>111</v>
      </c>
      <c r="N214" s="398">
        <v>3.05</v>
      </c>
    </row>
    <row r="215" spans="2:15">
      <c r="B215" s="164" t="s">
        <v>364</v>
      </c>
      <c r="C215" s="192" t="s">
        <v>380</v>
      </c>
      <c r="D215" s="166">
        <v>15510</v>
      </c>
      <c r="E215" s="166">
        <v>11</v>
      </c>
      <c r="F215" s="166">
        <v>3</v>
      </c>
      <c r="G215" s="166">
        <v>1</v>
      </c>
      <c r="H215" s="166">
        <v>12.34</v>
      </c>
      <c r="I215" s="166">
        <v>13.18</v>
      </c>
      <c r="J215" s="166">
        <v>16.23</v>
      </c>
      <c r="K215" s="191">
        <v>1638</v>
      </c>
      <c r="L215" s="164" t="s">
        <v>27</v>
      </c>
      <c r="M215" s="164" t="s">
        <v>111</v>
      </c>
      <c r="N215" s="398">
        <v>3.05</v>
      </c>
      <c r="O215" s="10"/>
    </row>
    <row r="216" spans="2:15">
      <c r="B216" s="164" t="s">
        <v>364</v>
      </c>
      <c r="C216" s="192" t="s">
        <v>988</v>
      </c>
      <c r="D216" s="166">
        <v>13089</v>
      </c>
      <c r="E216" s="166">
        <v>5</v>
      </c>
      <c r="F216" s="166">
        <v>3</v>
      </c>
      <c r="G216" s="166">
        <v>1</v>
      </c>
      <c r="H216" s="166">
        <v>13.23</v>
      </c>
      <c r="I216" s="166">
        <v>14.17</v>
      </c>
      <c r="J216" s="166">
        <v>17.22</v>
      </c>
      <c r="K216" s="191">
        <v>1313</v>
      </c>
      <c r="L216" s="164" t="s">
        <v>27</v>
      </c>
      <c r="M216" s="164" t="s">
        <v>365</v>
      </c>
      <c r="N216" s="398">
        <v>3.05</v>
      </c>
      <c r="O216" s="10"/>
    </row>
    <row r="217" spans="2:15">
      <c r="B217" s="164" t="s">
        <v>364</v>
      </c>
      <c r="C217" s="192" t="s">
        <v>991</v>
      </c>
      <c r="D217" s="166">
        <v>13173</v>
      </c>
      <c r="E217" s="166">
        <v>2</v>
      </c>
      <c r="F217" s="166">
        <v>2</v>
      </c>
      <c r="G217" s="166">
        <v>1</v>
      </c>
      <c r="H217" s="166">
        <v>12.57</v>
      </c>
      <c r="I217" s="166">
        <v>13.46</v>
      </c>
      <c r="J217" s="166">
        <v>16.510000000000002</v>
      </c>
      <c r="K217" s="223">
        <v>1202</v>
      </c>
      <c r="L217" s="192" t="s">
        <v>36</v>
      </c>
      <c r="M217" s="164" t="s">
        <v>111</v>
      </c>
      <c r="N217" s="398">
        <v>3.05</v>
      </c>
    </row>
    <row r="218" spans="2:15">
      <c r="B218" s="164" t="s">
        <v>364</v>
      </c>
      <c r="C218" s="192" t="s">
        <v>994</v>
      </c>
      <c r="D218" s="166">
        <v>13419</v>
      </c>
      <c r="E218" s="166">
        <v>3</v>
      </c>
      <c r="F218" s="166">
        <v>3</v>
      </c>
      <c r="G218" s="166">
        <v>1</v>
      </c>
      <c r="H218" s="166">
        <v>19.48</v>
      </c>
      <c r="I218" s="166">
        <v>21.04</v>
      </c>
      <c r="J218" s="166">
        <v>0.09</v>
      </c>
      <c r="K218" s="223">
        <v>1628</v>
      </c>
      <c r="L218" s="192" t="s">
        <v>36</v>
      </c>
      <c r="M218" s="164" t="s">
        <v>111</v>
      </c>
      <c r="N218" s="398">
        <v>3.05</v>
      </c>
    </row>
    <row r="219" spans="2:15">
      <c r="B219" s="164" t="s">
        <v>308</v>
      </c>
      <c r="C219" s="194">
        <v>43141</v>
      </c>
      <c r="D219" s="192">
        <v>11734</v>
      </c>
      <c r="E219" s="192">
        <v>4</v>
      </c>
      <c r="F219" s="192">
        <v>4</v>
      </c>
      <c r="G219" s="192">
        <v>1</v>
      </c>
      <c r="H219" s="192">
        <v>19.11</v>
      </c>
      <c r="I219" s="192">
        <v>19.510000000000002</v>
      </c>
      <c r="J219" s="192">
        <v>22.56</v>
      </c>
      <c r="K219" s="164">
        <v>799</v>
      </c>
      <c r="L219" s="164" t="s">
        <v>27</v>
      </c>
      <c r="M219" s="164" t="s">
        <v>111</v>
      </c>
      <c r="N219" s="398">
        <v>3.05</v>
      </c>
      <c r="O219" s="10"/>
    </row>
    <row r="220" spans="2:15">
      <c r="B220" s="164" t="s">
        <v>308</v>
      </c>
      <c r="C220" s="192" t="s">
        <v>359</v>
      </c>
      <c r="D220" s="192">
        <v>12259</v>
      </c>
      <c r="E220" s="192">
        <v>14</v>
      </c>
      <c r="F220" s="192">
        <v>2</v>
      </c>
      <c r="G220" s="192">
        <v>1</v>
      </c>
      <c r="H220" s="192">
        <v>13.09</v>
      </c>
      <c r="I220" s="192">
        <v>13.51</v>
      </c>
      <c r="J220" s="192">
        <v>16.559999999999999</v>
      </c>
      <c r="K220" s="164">
        <v>887</v>
      </c>
      <c r="L220" s="164" t="s">
        <v>27</v>
      </c>
      <c r="M220" s="164" t="s">
        <v>111</v>
      </c>
      <c r="N220" s="398">
        <v>3.05</v>
      </c>
      <c r="O220" s="10"/>
    </row>
    <row r="221" spans="2:15">
      <c r="B221" s="164" t="s">
        <v>26</v>
      </c>
      <c r="C221" s="194">
        <v>43230</v>
      </c>
      <c r="D221" s="192">
        <v>3568</v>
      </c>
      <c r="E221" s="192">
        <v>16</v>
      </c>
      <c r="F221" s="192">
        <v>1</v>
      </c>
      <c r="G221" s="192">
        <v>1</v>
      </c>
      <c r="H221" s="192">
        <v>21.22</v>
      </c>
      <c r="I221" s="192">
        <v>21.22</v>
      </c>
      <c r="J221" s="192">
        <v>0.26</v>
      </c>
      <c r="K221" s="223">
        <v>2063</v>
      </c>
      <c r="L221" s="192" t="s">
        <v>36</v>
      </c>
      <c r="M221" s="164" t="s">
        <v>110</v>
      </c>
      <c r="N221" s="398">
        <v>3.04</v>
      </c>
    </row>
    <row r="222" spans="2:15">
      <c r="B222" s="164" t="s">
        <v>364</v>
      </c>
      <c r="C222" s="192" t="s">
        <v>372</v>
      </c>
      <c r="D222" s="192">
        <v>10269</v>
      </c>
      <c r="E222" s="192">
        <v>5</v>
      </c>
      <c r="F222" s="192">
        <v>6</v>
      </c>
      <c r="G222" s="192">
        <v>1</v>
      </c>
      <c r="H222" s="192">
        <v>20.309999999999999</v>
      </c>
      <c r="I222" s="192">
        <v>20.55</v>
      </c>
      <c r="J222" s="192">
        <v>23.59</v>
      </c>
      <c r="K222" s="223">
        <v>3698</v>
      </c>
      <c r="L222" s="192" t="s">
        <v>36</v>
      </c>
      <c r="M222" s="164" t="s">
        <v>113</v>
      </c>
      <c r="N222" s="398">
        <v>3.04</v>
      </c>
    </row>
    <row r="223" spans="2:15">
      <c r="B223" s="164" t="s">
        <v>364</v>
      </c>
      <c r="C223" s="192" t="s">
        <v>982</v>
      </c>
      <c r="D223" s="166">
        <v>14660</v>
      </c>
      <c r="E223" s="166">
        <v>14</v>
      </c>
      <c r="F223" s="166">
        <v>3</v>
      </c>
      <c r="G223" s="166">
        <v>1</v>
      </c>
      <c r="H223" s="166">
        <v>13.44</v>
      </c>
      <c r="I223" s="166">
        <v>14.32</v>
      </c>
      <c r="J223" s="166">
        <v>17.36</v>
      </c>
      <c r="K223" s="191">
        <v>1039</v>
      </c>
      <c r="L223" s="164" t="s">
        <v>27</v>
      </c>
      <c r="M223" s="164" t="s">
        <v>111</v>
      </c>
      <c r="N223" s="398">
        <v>3.04</v>
      </c>
      <c r="O223" s="10"/>
    </row>
    <row r="224" spans="2:15">
      <c r="B224" s="164" t="s">
        <v>364</v>
      </c>
      <c r="C224" s="192" t="s">
        <v>362</v>
      </c>
      <c r="D224" s="166">
        <v>15265</v>
      </c>
      <c r="E224" s="166">
        <v>12</v>
      </c>
      <c r="F224" s="166">
        <v>2</v>
      </c>
      <c r="G224" s="166">
        <v>1</v>
      </c>
      <c r="H224" s="166">
        <v>19.54</v>
      </c>
      <c r="I224" s="166">
        <v>20.3</v>
      </c>
      <c r="J224" s="166">
        <v>23.34</v>
      </c>
      <c r="K224" s="191">
        <v>1381</v>
      </c>
      <c r="L224" s="164" t="s">
        <v>27</v>
      </c>
      <c r="M224" s="164" t="s">
        <v>111</v>
      </c>
      <c r="N224" s="398">
        <v>3.04</v>
      </c>
      <c r="O224" s="10"/>
    </row>
    <row r="225" spans="2:15">
      <c r="B225" s="164" t="s">
        <v>364</v>
      </c>
      <c r="C225" s="192" t="s">
        <v>380</v>
      </c>
      <c r="D225" s="166">
        <v>15511</v>
      </c>
      <c r="E225" s="192" t="s">
        <v>394</v>
      </c>
      <c r="F225" s="166">
        <v>1</v>
      </c>
      <c r="G225" s="166">
        <v>1</v>
      </c>
      <c r="H225" s="166">
        <v>13.19</v>
      </c>
      <c r="I225" s="166">
        <v>13.19</v>
      </c>
      <c r="J225" s="166">
        <v>16.23</v>
      </c>
      <c r="K225" s="167">
        <v>126</v>
      </c>
      <c r="L225" s="164" t="s">
        <v>27</v>
      </c>
      <c r="M225" s="164" t="s">
        <v>111</v>
      </c>
      <c r="N225" s="398">
        <v>3.04</v>
      </c>
      <c r="O225" s="10"/>
    </row>
    <row r="226" spans="2:15">
      <c r="B226" s="164" t="s">
        <v>364</v>
      </c>
      <c r="C226" s="192" t="s">
        <v>373</v>
      </c>
      <c r="D226" s="166">
        <v>15746</v>
      </c>
      <c r="E226" s="166">
        <v>10</v>
      </c>
      <c r="F226" s="166">
        <v>2</v>
      </c>
      <c r="G226" s="166">
        <v>1</v>
      </c>
      <c r="H226" s="166">
        <v>12.56</v>
      </c>
      <c r="I226" s="166">
        <v>13.47</v>
      </c>
      <c r="J226" s="166">
        <v>16.510000000000002</v>
      </c>
      <c r="K226" s="167">
        <v>729</v>
      </c>
      <c r="L226" s="164" t="s">
        <v>27</v>
      </c>
      <c r="M226" s="164" t="s">
        <v>111</v>
      </c>
      <c r="N226" s="398">
        <v>3.04</v>
      </c>
      <c r="O226" s="10"/>
    </row>
    <row r="227" spans="2:15">
      <c r="B227" s="164" t="s">
        <v>364</v>
      </c>
      <c r="C227" s="192" t="s">
        <v>985</v>
      </c>
      <c r="D227" s="166">
        <v>13440</v>
      </c>
      <c r="E227" s="166">
        <v>14</v>
      </c>
      <c r="F227" s="166">
        <v>3</v>
      </c>
      <c r="G227" s="166">
        <v>1</v>
      </c>
      <c r="H227" s="166">
        <v>12.49</v>
      </c>
      <c r="I227" s="166">
        <v>13.43</v>
      </c>
      <c r="J227" s="166">
        <v>16.47</v>
      </c>
      <c r="K227" s="223">
        <v>1059</v>
      </c>
      <c r="L227" s="192" t="s">
        <v>36</v>
      </c>
      <c r="M227" s="164" t="s">
        <v>111</v>
      </c>
      <c r="N227" s="398">
        <v>3.04</v>
      </c>
    </row>
    <row r="228" spans="2:15">
      <c r="B228" s="164" t="s">
        <v>308</v>
      </c>
      <c r="C228" s="192" t="s">
        <v>29</v>
      </c>
      <c r="D228" s="192">
        <v>12482</v>
      </c>
      <c r="E228" s="192">
        <v>18</v>
      </c>
      <c r="F228" s="192">
        <v>8</v>
      </c>
      <c r="G228" s="192">
        <v>1</v>
      </c>
      <c r="H228" s="192">
        <v>19.34</v>
      </c>
      <c r="I228" s="192">
        <v>20.49</v>
      </c>
      <c r="J228" s="192">
        <v>23.53</v>
      </c>
      <c r="K228" s="223">
        <v>2725</v>
      </c>
      <c r="L228" s="192" t="s">
        <v>36</v>
      </c>
      <c r="M228" s="164" t="s">
        <v>111</v>
      </c>
      <c r="N228" s="398">
        <v>3.04</v>
      </c>
    </row>
    <row r="229" spans="2:15">
      <c r="B229" s="164" t="s">
        <v>308</v>
      </c>
      <c r="C229" s="192" t="s">
        <v>381</v>
      </c>
      <c r="D229" s="192">
        <v>12616</v>
      </c>
      <c r="E229" s="192">
        <v>17</v>
      </c>
      <c r="F229" s="192">
        <v>4</v>
      </c>
      <c r="G229" s="192">
        <v>1</v>
      </c>
      <c r="H229" s="192">
        <v>20.03</v>
      </c>
      <c r="I229" s="192">
        <v>20.54</v>
      </c>
      <c r="J229" s="192">
        <v>23.58</v>
      </c>
      <c r="K229" s="223">
        <v>1796</v>
      </c>
      <c r="L229" s="192" t="s">
        <v>36</v>
      </c>
      <c r="M229" s="164" t="s">
        <v>111</v>
      </c>
      <c r="N229" s="398">
        <v>3.04</v>
      </c>
    </row>
    <row r="230" spans="2:15">
      <c r="B230" s="164" t="s">
        <v>364</v>
      </c>
      <c r="C230" s="192" t="s">
        <v>995</v>
      </c>
      <c r="D230" s="166">
        <v>14481</v>
      </c>
      <c r="E230" s="166">
        <v>8</v>
      </c>
      <c r="F230" s="166">
        <v>2</v>
      </c>
      <c r="G230" s="166">
        <v>1</v>
      </c>
      <c r="H230" s="166">
        <v>12.12</v>
      </c>
      <c r="I230" s="166">
        <v>13.08</v>
      </c>
      <c r="J230" s="166">
        <v>16.11</v>
      </c>
      <c r="K230" s="167">
        <v>411</v>
      </c>
      <c r="L230" s="164" t="s">
        <v>27</v>
      </c>
      <c r="M230" s="164" t="s">
        <v>111</v>
      </c>
      <c r="N230" s="398">
        <v>3.03</v>
      </c>
      <c r="O230" s="10"/>
    </row>
    <row r="231" spans="2:15">
      <c r="B231" s="164" t="s">
        <v>364</v>
      </c>
      <c r="C231" s="192" t="s">
        <v>991</v>
      </c>
      <c r="D231" s="166">
        <v>13217</v>
      </c>
      <c r="E231" s="166">
        <v>7</v>
      </c>
      <c r="F231" s="166">
        <v>3</v>
      </c>
      <c r="G231" s="166">
        <v>1</v>
      </c>
      <c r="H231" s="166">
        <v>20.14</v>
      </c>
      <c r="I231" s="166">
        <v>21.01</v>
      </c>
      <c r="J231" s="166">
        <v>0.04</v>
      </c>
      <c r="K231" s="167">
        <v>877</v>
      </c>
      <c r="L231" s="192" t="s">
        <v>36</v>
      </c>
      <c r="M231" s="164" t="s">
        <v>111</v>
      </c>
      <c r="N231" s="398">
        <v>3.03</v>
      </c>
    </row>
    <row r="232" spans="2:15">
      <c r="B232" s="164" t="s">
        <v>308</v>
      </c>
      <c r="C232" s="192" t="s">
        <v>372</v>
      </c>
      <c r="D232" s="192">
        <v>12560</v>
      </c>
      <c r="E232" s="192">
        <v>3</v>
      </c>
      <c r="F232" s="192">
        <v>2</v>
      </c>
      <c r="G232" s="192">
        <v>1</v>
      </c>
      <c r="H232" s="192">
        <v>20.059999999999999</v>
      </c>
      <c r="I232" s="192">
        <v>21.24</v>
      </c>
      <c r="J232" s="192">
        <v>0.27</v>
      </c>
      <c r="K232" s="223">
        <v>1282</v>
      </c>
      <c r="L232" s="192" t="s">
        <v>36</v>
      </c>
      <c r="M232" s="164" t="s">
        <v>111</v>
      </c>
      <c r="N232" s="398">
        <v>3.03</v>
      </c>
    </row>
    <row r="233" spans="2:15">
      <c r="B233" s="164" t="s">
        <v>26</v>
      </c>
      <c r="C233" s="192" t="s">
        <v>31</v>
      </c>
      <c r="D233" s="192">
        <v>3939</v>
      </c>
      <c r="E233" s="192">
        <v>2</v>
      </c>
      <c r="F233" s="192">
        <v>2</v>
      </c>
      <c r="G233" s="192">
        <v>1</v>
      </c>
      <c r="H233" s="192">
        <v>12.45</v>
      </c>
      <c r="I233" s="192">
        <v>13.29</v>
      </c>
      <c r="J233" s="192">
        <v>16.309999999999999</v>
      </c>
      <c r="K233" s="164">
        <v>840</v>
      </c>
      <c r="L233" s="192" t="s">
        <v>36</v>
      </c>
      <c r="M233" s="164" t="s">
        <v>370</v>
      </c>
      <c r="N233" s="398">
        <v>3.02</v>
      </c>
    </row>
    <row r="234" spans="2:15">
      <c r="B234" s="164" t="s">
        <v>364</v>
      </c>
      <c r="C234" s="192" t="s">
        <v>366</v>
      </c>
      <c r="D234" s="166">
        <v>15919</v>
      </c>
      <c r="E234" s="166">
        <v>1</v>
      </c>
      <c r="F234" s="166">
        <v>4</v>
      </c>
      <c r="G234" s="166">
        <v>1</v>
      </c>
      <c r="H234" s="166">
        <v>19.350000000000001</v>
      </c>
      <c r="I234" s="166">
        <v>20.46</v>
      </c>
      <c r="J234" s="166">
        <v>23.48</v>
      </c>
      <c r="K234" s="191">
        <v>3554</v>
      </c>
      <c r="L234" s="164" t="s">
        <v>27</v>
      </c>
      <c r="M234" s="164" t="s">
        <v>111</v>
      </c>
      <c r="N234" s="398">
        <v>3.02</v>
      </c>
      <c r="O234" s="10"/>
    </row>
    <row r="235" spans="2:15">
      <c r="B235" s="164" t="s">
        <v>364</v>
      </c>
      <c r="C235" s="192" t="s">
        <v>985</v>
      </c>
      <c r="D235" s="166">
        <v>13474</v>
      </c>
      <c r="E235" s="166">
        <v>3</v>
      </c>
      <c r="F235" s="166">
        <v>3</v>
      </c>
      <c r="G235" s="166">
        <v>1</v>
      </c>
      <c r="H235" s="166">
        <v>18.350000000000001</v>
      </c>
      <c r="I235" s="166">
        <v>19.09</v>
      </c>
      <c r="J235" s="166">
        <v>22.11</v>
      </c>
      <c r="K235" s="167">
        <v>252</v>
      </c>
      <c r="L235" s="164" t="s">
        <v>27</v>
      </c>
      <c r="M235" s="164" t="s">
        <v>111</v>
      </c>
      <c r="N235" s="398">
        <v>3.02</v>
      </c>
      <c r="O235" s="10"/>
    </row>
    <row r="236" spans="2:15">
      <c r="B236" s="164" t="s">
        <v>364</v>
      </c>
      <c r="C236" s="192" t="s">
        <v>38</v>
      </c>
      <c r="D236" s="166">
        <v>14010</v>
      </c>
      <c r="E236" s="166">
        <v>9</v>
      </c>
      <c r="F236" s="166">
        <v>3</v>
      </c>
      <c r="G236" s="166">
        <v>1</v>
      </c>
      <c r="H236" s="166">
        <v>13.3</v>
      </c>
      <c r="I236" s="166">
        <v>14.3</v>
      </c>
      <c r="J236" s="166">
        <v>17.32</v>
      </c>
      <c r="K236" s="167">
        <v>834</v>
      </c>
      <c r="L236" s="192" t="s">
        <v>36</v>
      </c>
      <c r="M236" s="164" t="s">
        <v>111</v>
      </c>
      <c r="N236" s="398">
        <v>3.02</v>
      </c>
    </row>
    <row r="237" spans="2:15">
      <c r="B237" s="164" t="s">
        <v>308</v>
      </c>
      <c r="C237" s="192" t="s">
        <v>29</v>
      </c>
      <c r="D237" s="192">
        <v>12483</v>
      </c>
      <c r="E237" s="192">
        <v>6</v>
      </c>
      <c r="F237" s="192">
        <v>3</v>
      </c>
      <c r="G237" s="192">
        <v>1</v>
      </c>
      <c r="H237" s="192">
        <v>19.489999999999998</v>
      </c>
      <c r="I237" s="192">
        <v>20.5</v>
      </c>
      <c r="J237" s="192">
        <v>23.52</v>
      </c>
      <c r="K237" s="164">
        <v>683</v>
      </c>
      <c r="L237" s="164" t="s">
        <v>27</v>
      </c>
      <c r="M237" s="164" t="s">
        <v>111</v>
      </c>
      <c r="N237" s="398">
        <v>3.02</v>
      </c>
      <c r="O237" s="10"/>
    </row>
    <row r="238" spans="2:15">
      <c r="B238" s="164" t="s">
        <v>308</v>
      </c>
      <c r="C238" s="192" t="s">
        <v>29</v>
      </c>
      <c r="D238" s="192">
        <v>12485</v>
      </c>
      <c r="E238" s="192">
        <v>2</v>
      </c>
      <c r="F238" s="192">
        <v>4</v>
      </c>
      <c r="G238" s="192">
        <v>1</v>
      </c>
      <c r="H238" s="192">
        <v>19.38</v>
      </c>
      <c r="I238" s="192">
        <v>20.51</v>
      </c>
      <c r="J238" s="192">
        <v>23.53</v>
      </c>
      <c r="K238" s="223">
        <v>1223</v>
      </c>
      <c r="L238" s="192" t="s">
        <v>36</v>
      </c>
      <c r="M238" s="164" t="s">
        <v>111</v>
      </c>
      <c r="N238" s="398">
        <v>3.02</v>
      </c>
    </row>
    <row r="239" spans="2:15">
      <c r="B239" s="164" t="s">
        <v>308</v>
      </c>
      <c r="C239" s="192" t="s">
        <v>372</v>
      </c>
      <c r="D239" s="192">
        <v>12561</v>
      </c>
      <c r="E239" s="192">
        <v>12</v>
      </c>
      <c r="F239" s="192">
        <v>4</v>
      </c>
      <c r="G239" s="192">
        <v>1</v>
      </c>
      <c r="H239" s="192">
        <v>20.45</v>
      </c>
      <c r="I239" s="192">
        <v>21.24</v>
      </c>
      <c r="J239" s="192">
        <v>0.26</v>
      </c>
      <c r="K239" s="223">
        <v>1229</v>
      </c>
      <c r="L239" s="192" t="s">
        <v>36</v>
      </c>
      <c r="M239" s="164" t="s">
        <v>111</v>
      </c>
      <c r="N239" s="398">
        <v>3.02</v>
      </c>
    </row>
    <row r="240" spans="2:15">
      <c r="B240" s="164" t="s">
        <v>26</v>
      </c>
      <c r="C240" s="192" t="s">
        <v>359</v>
      </c>
      <c r="D240" s="192">
        <v>3746</v>
      </c>
      <c r="E240" s="192">
        <v>5</v>
      </c>
      <c r="F240" s="192">
        <v>3</v>
      </c>
      <c r="G240" s="192">
        <v>1</v>
      </c>
      <c r="H240" s="192">
        <v>12.28</v>
      </c>
      <c r="I240" s="192">
        <v>13.18</v>
      </c>
      <c r="J240" s="192">
        <v>16.190000000000001</v>
      </c>
      <c r="K240" s="191">
        <v>2074</v>
      </c>
      <c r="L240" s="164" t="s">
        <v>27</v>
      </c>
      <c r="M240" s="164" t="s">
        <v>110</v>
      </c>
      <c r="N240" s="398">
        <v>3.01</v>
      </c>
      <c r="O240" s="10"/>
    </row>
    <row r="241" spans="2:15">
      <c r="B241" s="164" t="s">
        <v>364</v>
      </c>
      <c r="C241" s="192" t="s">
        <v>990</v>
      </c>
      <c r="D241" s="166">
        <v>14384</v>
      </c>
      <c r="E241" s="166">
        <v>8</v>
      </c>
      <c r="F241" s="166">
        <v>3</v>
      </c>
      <c r="G241" s="166">
        <v>1</v>
      </c>
      <c r="H241" s="166">
        <v>13.12</v>
      </c>
      <c r="I241" s="166">
        <v>14.02</v>
      </c>
      <c r="J241" s="166">
        <v>17.03</v>
      </c>
      <c r="K241" s="223">
        <v>1727</v>
      </c>
      <c r="L241" s="192" t="s">
        <v>36</v>
      </c>
      <c r="M241" s="164" t="s">
        <v>111</v>
      </c>
      <c r="N241" s="398">
        <v>3.01</v>
      </c>
    </row>
    <row r="242" spans="2:15">
      <c r="B242" s="164" t="s">
        <v>364</v>
      </c>
      <c r="C242" s="192" t="s">
        <v>377</v>
      </c>
      <c r="D242" s="166">
        <v>15385</v>
      </c>
      <c r="E242" s="166">
        <v>14</v>
      </c>
      <c r="F242" s="166">
        <v>9</v>
      </c>
      <c r="G242" s="166">
        <v>1</v>
      </c>
      <c r="H242" s="166">
        <v>13.07</v>
      </c>
      <c r="I242" s="166">
        <v>14.12</v>
      </c>
      <c r="J242" s="166">
        <v>17.13</v>
      </c>
      <c r="K242" s="223">
        <v>3722</v>
      </c>
      <c r="L242" s="192" t="s">
        <v>36</v>
      </c>
      <c r="M242" s="164" t="s">
        <v>111</v>
      </c>
      <c r="N242" s="398">
        <v>3.01</v>
      </c>
    </row>
    <row r="243" spans="2:15">
      <c r="B243" s="164" t="s">
        <v>364</v>
      </c>
      <c r="C243" s="192" t="s">
        <v>377</v>
      </c>
      <c r="D243" s="166">
        <v>15386</v>
      </c>
      <c r="E243" s="166">
        <v>5</v>
      </c>
      <c r="F243" s="166">
        <v>5</v>
      </c>
      <c r="G243" s="166">
        <v>1</v>
      </c>
      <c r="H243" s="166">
        <v>12.57</v>
      </c>
      <c r="I243" s="166">
        <v>14.13</v>
      </c>
      <c r="J243" s="166">
        <v>17.14</v>
      </c>
      <c r="K243" s="223">
        <v>1879</v>
      </c>
      <c r="L243" s="192" t="s">
        <v>36</v>
      </c>
      <c r="M243" s="164" t="s">
        <v>111</v>
      </c>
      <c r="N243" s="398">
        <v>3.01</v>
      </c>
    </row>
    <row r="244" spans="2:15">
      <c r="B244" s="164" t="s">
        <v>364</v>
      </c>
      <c r="C244" s="192" t="s">
        <v>985</v>
      </c>
      <c r="D244" s="166">
        <v>13441</v>
      </c>
      <c r="E244" s="166">
        <v>6</v>
      </c>
      <c r="F244" s="166">
        <v>2</v>
      </c>
      <c r="G244" s="166">
        <v>1</v>
      </c>
      <c r="H244" s="166">
        <v>12.52</v>
      </c>
      <c r="I244" s="166">
        <v>13.45</v>
      </c>
      <c r="J244" s="166">
        <v>16.46</v>
      </c>
      <c r="K244" s="167">
        <v>677</v>
      </c>
      <c r="L244" s="164" t="s">
        <v>27</v>
      </c>
      <c r="M244" s="164" t="s">
        <v>111</v>
      </c>
      <c r="N244" s="398">
        <v>3.01</v>
      </c>
      <c r="O244" s="10"/>
    </row>
    <row r="245" spans="2:15">
      <c r="C245" s="193"/>
    </row>
    <row r="246" spans="2:15">
      <c r="C246" s="193"/>
    </row>
    <row r="247" spans="2:15">
      <c r="C247" s="193"/>
    </row>
    <row r="248" spans="2:15">
      <c r="C248" s="193"/>
    </row>
    <row r="249" spans="2:15">
      <c r="C249" s="193"/>
    </row>
    <row r="250" spans="2:15">
      <c r="C250" s="193"/>
    </row>
    <row r="251" spans="2:15">
      <c r="C251" s="193"/>
    </row>
    <row r="252" spans="2:15">
      <c r="C252" s="193"/>
    </row>
    <row r="253" spans="2:15">
      <c r="C253" s="193"/>
    </row>
    <row r="254" spans="2:15">
      <c r="C254" s="193"/>
    </row>
    <row r="255" spans="2:15">
      <c r="C255" s="193"/>
    </row>
    <row r="256" spans="2:15">
      <c r="C256" s="193"/>
    </row>
    <row r="257" spans="3:3">
      <c r="C257" s="193"/>
    </row>
    <row r="258" spans="3:3">
      <c r="C258" s="193"/>
    </row>
    <row r="259" spans="3:3">
      <c r="C259" s="193"/>
    </row>
    <row r="260" spans="3:3">
      <c r="C260" s="193"/>
    </row>
    <row r="261" spans="3:3">
      <c r="C261" s="193"/>
    </row>
    <row r="262" spans="3:3">
      <c r="C262" s="193"/>
    </row>
    <row r="263" spans="3:3">
      <c r="C263" s="193"/>
    </row>
    <row r="264" spans="3:3">
      <c r="C264" s="193"/>
    </row>
    <row r="265" spans="3:3">
      <c r="C265" s="193"/>
    </row>
    <row r="266" spans="3:3">
      <c r="C266" s="193"/>
    </row>
    <row r="267" spans="3:3">
      <c r="C267" s="193"/>
    </row>
    <row r="268" spans="3:3">
      <c r="C268" s="193"/>
    </row>
    <row r="269" spans="3:3">
      <c r="C269" s="193"/>
    </row>
    <row r="270" spans="3:3">
      <c r="C270" s="193"/>
    </row>
    <row r="271" spans="3:3">
      <c r="C271" s="193"/>
    </row>
    <row r="272" spans="3:3">
      <c r="C272" s="193"/>
    </row>
    <row r="273" spans="3:3">
      <c r="C273" s="193"/>
    </row>
    <row r="274" spans="3:3">
      <c r="C274" s="193"/>
    </row>
    <row r="275" spans="3:3">
      <c r="C275" s="193"/>
    </row>
    <row r="276" spans="3:3">
      <c r="C276" s="193"/>
    </row>
    <row r="277" spans="3:3">
      <c r="C277" s="193"/>
    </row>
    <row r="278" spans="3:3">
      <c r="C278" s="193"/>
    </row>
    <row r="279" spans="3:3">
      <c r="C279" s="193"/>
    </row>
    <row r="280" spans="3:3">
      <c r="C280" s="186"/>
    </row>
    <row r="281" spans="3:3">
      <c r="C281" s="193"/>
    </row>
    <row r="282" spans="3:3">
      <c r="C282" s="193"/>
    </row>
    <row r="283" spans="3:3">
      <c r="C283" s="193"/>
    </row>
    <row r="284" spans="3:3">
      <c r="C284" s="193"/>
    </row>
    <row r="285" spans="3:3">
      <c r="C285" s="193"/>
    </row>
    <row r="286" spans="3:3">
      <c r="C286" s="193"/>
    </row>
    <row r="287" spans="3:3">
      <c r="C287" s="193"/>
    </row>
    <row r="288" spans="3:3">
      <c r="C288" s="193"/>
    </row>
    <row r="289" spans="3:3">
      <c r="C289" s="193"/>
    </row>
    <row r="290" spans="3:3">
      <c r="C290" s="193"/>
    </row>
    <row r="291" spans="3:3">
      <c r="C291" s="193"/>
    </row>
    <row r="292" spans="3:3">
      <c r="C292" s="193"/>
    </row>
    <row r="293" spans="3:3">
      <c r="C293" s="193"/>
    </row>
    <row r="294" spans="3:3">
      <c r="C294" s="193"/>
    </row>
    <row r="295" spans="3:3">
      <c r="C295" s="193"/>
    </row>
    <row r="296" spans="3:3">
      <c r="C296" s="186"/>
    </row>
    <row r="297" spans="3:3">
      <c r="C297" s="186"/>
    </row>
    <row r="298" spans="3:3">
      <c r="C298" s="193"/>
    </row>
    <row r="299" spans="3:3">
      <c r="C299" s="193"/>
    </row>
    <row r="300" spans="3:3">
      <c r="C300" s="193"/>
    </row>
    <row r="301" spans="3:3">
      <c r="C301" s="193"/>
    </row>
    <row r="302" spans="3:3">
      <c r="C302" s="186"/>
    </row>
    <row r="303" spans="3:3">
      <c r="C303" s="193"/>
    </row>
    <row r="304" spans="3:3">
      <c r="C304" s="193"/>
    </row>
    <row r="305" spans="3:3">
      <c r="C305" s="193"/>
    </row>
    <row r="306" spans="3:3">
      <c r="C306" s="193"/>
    </row>
    <row r="307" spans="3:3">
      <c r="C307" s="193"/>
    </row>
    <row r="308" spans="3:3">
      <c r="C308" s="193"/>
    </row>
    <row r="309" spans="3:3">
      <c r="C309" s="193"/>
    </row>
    <row r="310" spans="3:3">
      <c r="C310" s="193"/>
    </row>
    <row r="311" spans="3:3">
      <c r="C311" s="193"/>
    </row>
    <row r="312" spans="3:3">
      <c r="C312" s="193"/>
    </row>
    <row r="313" spans="3:3">
      <c r="C313" s="193"/>
    </row>
    <row r="314" spans="3:3">
      <c r="C314" s="193"/>
    </row>
    <row r="315" spans="3:3">
      <c r="C315" s="193"/>
    </row>
    <row r="316" spans="3:3">
      <c r="C316" s="193"/>
    </row>
    <row r="317" spans="3:3">
      <c r="C317" s="193"/>
    </row>
    <row r="318" spans="3:3">
      <c r="C318" s="193"/>
    </row>
    <row r="319" spans="3:3">
      <c r="C319" s="193"/>
    </row>
    <row r="320" spans="3:3">
      <c r="C320" s="193"/>
    </row>
    <row r="321" spans="3:3">
      <c r="C321" s="193"/>
    </row>
    <row r="322" spans="3:3">
      <c r="C322" s="193"/>
    </row>
    <row r="323" spans="3:3">
      <c r="C323" s="193"/>
    </row>
    <row r="324" spans="3:3">
      <c r="C324" s="193"/>
    </row>
    <row r="325" spans="3:3">
      <c r="C325" s="193"/>
    </row>
    <row r="326" spans="3:3">
      <c r="C326" s="193"/>
    </row>
    <row r="327" spans="3:3">
      <c r="C327" s="193"/>
    </row>
    <row r="328" spans="3:3">
      <c r="C328" s="193"/>
    </row>
    <row r="329" spans="3:3">
      <c r="C329" s="193"/>
    </row>
    <row r="330" spans="3:3">
      <c r="C330" s="193"/>
    </row>
    <row r="331" spans="3:3">
      <c r="C331" s="193"/>
    </row>
    <row r="332" spans="3:3">
      <c r="C332" s="193"/>
    </row>
    <row r="333" spans="3:3">
      <c r="C333" s="193"/>
    </row>
    <row r="334" spans="3:3">
      <c r="C334" s="193"/>
    </row>
    <row r="335" spans="3:3">
      <c r="C335" s="193"/>
    </row>
    <row r="336" spans="3:3">
      <c r="C336" s="193"/>
    </row>
    <row r="337" spans="3:3">
      <c r="C337" s="193"/>
    </row>
    <row r="338" spans="3:3">
      <c r="C338" s="186"/>
    </row>
    <row r="339" spans="3:3">
      <c r="C339" s="193"/>
    </row>
    <row r="340" spans="3:3">
      <c r="C340" s="193"/>
    </row>
    <row r="341" spans="3:3">
      <c r="C341" s="193"/>
    </row>
    <row r="342" spans="3:3">
      <c r="C342" s="193"/>
    </row>
    <row r="343" spans="3:3">
      <c r="C343" s="193"/>
    </row>
    <row r="344" spans="3:3">
      <c r="C344" s="193"/>
    </row>
    <row r="345" spans="3:3">
      <c r="C345" s="193"/>
    </row>
    <row r="346" spans="3:3">
      <c r="C346" s="193"/>
    </row>
    <row r="347" spans="3:3">
      <c r="C347" s="193"/>
    </row>
    <row r="348" spans="3:3">
      <c r="C348" s="193"/>
    </row>
    <row r="349" spans="3:3">
      <c r="C349" s="193"/>
    </row>
    <row r="350" spans="3:3">
      <c r="C350" s="193"/>
    </row>
    <row r="351" spans="3:3">
      <c r="C351" s="193"/>
    </row>
    <row r="352" spans="3:3">
      <c r="C352" s="193"/>
    </row>
    <row r="353" spans="3:3">
      <c r="C353" s="186"/>
    </row>
    <row r="354" spans="3:3">
      <c r="C354" s="193"/>
    </row>
    <row r="355" spans="3:3">
      <c r="C355" s="193"/>
    </row>
    <row r="356" spans="3:3">
      <c r="C356" s="193"/>
    </row>
    <row r="357" spans="3:3">
      <c r="C357" s="193"/>
    </row>
    <row r="358" spans="3:3">
      <c r="C358" s="193"/>
    </row>
    <row r="359" spans="3:3">
      <c r="C359" s="193"/>
    </row>
    <row r="360" spans="3:3">
      <c r="C360" s="193"/>
    </row>
    <row r="361" spans="3:3">
      <c r="C361" s="186"/>
    </row>
    <row r="362" spans="3:3">
      <c r="C362" s="193"/>
    </row>
    <row r="363" spans="3:3">
      <c r="C363" s="193"/>
    </row>
    <row r="364" spans="3:3">
      <c r="C364" s="193"/>
    </row>
    <row r="365" spans="3:3">
      <c r="C365" s="193"/>
    </row>
    <row r="366" spans="3:3">
      <c r="C366" s="193"/>
    </row>
    <row r="367" spans="3:3">
      <c r="C367" s="193"/>
    </row>
    <row r="368" spans="3:3">
      <c r="C368" s="193"/>
    </row>
    <row r="369" spans="3:3">
      <c r="C369" s="193"/>
    </row>
    <row r="370" spans="3:3">
      <c r="C370" s="193"/>
    </row>
    <row r="371" spans="3:3">
      <c r="C371" s="193"/>
    </row>
    <row r="372" spans="3:3">
      <c r="C372" s="193"/>
    </row>
    <row r="373" spans="3:3">
      <c r="C373" s="193"/>
    </row>
    <row r="374" spans="3:3">
      <c r="C374" s="193"/>
    </row>
    <row r="375" spans="3:3">
      <c r="C375" s="193"/>
    </row>
    <row r="376" spans="3:3">
      <c r="C376" s="193"/>
    </row>
    <row r="377" spans="3:3">
      <c r="C377" s="193"/>
    </row>
    <row r="378" spans="3:3">
      <c r="C378" s="193"/>
    </row>
    <row r="379" spans="3:3">
      <c r="C379" s="193"/>
    </row>
    <row r="380" spans="3:3">
      <c r="C380" s="186"/>
    </row>
    <row r="381" spans="3:3">
      <c r="C381" s="186"/>
    </row>
    <row r="382" spans="3:3">
      <c r="C382" s="193"/>
    </row>
    <row r="383" spans="3:3">
      <c r="C383" s="193"/>
    </row>
    <row r="384" spans="3:3">
      <c r="C384" s="193"/>
    </row>
    <row r="385" spans="3:3">
      <c r="C385" s="193"/>
    </row>
    <row r="386" spans="3:3">
      <c r="C386" s="193"/>
    </row>
    <row r="387" spans="3:3">
      <c r="C387" s="193"/>
    </row>
    <row r="388" spans="3:3">
      <c r="C388" s="193"/>
    </row>
    <row r="389" spans="3:3">
      <c r="C389" s="193"/>
    </row>
    <row r="390" spans="3:3">
      <c r="C390" s="193"/>
    </row>
    <row r="391" spans="3:3">
      <c r="C391" s="193"/>
    </row>
    <row r="392" spans="3:3">
      <c r="C392" s="193"/>
    </row>
    <row r="393" spans="3:3">
      <c r="C393" s="193"/>
    </row>
    <row r="394" spans="3:3">
      <c r="C394" s="193"/>
    </row>
    <row r="395" spans="3:3">
      <c r="C395" s="186"/>
    </row>
    <row r="396" spans="3:3">
      <c r="C396" s="186"/>
    </row>
    <row r="397" spans="3:3">
      <c r="C397" s="193"/>
    </row>
    <row r="398" spans="3:3">
      <c r="C398" s="193"/>
    </row>
    <row r="399" spans="3:3">
      <c r="C399" s="193"/>
    </row>
    <row r="400" spans="3:3">
      <c r="C400" s="193"/>
    </row>
    <row r="401" spans="3:3">
      <c r="C401" s="193"/>
    </row>
    <row r="402" spans="3:3">
      <c r="C402" s="193"/>
    </row>
    <row r="403" spans="3:3">
      <c r="C403" s="193"/>
    </row>
    <row r="404" spans="3:3">
      <c r="C404" s="193"/>
    </row>
    <row r="405" spans="3:3">
      <c r="C405" s="193"/>
    </row>
    <row r="406" spans="3:3">
      <c r="C406" s="193"/>
    </row>
    <row r="407" spans="3:3">
      <c r="C407" s="193"/>
    </row>
    <row r="408" spans="3:3">
      <c r="C408" s="193"/>
    </row>
    <row r="409" spans="3:3">
      <c r="C409" s="193"/>
    </row>
    <row r="410" spans="3:3">
      <c r="C410" s="193"/>
    </row>
    <row r="411" spans="3:3">
      <c r="C411" s="193"/>
    </row>
    <row r="412" spans="3:3">
      <c r="C412" s="193"/>
    </row>
    <row r="413" spans="3:3">
      <c r="C413" s="193"/>
    </row>
    <row r="414" spans="3:3">
      <c r="C414" s="193"/>
    </row>
    <row r="415" spans="3:3">
      <c r="C415" s="193"/>
    </row>
    <row r="416" spans="3:3">
      <c r="C416" s="193"/>
    </row>
    <row r="417" spans="3:3">
      <c r="C417" s="193"/>
    </row>
    <row r="418" spans="3:3">
      <c r="C418" s="193"/>
    </row>
    <row r="419" spans="3:3">
      <c r="C419" s="193"/>
    </row>
    <row r="420" spans="3:3">
      <c r="C420" s="193"/>
    </row>
    <row r="421" spans="3:3">
      <c r="C421" s="193"/>
    </row>
    <row r="422" spans="3:3">
      <c r="C422" s="193"/>
    </row>
    <row r="423" spans="3:3">
      <c r="C423" s="193"/>
    </row>
    <row r="424" spans="3:3">
      <c r="C424" s="193"/>
    </row>
    <row r="425" spans="3:3">
      <c r="C425" s="193"/>
    </row>
    <row r="426" spans="3:3">
      <c r="C426" s="193"/>
    </row>
    <row r="427" spans="3:3">
      <c r="C427" s="193"/>
    </row>
    <row r="428" spans="3:3">
      <c r="C428" s="186"/>
    </row>
    <row r="429" spans="3:3">
      <c r="C429" s="193"/>
    </row>
    <row r="430" spans="3:3">
      <c r="C430" s="193"/>
    </row>
    <row r="431" spans="3:3">
      <c r="C431" s="193"/>
    </row>
    <row r="432" spans="3:3">
      <c r="C432" s="193"/>
    </row>
    <row r="433" spans="3:3">
      <c r="C433" s="193"/>
    </row>
    <row r="434" spans="3:3">
      <c r="C434" s="193"/>
    </row>
    <row r="435" spans="3:3">
      <c r="C435" s="193"/>
    </row>
    <row r="436" spans="3:3">
      <c r="C436" s="193"/>
    </row>
    <row r="437" spans="3:3">
      <c r="C437" s="193"/>
    </row>
    <row r="438" spans="3:3">
      <c r="C438" s="193"/>
    </row>
    <row r="439" spans="3:3">
      <c r="C439" s="193"/>
    </row>
    <row r="440" spans="3:3">
      <c r="C440" s="193"/>
    </row>
    <row r="441" spans="3:3">
      <c r="C441" s="193"/>
    </row>
    <row r="442" spans="3:3">
      <c r="C442" s="193"/>
    </row>
    <row r="443" spans="3:3">
      <c r="C443" s="193"/>
    </row>
    <row r="444" spans="3:3">
      <c r="C444" s="193"/>
    </row>
    <row r="445" spans="3:3">
      <c r="C445" s="193"/>
    </row>
    <row r="446" spans="3:3">
      <c r="C446" s="186"/>
    </row>
    <row r="447" spans="3:3">
      <c r="C447" s="193"/>
    </row>
    <row r="448" spans="3:3">
      <c r="C448" s="193"/>
    </row>
    <row r="449" spans="3:3">
      <c r="C449" s="186"/>
    </row>
    <row r="450" spans="3:3">
      <c r="C450" s="193"/>
    </row>
    <row r="451" spans="3:3">
      <c r="C451" s="193"/>
    </row>
    <row r="452" spans="3:3">
      <c r="C452" s="193"/>
    </row>
    <row r="453" spans="3:3">
      <c r="C453" s="193"/>
    </row>
    <row r="454" spans="3:3">
      <c r="C454" s="193"/>
    </row>
    <row r="455" spans="3:3">
      <c r="C455" s="193"/>
    </row>
    <row r="456" spans="3:3">
      <c r="C456" s="193"/>
    </row>
    <row r="457" spans="3:3">
      <c r="C457" s="193"/>
    </row>
    <row r="458" spans="3:3">
      <c r="C458" s="193"/>
    </row>
    <row r="459" spans="3:3">
      <c r="C459" s="193"/>
    </row>
    <row r="460" spans="3:3">
      <c r="C460" s="193"/>
    </row>
    <row r="461" spans="3:3">
      <c r="C461" s="193"/>
    </row>
    <row r="462" spans="3:3">
      <c r="C462" s="193"/>
    </row>
    <row r="463" spans="3:3">
      <c r="C463" s="193"/>
    </row>
    <row r="464" spans="3:3">
      <c r="C464" s="193"/>
    </row>
    <row r="465" spans="3:3">
      <c r="C465" s="193"/>
    </row>
    <row r="466" spans="3:3">
      <c r="C466" s="193"/>
    </row>
    <row r="467" spans="3:3">
      <c r="C467" s="193"/>
    </row>
    <row r="468" spans="3:3">
      <c r="C468" s="193"/>
    </row>
    <row r="469" spans="3:3">
      <c r="C469" s="193"/>
    </row>
    <row r="470" spans="3:3">
      <c r="C470" s="193"/>
    </row>
    <row r="471" spans="3:3">
      <c r="C471" s="193"/>
    </row>
    <row r="472" spans="3:3">
      <c r="C472" s="193"/>
    </row>
    <row r="473" spans="3:3">
      <c r="C473" s="186"/>
    </row>
    <row r="474" spans="3:3">
      <c r="C474" s="186"/>
    </row>
    <row r="475" spans="3:3">
      <c r="C475" s="193"/>
    </row>
    <row r="476" spans="3:3">
      <c r="C476" s="193"/>
    </row>
    <row r="477" spans="3:3">
      <c r="C477" s="193"/>
    </row>
    <row r="478" spans="3:3">
      <c r="C478" s="193"/>
    </row>
    <row r="479" spans="3:3">
      <c r="C479" s="193"/>
    </row>
    <row r="480" spans="3:3">
      <c r="C480" s="193"/>
    </row>
    <row r="481" spans="3:3">
      <c r="C481" s="193"/>
    </row>
    <row r="482" spans="3:3">
      <c r="C482" s="193"/>
    </row>
    <row r="483" spans="3:3">
      <c r="C483" s="193"/>
    </row>
    <row r="484" spans="3:3">
      <c r="C484" s="193"/>
    </row>
    <row r="485" spans="3:3">
      <c r="C485" s="193"/>
    </row>
    <row r="486" spans="3:3">
      <c r="C486" s="193"/>
    </row>
    <row r="487" spans="3:3">
      <c r="C487" s="193"/>
    </row>
    <row r="488" spans="3:3">
      <c r="C488" s="193"/>
    </row>
    <row r="489" spans="3:3">
      <c r="C489" s="193"/>
    </row>
    <row r="490" spans="3:3">
      <c r="C490" s="193"/>
    </row>
    <row r="491" spans="3:3">
      <c r="C491" s="193"/>
    </row>
    <row r="492" spans="3:3">
      <c r="C492" s="193"/>
    </row>
    <row r="493" spans="3:3">
      <c r="C493" s="193"/>
    </row>
    <row r="494" spans="3:3">
      <c r="C494" s="193"/>
    </row>
    <row r="495" spans="3:3">
      <c r="C495" s="193"/>
    </row>
    <row r="496" spans="3:3">
      <c r="C496" s="193"/>
    </row>
    <row r="497" spans="3:3">
      <c r="C497" s="186"/>
    </row>
    <row r="498" spans="3:3">
      <c r="C498" s="193"/>
    </row>
    <row r="499" spans="3:3">
      <c r="C499" s="193"/>
    </row>
    <row r="500" spans="3:3">
      <c r="C500" s="193"/>
    </row>
    <row r="501" spans="3:3">
      <c r="C501" s="193"/>
    </row>
    <row r="502" spans="3:3">
      <c r="C502" s="193"/>
    </row>
    <row r="503" spans="3:3">
      <c r="C503" s="193"/>
    </row>
    <row r="504" spans="3:3">
      <c r="C504" s="193"/>
    </row>
    <row r="505" spans="3:3">
      <c r="C505" s="193"/>
    </row>
    <row r="506" spans="3:3">
      <c r="C506" s="193"/>
    </row>
    <row r="507" spans="3:3">
      <c r="C507" s="193"/>
    </row>
    <row r="508" spans="3:3">
      <c r="C508" s="193"/>
    </row>
    <row r="509" spans="3:3">
      <c r="C509" s="193"/>
    </row>
    <row r="510" spans="3:3">
      <c r="C510" s="193"/>
    </row>
    <row r="511" spans="3:3">
      <c r="C511" s="193"/>
    </row>
    <row r="512" spans="3:3">
      <c r="C512" s="193"/>
    </row>
    <row r="513" spans="3:3">
      <c r="C513" s="193"/>
    </row>
    <row r="514" spans="3:3">
      <c r="C514" s="186"/>
    </row>
    <row r="515" spans="3:3">
      <c r="C515" s="186"/>
    </row>
    <row r="516" spans="3:3">
      <c r="C516" s="193"/>
    </row>
    <row r="517" spans="3:3">
      <c r="C517" s="186"/>
    </row>
    <row r="518" spans="3:3">
      <c r="C518" s="193"/>
    </row>
    <row r="519" spans="3:3">
      <c r="C519" s="193"/>
    </row>
    <row r="520" spans="3:3">
      <c r="C520" s="193"/>
    </row>
    <row r="521" spans="3:3">
      <c r="C521" s="193"/>
    </row>
    <row r="522" spans="3:3">
      <c r="C522" s="193"/>
    </row>
    <row r="523" spans="3:3">
      <c r="C523" s="193"/>
    </row>
    <row r="524" spans="3:3">
      <c r="C524" s="193"/>
    </row>
    <row r="525" spans="3:3">
      <c r="C525" s="186"/>
    </row>
    <row r="526" spans="3:3">
      <c r="C526" s="193"/>
    </row>
    <row r="527" spans="3:3">
      <c r="C527" s="193"/>
    </row>
    <row r="528" spans="3:3">
      <c r="C528" s="193"/>
    </row>
    <row r="529" spans="3:3">
      <c r="C529" s="193"/>
    </row>
    <row r="530" spans="3:3">
      <c r="C530" s="193"/>
    </row>
    <row r="531" spans="3:3">
      <c r="C531" s="193"/>
    </row>
    <row r="532" spans="3:3">
      <c r="C532" s="193"/>
    </row>
    <row r="533" spans="3:3">
      <c r="C533" s="186"/>
    </row>
    <row r="534" spans="3:3">
      <c r="C534" s="193"/>
    </row>
    <row r="535" spans="3:3">
      <c r="C535" s="193"/>
    </row>
    <row r="536" spans="3:3">
      <c r="C536" s="193"/>
    </row>
    <row r="537" spans="3:3">
      <c r="C537" s="186"/>
    </row>
    <row r="538" spans="3:3">
      <c r="C538" s="193"/>
    </row>
    <row r="539" spans="3:3">
      <c r="C539" s="193"/>
    </row>
    <row r="540" spans="3:3">
      <c r="C540" s="193"/>
    </row>
    <row r="541" spans="3:3">
      <c r="C541" s="193"/>
    </row>
    <row r="542" spans="3:3">
      <c r="C542" s="193"/>
    </row>
    <row r="543" spans="3:3">
      <c r="C543" s="193"/>
    </row>
    <row r="544" spans="3:3">
      <c r="C544" s="193"/>
    </row>
    <row r="545" spans="3:3">
      <c r="C545" s="186"/>
    </row>
    <row r="546" spans="3:3">
      <c r="C546" s="193"/>
    </row>
    <row r="547" spans="3:3">
      <c r="C547" s="193"/>
    </row>
    <row r="548" spans="3:3">
      <c r="C548" s="193"/>
    </row>
    <row r="549" spans="3:3">
      <c r="C549" s="193"/>
    </row>
    <row r="550" spans="3:3">
      <c r="C550" s="193"/>
    </row>
    <row r="551" spans="3:3">
      <c r="C551" s="193"/>
    </row>
    <row r="552" spans="3:3">
      <c r="C552" s="193"/>
    </row>
    <row r="553" spans="3:3">
      <c r="C553" s="193"/>
    </row>
    <row r="554" spans="3:3">
      <c r="C554" s="193"/>
    </row>
    <row r="555" spans="3:3">
      <c r="C555" s="193"/>
    </row>
    <row r="556" spans="3:3">
      <c r="C556" s="193"/>
    </row>
    <row r="557" spans="3:3">
      <c r="C557" s="193"/>
    </row>
    <row r="558" spans="3:3">
      <c r="C558" s="193"/>
    </row>
    <row r="559" spans="3:3">
      <c r="C559" s="186"/>
    </row>
    <row r="560" spans="3:3">
      <c r="C560" s="186"/>
    </row>
    <row r="561" spans="3:3">
      <c r="C561" s="193"/>
    </row>
    <row r="562" spans="3:3">
      <c r="C562" s="193"/>
    </row>
    <row r="563" spans="3:3">
      <c r="C563" s="186"/>
    </row>
    <row r="564" spans="3:3">
      <c r="C564" s="193"/>
    </row>
    <row r="565" spans="3:3">
      <c r="C565" s="193"/>
    </row>
    <row r="566" spans="3:3">
      <c r="C566" s="193"/>
    </row>
    <row r="567" spans="3:3">
      <c r="C567" s="193"/>
    </row>
    <row r="568" spans="3:3">
      <c r="C568" s="193"/>
    </row>
    <row r="569" spans="3:3">
      <c r="C569" s="193"/>
    </row>
    <row r="570" spans="3:3">
      <c r="C570" s="193"/>
    </row>
    <row r="571" spans="3:3">
      <c r="C571" s="193"/>
    </row>
    <row r="572" spans="3:3">
      <c r="C572" s="193"/>
    </row>
    <row r="573" spans="3:3">
      <c r="C573" s="186"/>
    </row>
    <row r="574" spans="3:3">
      <c r="C574" s="193"/>
    </row>
    <row r="575" spans="3:3">
      <c r="C575" s="193"/>
    </row>
    <row r="576" spans="3:3">
      <c r="C576" s="193"/>
    </row>
    <row r="577" spans="3:3">
      <c r="C577" s="193"/>
    </row>
    <row r="578" spans="3:3">
      <c r="C578" s="193"/>
    </row>
    <row r="579" spans="3:3">
      <c r="C579" s="193"/>
    </row>
    <row r="580" spans="3:3">
      <c r="C580" s="193"/>
    </row>
    <row r="581" spans="3:3">
      <c r="C581" s="193"/>
    </row>
    <row r="582" spans="3:3">
      <c r="C582" s="186"/>
    </row>
    <row r="583" spans="3:3">
      <c r="C583" s="193"/>
    </row>
    <row r="584" spans="3:3">
      <c r="C584" s="193"/>
    </row>
    <row r="585" spans="3:3">
      <c r="C585" s="193"/>
    </row>
    <row r="586" spans="3:3">
      <c r="C586" s="193"/>
    </row>
    <row r="587" spans="3:3">
      <c r="C587" s="193"/>
    </row>
    <row r="588" spans="3:3">
      <c r="C588" s="193"/>
    </row>
    <row r="589" spans="3:3">
      <c r="C589" s="193"/>
    </row>
    <row r="590" spans="3:3">
      <c r="C590" s="193"/>
    </row>
    <row r="591" spans="3:3">
      <c r="C591" s="193"/>
    </row>
    <row r="592" spans="3:3">
      <c r="C592" s="193"/>
    </row>
    <row r="593" spans="3:3">
      <c r="C593" s="193"/>
    </row>
    <row r="594" spans="3:3">
      <c r="C594" s="193"/>
    </row>
    <row r="595" spans="3:3">
      <c r="C595" s="186"/>
    </row>
    <row r="596" spans="3:3">
      <c r="C596" s="193"/>
    </row>
    <row r="597" spans="3:3">
      <c r="C597" s="193"/>
    </row>
    <row r="598" spans="3:3">
      <c r="C598" s="193"/>
    </row>
    <row r="599" spans="3:3">
      <c r="C599" s="193"/>
    </row>
    <row r="600" spans="3:3">
      <c r="C600" s="193"/>
    </row>
    <row r="601" spans="3:3">
      <c r="C601" s="193"/>
    </row>
    <row r="602" spans="3:3">
      <c r="C602" s="193"/>
    </row>
    <row r="603" spans="3:3">
      <c r="C603" s="193"/>
    </row>
    <row r="604" spans="3:3">
      <c r="C604" s="193"/>
    </row>
    <row r="605" spans="3:3">
      <c r="C605" s="193"/>
    </row>
    <row r="606" spans="3:3">
      <c r="C606" s="193"/>
    </row>
    <row r="607" spans="3:3">
      <c r="C607" s="193"/>
    </row>
    <row r="608" spans="3:3">
      <c r="C608" s="193"/>
    </row>
    <row r="609" spans="3:3">
      <c r="C609" s="186"/>
    </row>
    <row r="610" spans="3:3">
      <c r="C610" s="193"/>
    </row>
    <row r="611" spans="3:3">
      <c r="C611" s="193"/>
    </row>
    <row r="612" spans="3:3">
      <c r="C612" s="193"/>
    </row>
    <row r="613" spans="3:3">
      <c r="C613" s="193"/>
    </row>
    <row r="614" spans="3:3">
      <c r="C614" s="193"/>
    </row>
    <row r="615" spans="3:3">
      <c r="C615" s="193"/>
    </row>
    <row r="616" spans="3:3">
      <c r="C616" s="193"/>
    </row>
    <row r="617" spans="3:3">
      <c r="C617" s="193"/>
    </row>
    <row r="618" spans="3:3">
      <c r="C618" s="193"/>
    </row>
    <row r="619" spans="3:3">
      <c r="C619" s="193"/>
    </row>
    <row r="620" spans="3:3">
      <c r="C620" s="193"/>
    </row>
    <row r="621" spans="3:3">
      <c r="C621" s="193"/>
    </row>
    <row r="622" spans="3:3">
      <c r="C622" s="186"/>
    </row>
    <row r="623" spans="3:3">
      <c r="C623" s="186"/>
    </row>
    <row r="624" spans="3:3">
      <c r="C624" s="186"/>
    </row>
    <row r="625" spans="3:3">
      <c r="C625" s="186"/>
    </row>
    <row r="626" spans="3:3">
      <c r="C626" s="193"/>
    </row>
    <row r="627" spans="3:3">
      <c r="C627" s="193"/>
    </row>
    <row r="628" spans="3:3">
      <c r="C628" s="193"/>
    </row>
    <row r="629" spans="3:3">
      <c r="C629" s="193"/>
    </row>
    <row r="630" spans="3:3">
      <c r="C630" s="193"/>
    </row>
    <row r="631" spans="3:3">
      <c r="C631" s="193"/>
    </row>
    <row r="632" spans="3:3">
      <c r="C632" s="186"/>
    </row>
    <row r="633" spans="3:3">
      <c r="C633" s="193"/>
    </row>
    <row r="634" spans="3:3">
      <c r="C634" s="186"/>
    </row>
    <row r="635" spans="3:3">
      <c r="C635" s="193"/>
    </row>
    <row r="636" spans="3:3">
      <c r="C636" s="193"/>
    </row>
    <row r="637" spans="3:3">
      <c r="C637" s="193"/>
    </row>
    <row r="638" spans="3:3">
      <c r="C638" s="193"/>
    </row>
    <row r="639" spans="3:3">
      <c r="C639" s="193"/>
    </row>
    <row r="640" spans="3:3">
      <c r="C640" s="193"/>
    </row>
    <row r="641" spans="3:3">
      <c r="C641" s="193"/>
    </row>
    <row r="642" spans="3:3">
      <c r="C642" s="193"/>
    </row>
    <row r="643" spans="3:3">
      <c r="C643" s="193"/>
    </row>
    <row r="644" spans="3:3">
      <c r="C644" s="193"/>
    </row>
    <row r="645" spans="3:3">
      <c r="C645" s="193"/>
    </row>
    <row r="646" spans="3:3">
      <c r="C646" s="193"/>
    </row>
    <row r="647" spans="3:3">
      <c r="C647" s="193"/>
    </row>
    <row r="648" spans="3:3">
      <c r="C648" s="193"/>
    </row>
    <row r="649" spans="3:3">
      <c r="C649" s="193"/>
    </row>
    <row r="650" spans="3:3">
      <c r="C650" s="193"/>
    </row>
    <row r="651" spans="3:3">
      <c r="C651" s="193"/>
    </row>
    <row r="652" spans="3:3">
      <c r="C652" s="193"/>
    </row>
    <row r="653" spans="3:3">
      <c r="C653" s="186"/>
    </row>
    <row r="654" spans="3:3">
      <c r="C654" s="193"/>
    </row>
    <row r="655" spans="3:3">
      <c r="C655" s="193"/>
    </row>
    <row r="656" spans="3:3">
      <c r="C656" s="193"/>
    </row>
    <row r="657" spans="3:3">
      <c r="C657" s="193"/>
    </row>
    <row r="658" spans="3:3">
      <c r="C658" s="193"/>
    </row>
    <row r="659" spans="3:3">
      <c r="C659" s="193"/>
    </row>
    <row r="660" spans="3:3">
      <c r="C660" s="193"/>
    </row>
    <row r="661" spans="3:3">
      <c r="C661" s="193"/>
    </row>
    <row r="662" spans="3:3">
      <c r="C662" s="193"/>
    </row>
    <row r="663" spans="3:3">
      <c r="C663" s="193"/>
    </row>
    <row r="664" spans="3:3">
      <c r="C664" s="193"/>
    </row>
    <row r="665" spans="3:3">
      <c r="C665" s="193"/>
    </row>
    <row r="666" spans="3:3">
      <c r="C666" s="193"/>
    </row>
    <row r="667" spans="3:3">
      <c r="C667" s="193"/>
    </row>
    <row r="668" spans="3:3">
      <c r="C668" s="193"/>
    </row>
    <row r="669" spans="3:3">
      <c r="C669" s="186"/>
    </row>
    <row r="670" spans="3:3">
      <c r="C670" s="186"/>
    </row>
    <row r="671" spans="3:3">
      <c r="C671" s="186"/>
    </row>
    <row r="672" spans="3:3">
      <c r="C672" s="193"/>
    </row>
    <row r="673" spans="3:3">
      <c r="C673" s="193"/>
    </row>
    <row r="674" spans="3:3">
      <c r="C674" s="193"/>
    </row>
    <row r="675" spans="3:3">
      <c r="C675" s="193"/>
    </row>
    <row r="676" spans="3:3">
      <c r="C676" s="193"/>
    </row>
    <row r="677" spans="3:3">
      <c r="C677" s="193"/>
    </row>
    <row r="678" spans="3:3">
      <c r="C678" s="193"/>
    </row>
    <row r="679" spans="3:3">
      <c r="C679" s="193"/>
    </row>
    <row r="680" spans="3:3">
      <c r="C680" s="193"/>
    </row>
    <row r="681" spans="3:3">
      <c r="C681" s="193"/>
    </row>
    <row r="682" spans="3:3">
      <c r="C682" s="193"/>
    </row>
    <row r="683" spans="3:3">
      <c r="C683" s="193"/>
    </row>
    <row r="684" spans="3:3">
      <c r="C684" s="193"/>
    </row>
    <row r="685" spans="3:3">
      <c r="C685" s="193"/>
    </row>
    <row r="686" spans="3:3">
      <c r="C686" s="193"/>
    </row>
    <row r="687" spans="3:3">
      <c r="C687" s="193"/>
    </row>
    <row r="688" spans="3:3">
      <c r="C688" s="193"/>
    </row>
    <row r="689" spans="3:3">
      <c r="C689" s="193"/>
    </row>
    <row r="690" spans="3:3">
      <c r="C690" s="186"/>
    </row>
    <row r="691" spans="3:3">
      <c r="C691" s="186"/>
    </row>
    <row r="692" spans="3:3">
      <c r="C692" s="193"/>
    </row>
    <row r="693" spans="3:3">
      <c r="C693" s="186"/>
    </row>
    <row r="694" spans="3:3">
      <c r="C694" s="193"/>
    </row>
    <row r="695" spans="3:3">
      <c r="C695" s="193"/>
    </row>
    <row r="696" spans="3:3">
      <c r="C696" s="193"/>
    </row>
    <row r="697" spans="3:3">
      <c r="C697" s="193"/>
    </row>
    <row r="698" spans="3:3">
      <c r="C698" s="193"/>
    </row>
    <row r="699" spans="3:3">
      <c r="C699" s="193"/>
    </row>
    <row r="700" spans="3:3">
      <c r="C700" s="193"/>
    </row>
    <row r="701" spans="3:3">
      <c r="C701" s="193"/>
    </row>
    <row r="702" spans="3:3">
      <c r="C702" s="193"/>
    </row>
    <row r="703" spans="3:3">
      <c r="C703" s="186"/>
    </row>
    <row r="704" spans="3:3">
      <c r="C704" s="193"/>
    </row>
    <row r="705" spans="3:3">
      <c r="C705" s="193"/>
    </row>
    <row r="706" spans="3:3">
      <c r="C706" s="193"/>
    </row>
    <row r="707" spans="3:3">
      <c r="C707" s="193"/>
    </row>
    <row r="708" spans="3:3">
      <c r="C708" s="193"/>
    </row>
    <row r="709" spans="3:3">
      <c r="C709" s="193"/>
    </row>
    <row r="710" spans="3:3">
      <c r="C710" s="186"/>
    </row>
    <row r="711" spans="3:3">
      <c r="C711" s="193"/>
    </row>
    <row r="712" spans="3:3">
      <c r="C712" s="186"/>
    </row>
    <row r="713" spans="3:3">
      <c r="C713" s="186"/>
    </row>
    <row r="714" spans="3:3">
      <c r="C714" s="186"/>
    </row>
    <row r="715" spans="3:3">
      <c r="C715" s="193"/>
    </row>
    <row r="716" spans="3:3">
      <c r="C716" s="193"/>
    </row>
    <row r="717" spans="3:3">
      <c r="C717" s="193"/>
    </row>
    <row r="718" spans="3:3">
      <c r="C718" s="193"/>
    </row>
    <row r="719" spans="3:3">
      <c r="C719" s="193"/>
    </row>
    <row r="720" spans="3:3">
      <c r="C720" s="193"/>
    </row>
    <row r="721" spans="3:3">
      <c r="C721" s="193"/>
    </row>
    <row r="722" spans="3:3">
      <c r="C722" s="193"/>
    </row>
    <row r="723" spans="3:3">
      <c r="C723" s="193"/>
    </row>
    <row r="724" spans="3:3">
      <c r="C724" s="186"/>
    </row>
    <row r="725" spans="3:3">
      <c r="C725" s="193"/>
    </row>
    <row r="726" spans="3:3">
      <c r="C726" s="193"/>
    </row>
    <row r="727" spans="3:3">
      <c r="C727" s="186"/>
    </row>
    <row r="728" spans="3:3">
      <c r="C728" s="186"/>
    </row>
    <row r="729" spans="3:3">
      <c r="C729" s="186"/>
    </row>
    <row r="730" spans="3:3">
      <c r="C730" s="186"/>
    </row>
    <row r="731" spans="3:3">
      <c r="C731" s="193"/>
    </row>
    <row r="732" spans="3:3">
      <c r="C732" s="193"/>
    </row>
    <row r="733" spans="3:3">
      <c r="C733" s="193"/>
    </row>
    <row r="734" spans="3:3">
      <c r="C734" s="193"/>
    </row>
    <row r="735" spans="3:3">
      <c r="C735" s="193"/>
    </row>
    <row r="736" spans="3:3">
      <c r="C736" s="193"/>
    </row>
    <row r="737" spans="3:3">
      <c r="C737" s="193"/>
    </row>
    <row r="738" spans="3:3">
      <c r="C738" s="193"/>
    </row>
    <row r="739" spans="3:3">
      <c r="C739" s="193"/>
    </row>
    <row r="740" spans="3:3">
      <c r="C740" s="193"/>
    </row>
    <row r="741" spans="3:3">
      <c r="C741" s="193"/>
    </row>
    <row r="742" spans="3:3">
      <c r="C742" s="193"/>
    </row>
    <row r="743" spans="3:3">
      <c r="C743" s="193"/>
    </row>
    <row r="744" spans="3:3">
      <c r="C744" s="186"/>
    </row>
    <row r="745" spans="3:3">
      <c r="C745" s="193"/>
    </row>
    <row r="746" spans="3:3">
      <c r="C746" s="193"/>
    </row>
    <row r="747" spans="3:3">
      <c r="C747" s="193"/>
    </row>
    <row r="748" spans="3:3">
      <c r="C748" s="193"/>
    </row>
    <row r="749" spans="3:3">
      <c r="C749" s="193"/>
    </row>
    <row r="750" spans="3:3">
      <c r="C750" s="193"/>
    </row>
    <row r="751" spans="3:3">
      <c r="C751" s="193"/>
    </row>
    <row r="752" spans="3:3">
      <c r="C752" s="193"/>
    </row>
    <row r="753" spans="3:3">
      <c r="C753" s="193"/>
    </row>
    <row r="754" spans="3:3">
      <c r="C754" s="193"/>
    </row>
    <row r="755" spans="3:3">
      <c r="C755" s="193"/>
    </row>
    <row r="756" spans="3:3">
      <c r="C756" s="186"/>
    </row>
    <row r="757" spans="3:3">
      <c r="C757" s="193"/>
    </row>
    <row r="758" spans="3:3">
      <c r="C758" s="193"/>
    </row>
    <row r="759" spans="3:3">
      <c r="C759" s="193"/>
    </row>
    <row r="760" spans="3:3">
      <c r="C760" s="193"/>
    </row>
    <row r="761" spans="3:3">
      <c r="C761" s="193"/>
    </row>
    <row r="762" spans="3:3">
      <c r="C762" s="186"/>
    </row>
    <row r="763" spans="3:3">
      <c r="C763" s="193"/>
    </row>
    <row r="764" spans="3:3">
      <c r="C764" s="193"/>
    </row>
    <row r="765" spans="3:3">
      <c r="C765" s="193"/>
    </row>
    <row r="766" spans="3:3">
      <c r="C766" s="193"/>
    </row>
    <row r="767" spans="3:3">
      <c r="C767" s="193"/>
    </row>
    <row r="768" spans="3:3">
      <c r="C768" s="193"/>
    </row>
    <row r="769" spans="3:3">
      <c r="C769" s="193"/>
    </row>
    <row r="770" spans="3:3">
      <c r="C770" s="193"/>
    </row>
    <row r="771" spans="3:3">
      <c r="C771" s="193"/>
    </row>
    <row r="772" spans="3:3">
      <c r="C772" s="193"/>
    </row>
    <row r="773" spans="3:3">
      <c r="C773" s="186"/>
    </row>
    <row r="774" spans="3:3">
      <c r="C774" s="193"/>
    </row>
    <row r="775" spans="3:3">
      <c r="C775" s="193"/>
    </row>
    <row r="776" spans="3:3">
      <c r="C776" s="193"/>
    </row>
    <row r="777" spans="3:3">
      <c r="C777" s="193"/>
    </row>
    <row r="778" spans="3:3">
      <c r="C778" s="193"/>
    </row>
    <row r="779" spans="3:3">
      <c r="C779" s="186"/>
    </row>
    <row r="780" spans="3:3">
      <c r="C780" s="186"/>
    </row>
    <row r="781" spans="3:3">
      <c r="C781" s="193"/>
    </row>
    <row r="782" spans="3:3">
      <c r="C782" s="193"/>
    </row>
    <row r="783" spans="3:3">
      <c r="C783" s="193"/>
    </row>
    <row r="784" spans="3:3">
      <c r="C784" s="193"/>
    </row>
    <row r="785" spans="3:3">
      <c r="C785" s="193"/>
    </row>
    <row r="786" spans="3:3">
      <c r="C786" s="193"/>
    </row>
    <row r="787" spans="3:3">
      <c r="C787" s="193"/>
    </row>
    <row r="788" spans="3:3">
      <c r="C788" s="186"/>
    </row>
    <row r="789" spans="3:3">
      <c r="C789" s="193"/>
    </row>
    <row r="790" spans="3:3">
      <c r="C790" s="193"/>
    </row>
    <row r="791" spans="3:3">
      <c r="C791" s="193"/>
    </row>
    <row r="792" spans="3:3">
      <c r="C792" s="193"/>
    </row>
    <row r="793" spans="3:3">
      <c r="C793" s="193"/>
    </row>
    <row r="794" spans="3:3">
      <c r="C794" s="193"/>
    </row>
    <row r="795" spans="3:3">
      <c r="C795" s="193"/>
    </row>
    <row r="796" spans="3:3">
      <c r="C796" s="193"/>
    </row>
    <row r="797" spans="3:3">
      <c r="C797" s="193"/>
    </row>
    <row r="798" spans="3:3">
      <c r="C798" s="193"/>
    </row>
    <row r="799" spans="3:3">
      <c r="C799" s="193"/>
    </row>
    <row r="800" spans="3:3">
      <c r="C800" s="193"/>
    </row>
    <row r="801" spans="3:3">
      <c r="C801" s="193"/>
    </row>
    <row r="802" spans="3:3">
      <c r="C802" s="193"/>
    </row>
    <row r="803" spans="3:3">
      <c r="C803" s="193"/>
    </row>
    <row r="804" spans="3:3">
      <c r="C804" s="193"/>
    </row>
    <row r="805" spans="3:3">
      <c r="C805" s="193"/>
    </row>
    <row r="806" spans="3:3">
      <c r="C806" s="193"/>
    </row>
    <row r="807" spans="3:3">
      <c r="C807" s="186"/>
    </row>
    <row r="808" spans="3:3">
      <c r="C808" s="186"/>
    </row>
    <row r="809" spans="3:3">
      <c r="C809" s="193"/>
    </row>
    <row r="810" spans="3:3">
      <c r="C810" s="193"/>
    </row>
    <row r="811" spans="3:3">
      <c r="C811" s="186"/>
    </row>
    <row r="812" spans="3:3">
      <c r="C812" s="193"/>
    </row>
    <row r="813" spans="3:3">
      <c r="C813" s="193"/>
    </row>
    <row r="814" spans="3:3">
      <c r="C814" s="193"/>
    </row>
    <row r="815" spans="3:3">
      <c r="C815" s="193"/>
    </row>
    <row r="816" spans="3:3">
      <c r="C816" s="193"/>
    </row>
    <row r="817" spans="3:3">
      <c r="C817" s="193"/>
    </row>
    <row r="818" spans="3:3">
      <c r="C818" s="193"/>
    </row>
    <row r="819" spans="3:3">
      <c r="C819" s="193"/>
    </row>
    <row r="820" spans="3:3">
      <c r="C820" s="193"/>
    </row>
    <row r="821" spans="3:3">
      <c r="C821" s="193"/>
    </row>
    <row r="822" spans="3:3">
      <c r="C822" s="186"/>
    </row>
    <row r="823" spans="3:3">
      <c r="C823" s="186"/>
    </row>
    <row r="824" spans="3:3">
      <c r="C824" s="193"/>
    </row>
    <row r="825" spans="3:3">
      <c r="C825" s="193"/>
    </row>
    <row r="826" spans="3:3">
      <c r="C826" s="193"/>
    </row>
    <row r="827" spans="3:3">
      <c r="C827" s="193"/>
    </row>
    <row r="828" spans="3:3">
      <c r="C828" s="193"/>
    </row>
    <row r="829" spans="3:3">
      <c r="C829" s="193"/>
    </row>
    <row r="830" spans="3:3">
      <c r="C830" s="193"/>
    </row>
    <row r="831" spans="3:3">
      <c r="C831" s="193"/>
    </row>
    <row r="832" spans="3:3">
      <c r="C832" s="193"/>
    </row>
    <row r="833" spans="3:3">
      <c r="C833" s="193"/>
    </row>
    <row r="834" spans="3:3">
      <c r="C834" s="193"/>
    </row>
    <row r="835" spans="3:3">
      <c r="C835" s="193"/>
    </row>
    <row r="836" spans="3:3">
      <c r="C836" s="193"/>
    </row>
    <row r="837" spans="3:3">
      <c r="C837" s="193"/>
    </row>
    <row r="838" spans="3:3">
      <c r="C838" s="193"/>
    </row>
    <row r="839" spans="3:3">
      <c r="C839" s="193"/>
    </row>
    <row r="840" spans="3:3">
      <c r="C840" s="193"/>
    </row>
    <row r="841" spans="3:3">
      <c r="C841" s="193"/>
    </row>
    <row r="842" spans="3:3">
      <c r="C842" s="193"/>
    </row>
    <row r="843" spans="3:3">
      <c r="C843" s="193"/>
    </row>
    <row r="844" spans="3:3">
      <c r="C844" s="193"/>
    </row>
    <row r="845" spans="3:3">
      <c r="C845" s="193"/>
    </row>
    <row r="846" spans="3:3">
      <c r="C846" s="193"/>
    </row>
    <row r="847" spans="3:3">
      <c r="C847" s="193"/>
    </row>
    <row r="848" spans="3:3">
      <c r="C848" s="193"/>
    </row>
    <row r="849" spans="3:3">
      <c r="C849" s="193"/>
    </row>
    <row r="850" spans="3:3">
      <c r="C850" s="193"/>
    </row>
    <row r="851" spans="3:3">
      <c r="C851" s="186"/>
    </row>
    <row r="852" spans="3:3">
      <c r="C852" s="186"/>
    </row>
    <row r="853" spans="3:3">
      <c r="C853" s="193"/>
    </row>
    <row r="854" spans="3:3">
      <c r="C854" s="193"/>
    </row>
    <row r="855" spans="3:3">
      <c r="C855" s="193"/>
    </row>
    <row r="856" spans="3:3">
      <c r="C856" s="193"/>
    </row>
    <row r="857" spans="3:3">
      <c r="C857" s="186"/>
    </row>
    <row r="858" spans="3:3">
      <c r="C858" s="186"/>
    </row>
    <row r="859" spans="3:3">
      <c r="C859" s="193"/>
    </row>
    <row r="860" spans="3:3">
      <c r="C860" s="193"/>
    </row>
    <row r="861" spans="3:3">
      <c r="C861" s="193"/>
    </row>
    <row r="862" spans="3:3">
      <c r="C862" s="193"/>
    </row>
    <row r="863" spans="3:3">
      <c r="C863" s="193"/>
    </row>
    <row r="864" spans="3:3">
      <c r="C864" s="193"/>
    </row>
    <row r="865" spans="3:3">
      <c r="C865" s="193"/>
    </row>
    <row r="866" spans="3:3">
      <c r="C866" s="193"/>
    </row>
    <row r="867" spans="3:3">
      <c r="C867" s="193"/>
    </row>
    <row r="868" spans="3:3">
      <c r="C868" s="193"/>
    </row>
    <row r="869" spans="3:3">
      <c r="C869" s="193"/>
    </row>
    <row r="870" spans="3:3">
      <c r="C870" s="193"/>
    </row>
    <row r="871" spans="3:3">
      <c r="C871" s="193"/>
    </row>
    <row r="872" spans="3:3">
      <c r="C872" s="193"/>
    </row>
    <row r="873" spans="3:3">
      <c r="C873" s="193"/>
    </row>
    <row r="874" spans="3:3">
      <c r="C874" s="193"/>
    </row>
    <row r="875" spans="3:3">
      <c r="C875" s="193"/>
    </row>
    <row r="876" spans="3:3">
      <c r="C876" s="193"/>
    </row>
    <row r="877" spans="3:3">
      <c r="C877" s="193"/>
    </row>
    <row r="878" spans="3:3">
      <c r="C878" s="186"/>
    </row>
    <row r="879" spans="3:3">
      <c r="C879" s="193"/>
    </row>
    <row r="880" spans="3:3">
      <c r="C880" s="193"/>
    </row>
    <row r="881" spans="3:3">
      <c r="C881" s="193"/>
    </row>
    <row r="882" spans="3:3">
      <c r="C882" s="193"/>
    </row>
    <row r="883" spans="3:3">
      <c r="C883" s="193"/>
    </row>
    <row r="884" spans="3:3">
      <c r="C884" s="193"/>
    </row>
    <row r="885" spans="3:3">
      <c r="C885" s="193"/>
    </row>
    <row r="886" spans="3:3">
      <c r="C886" s="193"/>
    </row>
    <row r="887" spans="3:3">
      <c r="C887" s="186"/>
    </row>
    <row r="888" spans="3:3">
      <c r="C888" s="186"/>
    </row>
    <row r="889" spans="3:3">
      <c r="C889" s="193"/>
    </row>
    <row r="890" spans="3:3">
      <c r="C890" s="193"/>
    </row>
    <row r="891" spans="3:3">
      <c r="C891" s="193"/>
    </row>
    <row r="892" spans="3:3">
      <c r="C892" s="186"/>
    </row>
    <row r="893" spans="3:3">
      <c r="C893" s="186"/>
    </row>
    <row r="894" spans="3:3">
      <c r="C894" s="193"/>
    </row>
    <row r="895" spans="3:3">
      <c r="C895" s="193"/>
    </row>
    <row r="896" spans="3:3">
      <c r="C896" s="193"/>
    </row>
    <row r="897" spans="3:3">
      <c r="C897" s="193"/>
    </row>
    <row r="898" spans="3:3">
      <c r="C898" s="193"/>
    </row>
    <row r="899" spans="3:3">
      <c r="C899" s="193"/>
    </row>
    <row r="900" spans="3:3">
      <c r="C900" s="193"/>
    </row>
    <row r="901" spans="3:3">
      <c r="C901" s="193"/>
    </row>
    <row r="902" spans="3:3">
      <c r="C902" s="193"/>
    </row>
    <row r="903" spans="3:3">
      <c r="C903" s="193"/>
    </row>
    <row r="904" spans="3:3">
      <c r="C904" s="193"/>
    </row>
    <row r="905" spans="3:3">
      <c r="C905" s="186"/>
    </row>
    <row r="906" spans="3:3">
      <c r="C906" s="186"/>
    </row>
    <row r="907" spans="3:3">
      <c r="C907" s="193"/>
    </row>
    <row r="908" spans="3:3">
      <c r="C908" s="193"/>
    </row>
    <row r="909" spans="3:3">
      <c r="C909" s="193"/>
    </row>
    <row r="910" spans="3:3">
      <c r="C910" s="193"/>
    </row>
    <row r="911" spans="3:3">
      <c r="C911" s="186"/>
    </row>
    <row r="912" spans="3:3">
      <c r="C912" s="193"/>
    </row>
    <row r="913" spans="3:3">
      <c r="C913" s="193"/>
    </row>
    <row r="914" spans="3:3">
      <c r="C914" s="193"/>
    </row>
    <row r="915" spans="3:3">
      <c r="C915" s="193"/>
    </row>
    <row r="916" spans="3:3">
      <c r="C916" s="193"/>
    </row>
    <row r="917" spans="3:3">
      <c r="C917" s="193"/>
    </row>
    <row r="918" spans="3:3">
      <c r="C918" s="193"/>
    </row>
    <row r="919" spans="3:3">
      <c r="C919" s="193"/>
    </row>
    <row r="920" spans="3:3">
      <c r="C920" s="193"/>
    </row>
    <row r="921" spans="3:3">
      <c r="C921" s="193"/>
    </row>
    <row r="922" spans="3:3">
      <c r="C922" s="193"/>
    </row>
    <row r="923" spans="3:3">
      <c r="C923" s="193"/>
    </row>
    <row r="924" spans="3:3">
      <c r="C924" s="186"/>
    </row>
    <row r="925" spans="3:3">
      <c r="C925" s="186"/>
    </row>
    <row r="926" spans="3:3">
      <c r="C926" s="186"/>
    </row>
    <row r="927" spans="3:3">
      <c r="C927" s="193"/>
    </row>
    <row r="928" spans="3:3">
      <c r="C928" s="193"/>
    </row>
    <row r="929" spans="3:3">
      <c r="C929" s="193"/>
    </row>
    <row r="930" spans="3:3">
      <c r="C930" s="193"/>
    </row>
    <row r="931" spans="3:3">
      <c r="C931" s="193"/>
    </row>
    <row r="932" spans="3:3">
      <c r="C932" s="193"/>
    </row>
    <row r="933" spans="3:3">
      <c r="C933" s="193"/>
    </row>
    <row r="934" spans="3:3">
      <c r="C934" s="193"/>
    </row>
    <row r="935" spans="3:3">
      <c r="C935" s="193"/>
    </row>
    <row r="936" spans="3:3">
      <c r="C936" s="193"/>
    </row>
    <row r="937" spans="3:3">
      <c r="C937" s="193"/>
    </row>
    <row r="938" spans="3:3">
      <c r="C938" s="193"/>
    </row>
    <row r="939" spans="3:3">
      <c r="C939" s="193"/>
    </row>
    <row r="940" spans="3:3">
      <c r="C940" s="193"/>
    </row>
    <row r="941" spans="3:3">
      <c r="C941" s="193"/>
    </row>
    <row r="942" spans="3:3">
      <c r="C942" s="193"/>
    </row>
    <row r="943" spans="3:3">
      <c r="C943" s="193"/>
    </row>
    <row r="944" spans="3:3">
      <c r="C944" s="193"/>
    </row>
    <row r="945" spans="3:3">
      <c r="C945" s="193"/>
    </row>
    <row r="946" spans="3:3">
      <c r="C946" s="193"/>
    </row>
    <row r="947" spans="3:3">
      <c r="C947" s="193"/>
    </row>
    <row r="948" spans="3:3">
      <c r="C948" s="186"/>
    </row>
    <row r="949" spans="3:3">
      <c r="C949" s="193"/>
    </row>
    <row r="950" spans="3:3">
      <c r="C950" s="193"/>
    </row>
    <row r="951" spans="3:3">
      <c r="C951" s="193"/>
    </row>
    <row r="952" spans="3:3">
      <c r="C952" s="193"/>
    </row>
    <row r="953" spans="3:3">
      <c r="C953" s="193"/>
    </row>
    <row r="954" spans="3:3">
      <c r="C954" s="193"/>
    </row>
    <row r="955" spans="3:3">
      <c r="C955" s="186"/>
    </row>
    <row r="956" spans="3:3">
      <c r="C956" s="193"/>
    </row>
    <row r="957" spans="3:3">
      <c r="C957" s="193"/>
    </row>
    <row r="958" spans="3:3">
      <c r="C958" s="193"/>
    </row>
    <row r="959" spans="3:3">
      <c r="C959" s="193"/>
    </row>
    <row r="960" spans="3:3">
      <c r="C960" s="193"/>
    </row>
    <row r="961" spans="3:3">
      <c r="C961" s="193"/>
    </row>
    <row r="962" spans="3:3">
      <c r="C962" s="193"/>
    </row>
    <row r="963" spans="3:3">
      <c r="C963" s="193"/>
    </row>
    <row r="964" spans="3:3">
      <c r="C964" s="193"/>
    </row>
    <row r="965" spans="3:3">
      <c r="C965" s="193"/>
    </row>
    <row r="966" spans="3:3">
      <c r="C966" s="193"/>
    </row>
    <row r="967" spans="3:3">
      <c r="C967" s="193"/>
    </row>
    <row r="968" spans="3:3">
      <c r="C968" s="193"/>
    </row>
    <row r="969" spans="3:3">
      <c r="C969" s="193"/>
    </row>
    <row r="970" spans="3:3">
      <c r="C970" s="193"/>
    </row>
    <row r="971" spans="3:3">
      <c r="C971" s="193"/>
    </row>
    <row r="972" spans="3:3">
      <c r="C972" s="193"/>
    </row>
    <row r="973" spans="3:3">
      <c r="C973" s="193"/>
    </row>
    <row r="974" spans="3:3">
      <c r="C974" s="193"/>
    </row>
    <row r="975" spans="3:3">
      <c r="C975" s="193"/>
    </row>
    <row r="976" spans="3:3">
      <c r="C976" s="193"/>
    </row>
    <row r="977" spans="3:3">
      <c r="C977" s="193"/>
    </row>
    <row r="978" spans="3:3">
      <c r="C978" s="193"/>
    </row>
    <row r="979" spans="3:3">
      <c r="C979" s="193"/>
    </row>
    <row r="980" spans="3:3">
      <c r="C980" s="193"/>
    </row>
    <row r="981" spans="3:3">
      <c r="C981" s="186"/>
    </row>
    <row r="982" spans="3:3">
      <c r="C982" s="186"/>
    </row>
    <row r="983" spans="3:3">
      <c r="C983" s="193"/>
    </row>
    <row r="984" spans="3:3">
      <c r="C984" s="193"/>
    </row>
    <row r="985" spans="3:3">
      <c r="C985" s="193"/>
    </row>
    <row r="986" spans="3:3">
      <c r="C986" s="193"/>
    </row>
    <row r="987" spans="3:3">
      <c r="C987" s="193"/>
    </row>
    <row r="988" spans="3:3">
      <c r="C988" s="193"/>
    </row>
    <row r="989" spans="3:3">
      <c r="C989" s="186"/>
    </row>
    <row r="990" spans="3:3">
      <c r="C990" s="186"/>
    </row>
    <row r="991" spans="3:3">
      <c r="C991" s="193"/>
    </row>
    <row r="992" spans="3:3">
      <c r="C992" s="193"/>
    </row>
    <row r="993" spans="3:3">
      <c r="C993" s="193"/>
    </row>
    <row r="994" spans="3:3">
      <c r="C994" s="193"/>
    </row>
    <row r="995" spans="3:3">
      <c r="C995" s="193"/>
    </row>
    <row r="996" spans="3:3">
      <c r="C996" s="193"/>
    </row>
    <row r="997" spans="3:3">
      <c r="C997" s="193"/>
    </row>
    <row r="998" spans="3:3">
      <c r="C998" s="193"/>
    </row>
    <row r="999" spans="3:3">
      <c r="C999" s="193"/>
    </row>
    <row r="1000" spans="3:3">
      <c r="C1000" s="193"/>
    </row>
    <row r="1001" spans="3:3">
      <c r="C1001" s="193"/>
    </row>
    <row r="1002" spans="3:3">
      <c r="C1002" s="193"/>
    </row>
    <row r="1003" spans="3:3">
      <c r="C1003" s="193"/>
    </row>
    <row r="1004" spans="3:3">
      <c r="C1004" s="186"/>
    </row>
    <row r="1005" spans="3:3">
      <c r="C1005" s="186"/>
    </row>
    <row r="1006" spans="3:3">
      <c r="C1006" s="186"/>
    </row>
    <row r="1007" spans="3:3">
      <c r="C1007" s="186"/>
    </row>
    <row r="1008" spans="3:3">
      <c r="C1008" s="186"/>
    </row>
    <row r="1009" spans="3:3">
      <c r="C1009" s="193"/>
    </row>
    <row r="1010" spans="3:3">
      <c r="C1010" s="186"/>
    </row>
    <row r="1011" spans="3:3">
      <c r="C1011" s="193"/>
    </row>
    <row r="1012" spans="3:3">
      <c r="C1012" s="193"/>
    </row>
    <row r="1013" spans="3:3">
      <c r="C1013" s="193"/>
    </row>
    <row r="1014" spans="3:3">
      <c r="C1014" s="193"/>
    </row>
    <row r="1015" spans="3:3">
      <c r="C1015" s="193"/>
    </row>
    <row r="1016" spans="3:3">
      <c r="C1016" s="193"/>
    </row>
    <row r="1017" spans="3:3">
      <c r="C1017" s="193"/>
    </row>
    <row r="1018" spans="3:3">
      <c r="C1018" s="193"/>
    </row>
    <row r="1019" spans="3:3">
      <c r="C1019" s="193"/>
    </row>
    <row r="1020" spans="3:3">
      <c r="C1020" s="193"/>
    </row>
    <row r="1021" spans="3:3">
      <c r="C1021" s="193"/>
    </row>
    <row r="1022" spans="3:3">
      <c r="C1022" s="193"/>
    </row>
    <row r="1023" spans="3:3">
      <c r="C1023" s="193"/>
    </row>
    <row r="1024" spans="3:3">
      <c r="C1024" s="193"/>
    </row>
    <row r="1025" spans="3:3">
      <c r="C1025" s="186"/>
    </row>
    <row r="1026" spans="3:3">
      <c r="C1026" s="193"/>
    </row>
    <row r="1027" spans="3:3">
      <c r="C1027" s="186"/>
    </row>
    <row r="1028" spans="3:3">
      <c r="C1028" s="186"/>
    </row>
    <row r="1029" spans="3:3">
      <c r="C1029" s="193"/>
    </row>
    <row r="1030" spans="3:3">
      <c r="C1030" s="193"/>
    </row>
    <row r="1031" spans="3:3">
      <c r="C1031" s="193"/>
    </row>
    <row r="1032" spans="3:3">
      <c r="C1032" s="193"/>
    </row>
    <row r="1033" spans="3:3">
      <c r="C1033" s="193"/>
    </row>
    <row r="1034" spans="3:3">
      <c r="C1034" s="193"/>
    </row>
    <row r="1035" spans="3:3">
      <c r="C1035" s="193"/>
    </row>
    <row r="1036" spans="3:3">
      <c r="C1036" s="193"/>
    </row>
    <row r="1037" spans="3:3">
      <c r="C1037" s="193"/>
    </row>
    <row r="1038" spans="3:3">
      <c r="C1038" s="193"/>
    </row>
    <row r="1039" spans="3:3">
      <c r="C1039" s="193"/>
    </row>
    <row r="1040" spans="3:3">
      <c r="C1040" s="193"/>
    </row>
    <row r="1041" spans="3:3">
      <c r="C1041" s="193"/>
    </row>
    <row r="1042" spans="3:3">
      <c r="C1042" s="193"/>
    </row>
    <row r="1043" spans="3:3">
      <c r="C1043" s="186"/>
    </row>
    <row r="1044" spans="3:3">
      <c r="C1044" s="193"/>
    </row>
    <row r="1045" spans="3:3">
      <c r="C1045" s="193"/>
    </row>
    <row r="1046" spans="3:3">
      <c r="C1046" s="193"/>
    </row>
    <row r="1047" spans="3:3">
      <c r="C1047" s="193"/>
    </row>
    <row r="1048" spans="3:3">
      <c r="C1048" s="193"/>
    </row>
    <row r="1049" spans="3:3">
      <c r="C1049" s="186"/>
    </row>
    <row r="1050" spans="3:3">
      <c r="C1050" s="193"/>
    </row>
    <row r="1051" spans="3:3">
      <c r="C1051" s="193"/>
    </row>
    <row r="1052" spans="3:3">
      <c r="C1052" s="193"/>
    </row>
    <row r="1053" spans="3:3">
      <c r="C1053" s="193"/>
    </row>
    <row r="1054" spans="3:3">
      <c r="C1054" s="193"/>
    </row>
    <row r="1055" spans="3:3">
      <c r="C1055" s="193"/>
    </row>
    <row r="1056" spans="3:3">
      <c r="C1056" s="193"/>
    </row>
    <row r="1057" spans="3:3">
      <c r="C1057" s="193"/>
    </row>
    <row r="1058" spans="3:3">
      <c r="C1058" s="193"/>
    </row>
    <row r="1059" spans="3:3">
      <c r="C1059" s="193"/>
    </row>
    <row r="1060" spans="3:3">
      <c r="C1060" s="193"/>
    </row>
    <row r="1061" spans="3:3">
      <c r="C1061" s="193"/>
    </row>
    <row r="1062" spans="3:3">
      <c r="C1062" s="193"/>
    </row>
    <row r="1063" spans="3:3">
      <c r="C1063" s="193"/>
    </row>
    <row r="1064" spans="3:3">
      <c r="C1064" s="193"/>
    </row>
    <row r="1065" spans="3:3">
      <c r="C1065" s="193"/>
    </row>
    <row r="1066" spans="3:3">
      <c r="C1066" s="193"/>
    </row>
    <row r="1067" spans="3:3">
      <c r="C1067" s="193"/>
    </row>
    <row r="1068" spans="3:3">
      <c r="C1068" s="193"/>
    </row>
    <row r="1069" spans="3:3">
      <c r="C1069" s="193"/>
    </row>
    <row r="1070" spans="3:3">
      <c r="C1070" s="193"/>
    </row>
    <row r="1071" spans="3:3">
      <c r="C1071" s="193"/>
    </row>
    <row r="1072" spans="3:3">
      <c r="C1072" s="193"/>
    </row>
    <row r="1073" spans="3:3">
      <c r="C1073" s="193"/>
    </row>
    <row r="1074" spans="3:3">
      <c r="C1074" s="186"/>
    </row>
    <row r="1075" spans="3:3">
      <c r="C1075" s="186"/>
    </row>
    <row r="1076" spans="3:3">
      <c r="C1076" s="193"/>
    </row>
    <row r="1077" spans="3:3">
      <c r="C1077" s="193"/>
    </row>
    <row r="1078" spans="3:3">
      <c r="C1078" s="186"/>
    </row>
    <row r="1079" spans="3:3">
      <c r="C1079" s="186"/>
    </row>
    <row r="1080" spans="3:3">
      <c r="C1080" s="193"/>
    </row>
    <row r="1081" spans="3:3">
      <c r="C1081" s="193"/>
    </row>
    <row r="1082" spans="3:3">
      <c r="C1082" s="193"/>
    </row>
    <row r="1083" spans="3:3">
      <c r="C1083" s="193"/>
    </row>
    <row r="1084" spans="3:3">
      <c r="C1084" s="193"/>
    </row>
    <row r="1085" spans="3:3">
      <c r="C1085" s="193"/>
    </row>
    <row r="1086" spans="3:3">
      <c r="C1086" s="193"/>
    </row>
    <row r="1087" spans="3:3">
      <c r="C1087" s="193"/>
    </row>
    <row r="1088" spans="3:3">
      <c r="C1088" s="193"/>
    </row>
    <row r="1089" spans="3:3">
      <c r="C1089" s="193"/>
    </row>
    <row r="1090" spans="3:3">
      <c r="C1090" s="186"/>
    </row>
    <row r="1091" spans="3:3">
      <c r="C1091" s="186"/>
    </row>
    <row r="1092" spans="3:3">
      <c r="C1092" s="193"/>
    </row>
    <row r="1093" spans="3:3">
      <c r="C1093" s="193"/>
    </row>
    <row r="1094" spans="3:3">
      <c r="C1094" s="193"/>
    </row>
    <row r="1095" spans="3:3">
      <c r="C1095" s="193"/>
    </row>
    <row r="1096" spans="3:3">
      <c r="C1096" s="193"/>
    </row>
    <row r="1097" spans="3:3">
      <c r="C1097" s="193"/>
    </row>
    <row r="1098" spans="3:3">
      <c r="C1098" s="193"/>
    </row>
    <row r="1099" spans="3:3">
      <c r="C1099" s="193"/>
    </row>
    <row r="1100" spans="3:3">
      <c r="C1100" s="193"/>
    </row>
    <row r="1101" spans="3:3">
      <c r="C1101" s="186"/>
    </row>
    <row r="1102" spans="3:3">
      <c r="C1102" s="193"/>
    </row>
    <row r="1103" spans="3:3">
      <c r="C1103" s="193"/>
    </row>
    <row r="1104" spans="3:3">
      <c r="C1104" s="186"/>
    </row>
    <row r="1105" spans="3:3">
      <c r="C1105" s="193"/>
    </row>
    <row r="1106" spans="3:3">
      <c r="C1106" s="193"/>
    </row>
    <row r="1107" spans="3:3">
      <c r="C1107" s="193"/>
    </row>
    <row r="1108" spans="3:3">
      <c r="C1108" s="193"/>
    </row>
    <row r="1109" spans="3:3">
      <c r="C1109" s="193"/>
    </row>
    <row r="1110" spans="3:3">
      <c r="C1110" s="193"/>
    </row>
    <row r="1111" spans="3:3">
      <c r="C1111" s="193"/>
    </row>
    <row r="1112" spans="3:3">
      <c r="C1112" s="193"/>
    </row>
    <row r="1113" spans="3:3">
      <c r="C1113" s="193"/>
    </row>
    <row r="1114" spans="3:3">
      <c r="C1114" s="193"/>
    </row>
    <row r="1115" spans="3:3">
      <c r="C1115" s="193"/>
    </row>
    <row r="1116" spans="3:3">
      <c r="C1116" s="193"/>
    </row>
    <row r="1117" spans="3:3">
      <c r="C1117" s="193"/>
    </row>
    <row r="1118" spans="3:3">
      <c r="C1118" s="193"/>
    </row>
    <row r="1119" spans="3:3">
      <c r="C1119" s="186"/>
    </row>
    <row r="1120" spans="3:3">
      <c r="C1120" s="193"/>
    </row>
    <row r="1121" spans="3:3">
      <c r="C1121" s="193"/>
    </row>
    <row r="1122" spans="3:3">
      <c r="C1122" s="193"/>
    </row>
    <row r="1123" spans="3:3">
      <c r="C1123" s="193"/>
    </row>
    <row r="1124" spans="3:3">
      <c r="C1124" s="193"/>
    </row>
    <row r="1125" spans="3:3">
      <c r="C1125" s="193"/>
    </row>
    <row r="1126" spans="3:3">
      <c r="C1126" s="193"/>
    </row>
    <row r="1127" spans="3:3">
      <c r="C1127" s="193"/>
    </row>
    <row r="1128" spans="3:3">
      <c r="C1128" s="186"/>
    </row>
    <row r="1129" spans="3:3">
      <c r="C1129" s="193"/>
    </row>
    <row r="1130" spans="3:3">
      <c r="C1130" s="193"/>
    </row>
    <row r="1131" spans="3:3">
      <c r="C1131" s="193"/>
    </row>
    <row r="1132" spans="3:3">
      <c r="C1132" s="193"/>
    </row>
    <row r="1133" spans="3:3">
      <c r="C1133" s="193"/>
    </row>
    <row r="1134" spans="3:3">
      <c r="C1134" s="193"/>
    </row>
    <row r="1135" spans="3:3">
      <c r="C1135" s="193"/>
    </row>
    <row r="1136" spans="3:3">
      <c r="C1136" s="193"/>
    </row>
    <row r="1137" spans="3:3">
      <c r="C1137" s="193"/>
    </row>
    <row r="1138" spans="3:3">
      <c r="C1138" s="186"/>
    </row>
    <row r="1139" spans="3:3">
      <c r="C1139" s="186"/>
    </row>
    <row r="1140" spans="3:3">
      <c r="C1140" s="193"/>
    </row>
    <row r="1141" spans="3:3">
      <c r="C1141" s="193"/>
    </row>
    <row r="1142" spans="3:3">
      <c r="C1142" s="193"/>
    </row>
    <row r="1143" spans="3:3">
      <c r="C1143" s="193"/>
    </row>
    <row r="1144" spans="3:3">
      <c r="C1144" s="193"/>
    </row>
    <row r="1145" spans="3:3">
      <c r="C1145" s="193"/>
    </row>
    <row r="1146" spans="3:3">
      <c r="C1146" s="193"/>
    </row>
    <row r="1147" spans="3:3">
      <c r="C1147" s="193"/>
    </row>
    <row r="1148" spans="3:3">
      <c r="C1148" s="193"/>
    </row>
    <row r="1149" spans="3:3">
      <c r="C1149" s="193"/>
    </row>
    <row r="1150" spans="3:3">
      <c r="C1150" s="193"/>
    </row>
    <row r="1151" spans="3:3">
      <c r="C1151" s="193"/>
    </row>
    <row r="1152" spans="3:3">
      <c r="C1152" s="193"/>
    </row>
    <row r="1153" spans="3:3">
      <c r="C1153" s="193"/>
    </row>
    <row r="1154" spans="3:3">
      <c r="C1154" s="193"/>
    </row>
    <row r="1155" spans="3:3">
      <c r="C1155" s="193"/>
    </row>
    <row r="1156" spans="3:3">
      <c r="C1156" s="193"/>
    </row>
    <row r="1157" spans="3:3">
      <c r="C1157" s="193"/>
    </row>
    <row r="1158" spans="3:3">
      <c r="C1158" s="193"/>
    </row>
    <row r="1159" spans="3:3">
      <c r="C1159" s="193"/>
    </row>
    <row r="1160" spans="3:3">
      <c r="C1160" s="186"/>
    </row>
    <row r="1161" spans="3:3">
      <c r="C1161" s="193"/>
    </row>
    <row r="1162" spans="3:3">
      <c r="C1162" s="193"/>
    </row>
    <row r="1163" spans="3:3">
      <c r="C1163" s="193"/>
    </row>
    <row r="1164" spans="3:3">
      <c r="C1164" s="193"/>
    </row>
    <row r="1165" spans="3:3">
      <c r="C1165" s="193"/>
    </row>
    <row r="1166" spans="3:3">
      <c r="C1166" s="193"/>
    </row>
    <row r="1167" spans="3:3">
      <c r="C1167" s="186"/>
    </row>
    <row r="1168" spans="3:3">
      <c r="C1168" s="193"/>
    </row>
    <row r="1169" spans="3:3">
      <c r="C1169" s="193"/>
    </row>
    <row r="1170" spans="3:3">
      <c r="C1170" s="193"/>
    </row>
    <row r="1171" spans="3:3">
      <c r="C1171" s="193"/>
    </row>
    <row r="1172" spans="3:3">
      <c r="C1172" s="193"/>
    </row>
    <row r="1173" spans="3:3">
      <c r="C1173" s="193"/>
    </row>
    <row r="1174" spans="3:3">
      <c r="C1174" s="193"/>
    </row>
    <row r="1175" spans="3:3">
      <c r="C1175" s="193"/>
    </row>
    <row r="1176" spans="3:3">
      <c r="C1176" s="193"/>
    </row>
    <row r="1177" spans="3:3">
      <c r="C1177" s="193"/>
    </row>
    <row r="1178" spans="3:3">
      <c r="C1178" s="193"/>
    </row>
    <row r="1179" spans="3:3">
      <c r="C1179" s="193"/>
    </row>
    <row r="1180" spans="3:3">
      <c r="C1180" s="193"/>
    </row>
    <row r="1181" spans="3:3">
      <c r="C1181" s="193"/>
    </row>
    <row r="1182" spans="3:3">
      <c r="C1182" s="186"/>
    </row>
    <row r="1183" spans="3:3">
      <c r="C1183" s="193"/>
    </row>
    <row r="1184" spans="3:3">
      <c r="C1184" s="193"/>
    </row>
    <row r="1185" spans="3:3">
      <c r="C1185" s="193"/>
    </row>
    <row r="1186" spans="3:3">
      <c r="C1186" s="193"/>
    </row>
    <row r="1187" spans="3:3">
      <c r="C1187" s="193"/>
    </row>
    <row r="1188" spans="3:3">
      <c r="C1188" s="193"/>
    </row>
    <row r="1189" spans="3:3">
      <c r="C1189" s="186"/>
    </row>
    <row r="1190" spans="3:3">
      <c r="C1190" s="186"/>
    </row>
    <row r="1191" spans="3:3">
      <c r="C1191" s="193"/>
    </row>
    <row r="1192" spans="3:3">
      <c r="C1192" s="193"/>
    </row>
    <row r="1193" spans="3:3">
      <c r="C1193" s="193"/>
    </row>
    <row r="1194" spans="3:3">
      <c r="C1194" s="193"/>
    </row>
    <row r="1195" spans="3:3">
      <c r="C1195" s="186"/>
    </row>
    <row r="1196" spans="3:3">
      <c r="C1196" s="193"/>
    </row>
    <row r="1197" spans="3:3">
      <c r="C1197" s="193"/>
    </row>
    <row r="1198" spans="3:3">
      <c r="C1198" s="193"/>
    </row>
    <row r="1199" spans="3:3">
      <c r="C1199" s="193"/>
    </row>
    <row r="1200" spans="3:3">
      <c r="C1200" s="193"/>
    </row>
    <row r="1201" spans="3:3">
      <c r="C1201" s="193"/>
    </row>
    <row r="1202" spans="3:3">
      <c r="C1202" s="193"/>
    </row>
    <row r="1203" spans="3:3">
      <c r="C1203" s="193"/>
    </row>
    <row r="1204" spans="3:3">
      <c r="C1204" s="193"/>
    </row>
    <row r="1205" spans="3:3">
      <c r="C1205" s="193"/>
    </row>
    <row r="1206" spans="3:3">
      <c r="C1206" s="193"/>
    </row>
    <row r="1207" spans="3:3">
      <c r="C1207" s="193"/>
    </row>
    <row r="1208" spans="3:3">
      <c r="C1208" s="193"/>
    </row>
    <row r="1209" spans="3:3">
      <c r="C1209" s="193"/>
    </row>
    <row r="1210" spans="3:3">
      <c r="C1210" s="193"/>
    </row>
    <row r="1211" spans="3:3">
      <c r="C1211" s="193"/>
    </row>
    <row r="1212" spans="3:3">
      <c r="C1212" s="186"/>
    </row>
    <row r="1213" spans="3:3">
      <c r="C1213" s="193"/>
    </row>
    <row r="1214" spans="3:3">
      <c r="C1214" s="193"/>
    </row>
    <row r="1215" spans="3:3">
      <c r="C1215" s="193"/>
    </row>
    <row r="1216" spans="3:3">
      <c r="C1216" s="193"/>
    </row>
    <row r="1217" spans="3:3">
      <c r="C1217" s="193"/>
    </row>
    <row r="1218" spans="3:3">
      <c r="C1218" s="193"/>
    </row>
    <row r="1219" spans="3:3">
      <c r="C1219" s="193"/>
    </row>
    <row r="1220" spans="3:3">
      <c r="C1220" s="193"/>
    </row>
    <row r="1221" spans="3:3">
      <c r="C1221" s="193"/>
    </row>
    <row r="1222" spans="3:3">
      <c r="C1222" s="193"/>
    </row>
    <row r="1223" spans="3:3">
      <c r="C1223" s="193"/>
    </row>
    <row r="1224" spans="3:3">
      <c r="C1224" s="193"/>
    </row>
    <row r="1225" spans="3:3">
      <c r="C1225" s="193"/>
    </row>
    <row r="1226" spans="3:3">
      <c r="C1226" s="193"/>
    </row>
    <row r="1227" spans="3:3">
      <c r="C1227" s="193"/>
    </row>
    <row r="1228" spans="3:3">
      <c r="C1228" s="193"/>
    </row>
    <row r="1229" spans="3:3">
      <c r="C1229" s="193"/>
    </row>
    <row r="1230" spans="3:3">
      <c r="C1230" s="193"/>
    </row>
    <row r="1231" spans="3:3">
      <c r="C1231" s="193"/>
    </row>
    <row r="1232" spans="3:3">
      <c r="C1232" s="193"/>
    </row>
    <row r="1233" spans="3:3">
      <c r="C1233" s="186"/>
    </row>
    <row r="1234" spans="3:3">
      <c r="C1234" s="186"/>
    </row>
    <row r="1235" spans="3:3">
      <c r="C1235" s="186"/>
    </row>
    <row r="1236" spans="3:3">
      <c r="C1236" s="186"/>
    </row>
    <row r="1237" spans="3:3">
      <c r="C1237" s="193"/>
    </row>
    <row r="1238" spans="3:3">
      <c r="C1238" s="193"/>
    </row>
    <row r="1239" spans="3:3">
      <c r="C1239" s="193"/>
    </row>
    <row r="1240" spans="3:3">
      <c r="C1240" s="193"/>
    </row>
    <row r="1241" spans="3:3">
      <c r="C1241" s="193"/>
    </row>
    <row r="1242" spans="3:3">
      <c r="C1242" s="193"/>
    </row>
    <row r="1243" spans="3:3">
      <c r="C1243" s="193"/>
    </row>
    <row r="1244" spans="3:3">
      <c r="C1244" s="193"/>
    </row>
    <row r="1245" spans="3:3">
      <c r="C1245" s="193"/>
    </row>
    <row r="1246" spans="3:3">
      <c r="C1246" s="193"/>
    </row>
    <row r="1247" spans="3:3">
      <c r="C1247" s="193"/>
    </row>
    <row r="1248" spans="3:3">
      <c r="C1248" s="193"/>
    </row>
    <row r="1249" spans="3:3">
      <c r="C1249" s="193"/>
    </row>
    <row r="1250" spans="3:3">
      <c r="C1250" s="193"/>
    </row>
    <row r="1251" spans="3:3">
      <c r="C1251" s="193"/>
    </row>
    <row r="1252" spans="3:3">
      <c r="C1252" s="193"/>
    </row>
    <row r="1253" spans="3:3">
      <c r="C1253" s="193"/>
    </row>
    <row r="1254" spans="3:3">
      <c r="C1254" s="193"/>
    </row>
    <row r="1255" spans="3:3">
      <c r="C1255" s="193"/>
    </row>
    <row r="1256" spans="3:3">
      <c r="C1256" s="186"/>
    </row>
    <row r="1257" spans="3:3">
      <c r="C1257" s="193"/>
    </row>
    <row r="1258" spans="3:3">
      <c r="C1258" s="193"/>
    </row>
    <row r="1259" spans="3:3">
      <c r="C1259" s="193"/>
    </row>
    <row r="1260" spans="3:3">
      <c r="C1260" s="193"/>
    </row>
    <row r="1261" spans="3:3">
      <c r="C1261" s="193"/>
    </row>
    <row r="1262" spans="3:3">
      <c r="C1262" s="193"/>
    </row>
    <row r="1263" spans="3:3">
      <c r="C1263" s="193"/>
    </row>
    <row r="1264" spans="3:3">
      <c r="C1264" s="193"/>
    </row>
    <row r="1265" spans="3:3">
      <c r="C1265" s="193"/>
    </row>
    <row r="1266" spans="3:3">
      <c r="C1266" s="193"/>
    </row>
    <row r="1267" spans="3:3">
      <c r="C1267" s="193"/>
    </row>
    <row r="1268" spans="3:3">
      <c r="C1268" s="186"/>
    </row>
    <row r="1269" spans="3:3">
      <c r="C1269" s="186"/>
    </row>
    <row r="1270" spans="3:3">
      <c r="C1270" s="193"/>
    </row>
    <row r="1271" spans="3:3">
      <c r="C1271" s="193"/>
    </row>
    <row r="1272" spans="3:3">
      <c r="C1272" s="193"/>
    </row>
    <row r="1273" spans="3:3">
      <c r="C1273" s="193"/>
    </row>
    <row r="1274" spans="3:3">
      <c r="C1274" s="193"/>
    </row>
    <row r="1275" spans="3:3">
      <c r="C1275" s="193"/>
    </row>
    <row r="1276" spans="3:3">
      <c r="C1276" s="193"/>
    </row>
    <row r="1277" spans="3:3">
      <c r="C1277" s="193"/>
    </row>
    <row r="1278" spans="3:3">
      <c r="C1278" s="193"/>
    </row>
    <row r="1279" spans="3:3">
      <c r="C1279" s="193"/>
    </row>
    <row r="1280" spans="3:3">
      <c r="C1280" s="193"/>
    </row>
    <row r="1281" spans="3:3">
      <c r="C1281" s="193"/>
    </row>
    <row r="1282" spans="3:3">
      <c r="C1282" s="193"/>
    </row>
    <row r="1283" spans="3:3">
      <c r="C1283" s="193"/>
    </row>
    <row r="1284" spans="3:3">
      <c r="C1284" s="193"/>
    </row>
    <row r="1285" spans="3:3">
      <c r="C1285" s="193"/>
    </row>
    <row r="1286" spans="3:3">
      <c r="C1286" s="193"/>
    </row>
    <row r="1287" spans="3:3">
      <c r="C1287" s="193"/>
    </row>
    <row r="1288" spans="3:3">
      <c r="C1288" s="186"/>
    </row>
    <row r="1289" spans="3:3">
      <c r="C1289" s="186"/>
    </row>
    <row r="1290" spans="3:3">
      <c r="C1290" s="186"/>
    </row>
    <row r="1291" spans="3:3">
      <c r="C1291" s="193"/>
    </row>
    <row r="1292" spans="3:3">
      <c r="C1292" s="193"/>
    </row>
    <row r="1293" spans="3:3">
      <c r="C1293" s="193"/>
    </row>
    <row r="1294" spans="3:3">
      <c r="C1294" s="193"/>
    </row>
    <row r="1295" spans="3:3">
      <c r="C1295" s="193"/>
    </row>
    <row r="1296" spans="3:3">
      <c r="C1296" s="193"/>
    </row>
    <row r="1297" spans="3:3">
      <c r="C1297" s="193"/>
    </row>
    <row r="1298" spans="3:3">
      <c r="C1298" s="193"/>
    </row>
    <row r="1299" spans="3:3">
      <c r="C1299" s="193"/>
    </row>
    <row r="1300" spans="3:3">
      <c r="C1300" s="193"/>
    </row>
    <row r="1301" spans="3:3">
      <c r="C1301" s="186"/>
    </row>
    <row r="1302" spans="3:3">
      <c r="C1302" s="186"/>
    </row>
    <row r="1303" spans="3:3">
      <c r="C1303" s="186"/>
    </row>
    <row r="1304" spans="3:3">
      <c r="C1304" s="193"/>
    </row>
    <row r="1305" spans="3:3">
      <c r="C1305" s="193"/>
    </row>
    <row r="1306" spans="3:3">
      <c r="C1306" s="193"/>
    </row>
    <row r="1307" spans="3:3">
      <c r="C1307" s="193"/>
    </row>
    <row r="1308" spans="3:3">
      <c r="C1308" s="193"/>
    </row>
    <row r="1309" spans="3:3">
      <c r="C1309" s="193"/>
    </row>
    <row r="1310" spans="3:3">
      <c r="C1310" s="193"/>
    </row>
    <row r="1311" spans="3:3">
      <c r="C1311" s="193"/>
    </row>
    <row r="1312" spans="3:3">
      <c r="C1312" s="193"/>
    </row>
    <row r="1313" spans="3:3">
      <c r="C1313" s="193"/>
    </row>
    <row r="1314" spans="3:3">
      <c r="C1314" s="193"/>
    </row>
    <row r="1315" spans="3:3">
      <c r="C1315" s="186"/>
    </row>
    <row r="1316" spans="3:3">
      <c r="C1316" s="193"/>
    </row>
    <row r="1317" spans="3:3">
      <c r="C1317" s="193"/>
    </row>
    <row r="1318" spans="3:3">
      <c r="C1318" s="193"/>
    </row>
    <row r="1319" spans="3:3">
      <c r="C1319" s="193"/>
    </row>
    <row r="1320" spans="3:3">
      <c r="C1320" s="193"/>
    </row>
    <row r="1321" spans="3:3">
      <c r="C1321" s="186"/>
    </row>
    <row r="1322" spans="3:3">
      <c r="C1322" s="186"/>
    </row>
    <row r="1323" spans="3:3">
      <c r="C1323" s="193"/>
    </row>
    <row r="1324" spans="3:3">
      <c r="C1324" s="193"/>
    </row>
    <row r="1325" spans="3:3">
      <c r="C1325" s="193"/>
    </row>
    <row r="1326" spans="3:3">
      <c r="C1326" s="193"/>
    </row>
    <row r="1327" spans="3:3">
      <c r="C1327" s="193"/>
    </row>
    <row r="1328" spans="3:3">
      <c r="C1328" s="193"/>
    </row>
    <row r="1329" spans="3:3">
      <c r="C1329" s="193"/>
    </row>
    <row r="1330" spans="3:3">
      <c r="C1330" s="193"/>
    </row>
    <row r="1331" spans="3:3">
      <c r="C1331" s="186"/>
    </row>
    <row r="1332" spans="3:3">
      <c r="C1332" s="186"/>
    </row>
    <row r="1333" spans="3:3">
      <c r="C1333" s="186"/>
    </row>
    <row r="1334" spans="3:3">
      <c r="C1334" s="193"/>
    </row>
    <row r="1335" spans="3:3">
      <c r="C1335" s="193"/>
    </row>
    <row r="1336" spans="3:3">
      <c r="C1336" s="193"/>
    </row>
    <row r="1337" spans="3:3">
      <c r="C1337" s="193"/>
    </row>
    <row r="1338" spans="3:3">
      <c r="C1338" s="193"/>
    </row>
    <row r="1339" spans="3:3">
      <c r="C1339" s="193"/>
    </row>
    <row r="1340" spans="3:3">
      <c r="C1340" s="193"/>
    </row>
    <row r="1341" spans="3:3">
      <c r="C1341" s="193"/>
    </row>
    <row r="1342" spans="3:3">
      <c r="C1342" s="193"/>
    </row>
    <row r="1343" spans="3:3">
      <c r="C1343" s="193"/>
    </row>
    <row r="1344" spans="3:3">
      <c r="C1344" s="193"/>
    </row>
    <row r="1345" spans="3:3">
      <c r="C1345" s="193"/>
    </row>
    <row r="1346" spans="3:3">
      <c r="C1346" s="193"/>
    </row>
    <row r="1347" spans="3:3">
      <c r="C1347" s="193"/>
    </row>
    <row r="1348" spans="3:3">
      <c r="C1348" s="193"/>
    </row>
    <row r="1349" spans="3:3">
      <c r="C1349" s="193"/>
    </row>
    <row r="1350" spans="3:3">
      <c r="C1350" s="193"/>
    </row>
    <row r="1351" spans="3:3">
      <c r="C1351" s="193"/>
    </row>
    <row r="1352" spans="3:3">
      <c r="C1352" s="193"/>
    </row>
    <row r="1353" spans="3:3">
      <c r="C1353" s="193"/>
    </row>
    <row r="1354" spans="3:3">
      <c r="C1354" s="193"/>
    </row>
    <row r="1355" spans="3:3">
      <c r="C1355" s="193"/>
    </row>
    <row r="1356" spans="3:3">
      <c r="C1356" s="193"/>
    </row>
    <row r="1357" spans="3:3">
      <c r="C1357" s="193"/>
    </row>
    <row r="1358" spans="3:3">
      <c r="C1358" s="193"/>
    </row>
    <row r="1359" spans="3:3">
      <c r="C1359" s="193"/>
    </row>
    <row r="1360" spans="3:3">
      <c r="C1360" s="193"/>
    </row>
    <row r="1361" spans="3:3">
      <c r="C1361" s="193"/>
    </row>
    <row r="1362" spans="3:3">
      <c r="C1362" s="186"/>
    </row>
    <row r="1363" spans="3:3">
      <c r="C1363" s="186"/>
    </row>
    <row r="1364" spans="3:3">
      <c r="C1364" s="193"/>
    </row>
    <row r="1365" spans="3:3">
      <c r="C1365" s="193"/>
    </row>
    <row r="1366" spans="3:3">
      <c r="C1366" s="193"/>
    </row>
    <row r="1367" spans="3:3">
      <c r="C1367" s="193"/>
    </row>
    <row r="1368" spans="3:3">
      <c r="C1368" s="193"/>
    </row>
    <row r="1369" spans="3:3">
      <c r="C1369" s="193"/>
    </row>
    <row r="1370" spans="3:3">
      <c r="C1370" s="193"/>
    </row>
    <row r="1371" spans="3:3">
      <c r="C1371" s="193"/>
    </row>
    <row r="1372" spans="3:3">
      <c r="C1372" s="193"/>
    </row>
    <row r="1373" spans="3:3">
      <c r="C1373" s="193"/>
    </row>
    <row r="1374" spans="3:3">
      <c r="C1374" s="193"/>
    </row>
    <row r="1375" spans="3:3">
      <c r="C1375" s="193"/>
    </row>
    <row r="1376" spans="3:3">
      <c r="C1376" s="193"/>
    </row>
    <row r="1377" spans="3:3">
      <c r="C1377" s="193"/>
    </row>
    <row r="1378" spans="3:3">
      <c r="C1378" s="193"/>
    </row>
    <row r="1379" spans="3:3">
      <c r="C1379" s="193"/>
    </row>
    <row r="1380" spans="3:3">
      <c r="C1380" s="193"/>
    </row>
    <row r="1381" spans="3:3">
      <c r="C1381" s="186"/>
    </row>
    <row r="1382" spans="3:3">
      <c r="C1382" s="193"/>
    </row>
    <row r="1383" spans="3:3">
      <c r="C1383" s="193"/>
    </row>
    <row r="1384" spans="3:3">
      <c r="C1384" s="193"/>
    </row>
    <row r="1385" spans="3:3">
      <c r="C1385" s="193"/>
    </row>
    <row r="1386" spans="3:3">
      <c r="C1386" s="186"/>
    </row>
    <row r="1387" spans="3:3">
      <c r="C1387" s="193"/>
    </row>
    <row r="1388" spans="3:3">
      <c r="C1388" s="186"/>
    </row>
    <row r="1389" spans="3:3">
      <c r="C1389" s="193"/>
    </row>
    <row r="1390" spans="3:3">
      <c r="C1390" s="193"/>
    </row>
    <row r="1391" spans="3:3">
      <c r="C1391" s="193"/>
    </row>
    <row r="1392" spans="3:3">
      <c r="C1392" s="193"/>
    </row>
    <row r="1393" spans="3:3">
      <c r="C1393" s="193"/>
    </row>
    <row r="1394" spans="3:3">
      <c r="C1394" s="193"/>
    </row>
    <row r="1395" spans="3:3">
      <c r="C1395" s="193"/>
    </row>
    <row r="1396" spans="3:3">
      <c r="C1396" s="193"/>
    </row>
    <row r="1397" spans="3:3">
      <c r="C1397" s="193"/>
    </row>
    <row r="1398" spans="3:3">
      <c r="C1398" s="193"/>
    </row>
    <row r="1399" spans="3:3">
      <c r="C1399" s="193"/>
    </row>
    <row r="1400" spans="3:3">
      <c r="C1400" s="193"/>
    </row>
    <row r="1401" spans="3:3">
      <c r="C1401" s="193"/>
    </row>
    <row r="1402" spans="3:3">
      <c r="C1402" s="193"/>
    </row>
    <row r="1403" spans="3:3">
      <c r="C1403" s="186"/>
    </row>
    <row r="1404" spans="3:3">
      <c r="C1404" s="193"/>
    </row>
    <row r="1405" spans="3:3">
      <c r="C1405" s="193"/>
    </row>
    <row r="1406" spans="3:3">
      <c r="C1406" s="193"/>
    </row>
    <row r="1407" spans="3:3">
      <c r="C1407" s="193"/>
    </row>
    <row r="1408" spans="3:3">
      <c r="C1408" s="193"/>
    </row>
    <row r="1409" spans="3:3">
      <c r="C1409" s="193"/>
    </row>
    <row r="1410" spans="3:3">
      <c r="C1410" s="193"/>
    </row>
    <row r="1411" spans="3:3">
      <c r="C1411" s="193"/>
    </row>
    <row r="1412" spans="3:3">
      <c r="C1412" s="193"/>
    </row>
    <row r="1413" spans="3:3">
      <c r="C1413" s="193"/>
    </row>
    <row r="1414" spans="3:3">
      <c r="C1414" s="193"/>
    </row>
    <row r="1415" spans="3:3">
      <c r="C1415" s="193"/>
    </row>
    <row r="1416" spans="3:3">
      <c r="C1416" s="193"/>
    </row>
    <row r="1417" spans="3:3">
      <c r="C1417" s="193"/>
    </row>
    <row r="1418" spans="3:3">
      <c r="C1418" s="193"/>
    </row>
    <row r="1419" spans="3:3">
      <c r="C1419" s="193"/>
    </row>
    <row r="1420" spans="3:3">
      <c r="C1420" s="193"/>
    </row>
    <row r="1421" spans="3:3">
      <c r="C1421" s="193"/>
    </row>
    <row r="1422" spans="3:3">
      <c r="C1422" s="193"/>
    </row>
    <row r="1423" spans="3:3">
      <c r="C1423" s="193"/>
    </row>
    <row r="1424" spans="3:3">
      <c r="C1424" s="193"/>
    </row>
    <row r="1425" spans="3:3">
      <c r="C1425" s="193"/>
    </row>
    <row r="1426" spans="3:3">
      <c r="C1426" s="193"/>
    </row>
    <row r="1427" spans="3:3">
      <c r="C1427" s="193"/>
    </row>
    <row r="1428" spans="3:3">
      <c r="C1428" s="193"/>
    </row>
    <row r="1429" spans="3:3">
      <c r="C1429" s="193"/>
    </row>
    <row r="1430" spans="3:3">
      <c r="C1430" s="193"/>
    </row>
    <row r="1431" spans="3:3">
      <c r="C1431" s="193"/>
    </row>
    <row r="1432" spans="3:3">
      <c r="C1432" s="193"/>
    </row>
    <row r="1433" spans="3:3">
      <c r="C1433" s="193"/>
    </row>
    <row r="1434" spans="3:3">
      <c r="C1434" s="193"/>
    </row>
    <row r="1435" spans="3:3">
      <c r="C1435" s="186"/>
    </row>
    <row r="1436" spans="3:3">
      <c r="C1436" s="193"/>
    </row>
    <row r="1437" spans="3:3">
      <c r="C1437" s="193"/>
    </row>
    <row r="1438" spans="3:3">
      <c r="C1438" s="193"/>
    </row>
    <row r="1439" spans="3:3">
      <c r="C1439" s="193"/>
    </row>
    <row r="1440" spans="3:3">
      <c r="C1440" s="193"/>
    </row>
    <row r="1441" spans="3:3">
      <c r="C1441" s="193"/>
    </row>
    <row r="1442" spans="3:3">
      <c r="C1442" s="193"/>
    </row>
    <row r="1443" spans="3:3">
      <c r="C1443" s="193"/>
    </row>
    <row r="1444" spans="3:3">
      <c r="C1444" s="193"/>
    </row>
    <row r="1445" spans="3:3">
      <c r="C1445" s="193"/>
    </row>
    <row r="1446" spans="3:3">
      <c r="C1446" s="193"/>
    </row>
    <row r="1447" spans="3:3">
      <c r="C1447" s="193"/>
    </row>
    <row r="1448" spans="3:3">
      <c r="C1448" s="193"/>
    </row>
    <row r="1449" spans="3:3">
      <c r="C1449" s="193"/>
    </row>
    <row r="1450" spans="3:3">
      <c r="C1450" s="193"/>
    </row>
    <row r="1451" spans="3:3">
      <c r="C1451" s="193"/>
    </row>
    <row r="1452" spans="3:3">
      <c r="C1452" s="193"/>
    </row>
    <row r="1453" spans="3:3">
      <c r="C1453" s="193"/>
    </row>
    <row r="1454" spans="3:3">
      <c r="C1454" s="193"/>
    </row>
    <row r="1455" spans="3:3">
      <c r="C1455" s="193"/>
    </row>
    <row r="1456" spans="3:3">
      <c r="C1456" s="193"/>
    </row>
    <row r="1457" spans="3:3">
      <c r="C1457" s="193"/>
    </row>
    <row r="1458" spans="3:3">
      <c r="C1458" s="186"/>
    </row>
    <row r="1459" spans="3:3">
      <c r="C1459" s="186"/>
    </row>
    <row r="1460" spans="3:3">
      <c r="C1460" s="193"/>
    </row>
    <row r="1461" spans="3:3">
      <c r="C1461" s="193"/>
    </row>
    <row r="1462" spans="3:3">
      <c r="C1462" s="193"/>
    </row>
    <row r="1463" spans="3:3">
      <c r="C1463" s="193"/>
    </row>
    <row r="1464" spans="3:3">
      <c r="C1464" s="193"/>
    </row>
    <row r="1465" spans="3:3">
      <c r="C1465" s="186"/>
    </row>
    <row r="1466" spans="3:3">
      <c r="C1466" s="186"/>
    </row>
    <row r="1467" spans="3:3">
      <c r="C1467" s="193"/>
    </row>
    <row r="1468" spans="3:3">
      <c r="C1468" s="193"/>
    </row>
    <row r="1469" spans="3:3">
      <c r="C1469" s="193"/>
    </row>
    <row r="1470" spans="3:3">
      <c r="C1470" s="193"/>
    </row>
    <row r="1471" spans="3:3">
      <c r="C1471" s="193"/>
    </row>
    <row r="1472" spans="3:3">
      <c r="C1472" s="193"/>
    </row>
    <row r="1473" spans="3:3">
      <c r="C1473" s="193"/>
    </row>
    <row r="1474" spans="3:3">
      <c r="C1474" s="193"/>
    </row>
    <row r="1475" spans="3:3">
      <c r="C1475" s="193"/>
    </row>
    <row r="1476" spans="3:3">
      <c r="C1476" s="193"/>
    </row>
    <row r="1477" spans="3:3">
      <c r="C1477" s="186"/>
    </row>
    <row r="1478" spans="3:3">
      <c r="C1478" s="186"/>
    </row>
    <row r="1479" spans="3:3">
      <c r="C1479" s="193"/>
    </row>
    <row r="1480" spans="3:3">
      <c r="C1480" s="193"/>
    </row>
    <row r="1481" spans="3:3">
      <c r="C1481" s="193"/>
    </row>
    <row r="1482" spans="3:3">
      <c r="C1482" s="193"/>
    </row>
    <row r="1483" spans="3:3">
      <c r="C1483" s="193"/>
    </row>
    <row r="1484" spans="3:3">
      <c r="C1484" s="193"/>
    </row>
    <row r="1485" spans="3:3">
      <c r="C1485" s="193"/>
    </row>
    <row r="1486" spans="3:3">
      <c r="C1486" s="193"/>
    </row>
    <row r="1487" spans="3:3">
      <c r="C1487" s="186"/>
    </row>
    <row r="1488" spans="3:3">
      <c r="C1488" s="193"/>
    </row>
    <row r="1489" spans="3:3">
      <c r="C1489" s="193"/>
    </row>
    <row r="1490" spans="3:3">
      <c r="C1490" s="193"/>
    </row>
    <row r="1491" spans="3:3">
      <c r="C1491" s="193"/>
    </row>
    <row r="1492" spans="3:3">
      <c r="C1492" s="193"/>
    </row>
    <row r="1493" spans="3:3">
      <c r="C1493" s="193"/>
    </row>
    <row r="1494" spans="3:3">
      <c r="C1494" s="193"/>
    </row>
    <row r="1495" spans="3:3">
      <c r="C1495" s="193"/>
    </row>
    <row r="1496" spans="3:3">
      <c r="C1496" s="193"/>
    </row>
    <row r="1497" spans="3:3">
      <c r="C1497" s="193"/>
    </row>
    <row r="1498" spans="3:3">
      <c r="C1498" s="193"/>
    </row>
    <row r="1499" spans="3:3">
      <c r="C1499" s="193"/>
    </row>
    <row r="1500" spans="3:3">
      <c r="C1500" s="193"/>
    </row>
    <row r="1501" spans="3:3">
      <c r="C1501" s="193"/>
    </row>
    <row r="1502" spans="3:3">
      <c r="C1502" s="193"/>
    </row>
    <row r="1503" spans="3:3">
      <c r="C1503" s="193"/>
    </row>
    <row r="1504" spans="3:3">
      <c r="C1504" s="193"/>
    </row>
    <row r="1505" spans="3:3">
      <c r="C1505" s="193"/>
    </row>
    <row r="1506" spans="3:3">
      <c r="C1506" s="193"/>
    </row>
    <row r="1507" spans="3:3">
      <c r="C1507" s="193"/>
    </row>
    <row r="1508" spans="3:3">
      <c r="C1508" s="193"/>
    </row>
    <row r="1509" spans="3:3">
      <c r="C1509" s="193"/>
    </row>
    <row r="1510" spans="3:3">
      <c r="C1510" s="193"/>
    </row>
    <row r="1511" spans="3:3">
      <c r="C1511" s="193"/>
    </row>
    <row r="1512" spans="3:3">
      <c r="C1512" s="193"/>
    </row>
    <row r="1513" spans="3:3">
      <c r="C1513" s="193"/>
    </row>
    <row r="1514" spans="3:3">
      <c r="C1514" s="193"/>
    </row>
    <row r="1515" spans="3:3">
      <c r="C1515" s="186"/>
    </row>
    <row r="1516" spans="3:3">
      <c r="C1516" s="186"/>
    </row>
    <row r="1517" spans="3:3">
      <c r="C1517" s="193"/>
    </row>
    <row r="1518" spans="3:3">
      <c r="C1518" s="193"/>
    </row>
    <row r="1519" spans="3:3">
      <c r="C1519" s="193"/>
    </row>
    <row r="1520" spans="3:3">
      <c r="C1520" s="193"/>
    </row>
    <row r="1521" spans="3:3">
      <c r="C1521" s="193"/>
    </row>
    <row r="1522" spans="3:3">
      <c r="C1522" s="186"/>
    </row>
    <row r="1523" spans="3:3">
      <c r="C1523" s="186"/>
    </row>
    <row r="1524" spans="3:3">
      <c r="C1524" s="193"/>
    </row>
    <row r="1525" spans="3:3">
      <c r="C1525" s="193"/>
    </row>
    <row r="1526" spans="3:3">
      <c r="C1526" s="193"/>
    </row>
    <row r="1527" spans="3:3">
      <c r="C1527" s="193"/>
    </row>
    <row r="1528" spans="3:3">
      <c r="C1528" s="193"/>
    </row>
    <row r="1529" spans="3:3">
      <c r="C1529" s="193"/>
    </row>
    <row r="1530" spans="3:3">
      <c r="C1530" s="193"/>
    </row>
    <row r="1531" spans="3:3">
      <c r="C1531" s="193"/>
    </row>
    <row r="1532" spans="3:3">
      <c r="C1532" s="193"/>
    </row>
    <row r="1533" spans="3:3">
      <c r="C1533" s="193"/>
    </row>
    <row r="1534" spans="3:3">
      <c r="C1534" s="193"/>
    </row>
    <row r="1535" spans="3:3">
      <c r="C1535" s="193"/>
    </row>
    <row r="1536" spans="3:3">
      <c r="C1536" s="193"/>
    </row>
    <row r="1537" spans="3:3">
      <c r="C1537" s="193"/>
    </row>
    <row r="1538" spans="3:3">
      <c r="C1538" s="193"/>
    </row>
    <row r="1539" spans="3:3">
      <c r="C1539" s="193"/>
    </row>
    <row r="1540" spans="3:3">
      <c r="C1540" s="193"/>
    </row>
    <row r="1541" spans="3:3">
      <c r="C1541" s="193"/>
    </row>
    <row r="1542" spans="3:3">
      <c r="C1542" s="193"/>
    </row>
    <row r="1543" spans="3:3">
      <c r="C1543" s="193"/>
    </row>
    <row r="1544" spans="3:3">
      <c r="C1544" s="193"/>
    </row>
    <row r="1545" spans="3:3">
      <c r="C1545" s="193"/>
    </row>
    <row r="1546" spans="3:3">
      <c r="C1546" s="193"/>
    </row>
    <row r="1547" spans="3:3">
      <c r="C1547" s="193"/>
    </row>
    <row r="1548" spans="3:3">
      <c r="C1548" s="193"/>
    </row>
    <row r="1549" spans="3:3">
      <c r="C1549" s="193"/>
    </row>
    <row r="1550" spans="3:3">
      <c r="C1550" s="193"/>
    </row>
    <row r="1551" spans="3:3">
      <c r="C1551" s="193"/>
    </row>
    <row r="1552" spans="3:3">
      <c r="C1552" s="193"/>
    </row>
    <row r="1553" spans="3:3">
      <c r="C1553" s="193"/>
    </row>
    <row r="1554" spans="3:3">
      <c r="C1554" s="193"/>
    </row>
    <row r="1555" spans="3:3">
      <c r="C1555" s="193"/>
    </row>
    <row r="1556" spans="3:3">
      <c r="C1556" s="193"/>
    </row>
    <row r="1557" spans="3:3">
      <c r="C1557" s="193"/>
    </row>
    <row r="1558" spans="3:3">
      <c r="C1558" s="193"/>
    </row>
    <row r="1559" spans="3:3">
      <c r="C1559" s="193"/>
    </row>
    <row r="1560" spans="3:3">
      <c r="C1560" s="193"/>
    </row>
    <row r="1561" spans="3:3">
      <c r="C1561" s="193"/>
    </row>
    <row r="1562" spans="3:3">
      <c r="C1562" s="193"/>
    </row>
    <row r="1563" spans="3:3">
      <c r="C1563" s="193"/>
    </row>
    <row r="1564" spans="3:3">
      <c r="C1564" s="193"/>
    </row>
    <row r="1565" spans="3:3">
      <c r="C1565" s="193"/>
    </row>
    <row r="1566" spans="3:3">
      <c r="C1566" s="186"/>
    </row>
    <row r="1567" spans="3:3">
      <c r="C1567" s="186"/>
    </row>
    <row r="1568" spans="3:3">
      <c r="C1568" s="193"/>
    </row>
    <row r="1569" spans="3:3">
      <c r="C1569" s="193"/>
    </row>
    <row r="1570" spans="3:3">
      <c r="C1570" s="193"/>
    </row>
    <row r="1571" spans="3:3">
      <c r="C1571" s="193"/>
    </row>
    <row r="1572" spans="3:3">
      <c r="C1572" s="193"/>
    </row>
    <row r="1573" spans="3:3">
      <c r="C1573" s="193"/>
    </row>
    <row r="1574" spans="3:3">
      <c r="C1574" s="193"/>
    </row>
    <row r="1575" spans="3:3">
      <c r="C1575" s="186"/>
    </row>
    <row r="1576" spans="3:3">
      <c r="C1576" s="193"/>
    </row>
    <row r="1577" spans="3:3">
      <c r="C1577" s="193"/>
    </row>
    <row r="1578" spans="3:3">
      <c r="C1578" s="193"/>
    </row>
    <row r="1579" spans="3:3">
      <c r="C1579" s="193"/>
    </row>
    <row r="1580" spans="3:3">
      <c r="C1580" s="193"/>
    </row>
    <row r="1581" spans="3:3">
      <c r="C1581" s="193"/>
    </row>
    <row r="1582" spans="3:3">
      <c r="C1582" s="193"/>
    </row>
    <row r="1583" spans="3:3">
      <c r="C1583" s="193"/>
    </row>
    <row r="1584" spans="3:3">
      <c r="C1584" s="193"/>
    </row>
    <row r="1585" spans="3:3">
      <c r="C1585" s="193"/>
    </row>
    <row r="1586" spans="3:3">
      <c r="C1586" s="193"/>
    </row>
    <row r="1587" spans="3:3">
      <c r="C1587" s="193"/>
    </row>
    <row r="1588" spans="3:3">
      <c r="C1588" s="193"/>
    </row>
    <row r="1589" spans="3:3">
      <c r="C1589" s="193"/>
    </row>
    <row r="1590" spans="3:3">
      <c r="C1590" s="193"/>
    </row>
    <row r="1591" spans="3:3">
      <c r="C1591" s="193"/>
    </row>
    <row r="1592" spans="3:3">
      <c r="C1592" s="186"/>
    </row>
    <row r="1593" spans="3:3">
      <c r="C1593" s="186"/>
    </row>
    <row r="1594" spans="3:3">
      <c r="C1594" s="186"/>
    </row>
    <row r="1595" spans="3:3">
      <c r="C1595" s="193"/>
    </row>
    <row r="1596" spans="3:3">
      <c r="C1596" s="193"/>
    </row>
    <row r="1597" spans="3:3">
      <c r="C1597" s="193"/>
    </row>
    <row r="1598" spans="3:3">
      <c r="C1598" s="193"/>
    </row>
    <row r="1599" spans="3:3">
      <c r="C1599" s="186"/>
    </row>
    <row r="1600" spans="3:3">
      <c r="C1600" s="186"/>
    </row>
    <row r="1601" spans="3:3">
      <c r="C1601" s="193"/>
    </row>
    <row r="1602" spans="3:3">
      <c r="C1602" s="193"/>
    </row>
    <row r="1603" spans="3:3">
      <c r="C1603" s="193"/>
    </row>
    <row r="1604" spans="3:3">
      <c r="C1604" s="193"/>
    </row>
    <row r="1605" spans="3:3">
      <c r="C1605" s="193"/>
    </row>
    <row r="1606" spans="3:3">
      <c r="C1606" s="193"/>
    </row>
    <row r="1607" spans="3:3">
      <c r="C1607" s="193"/>
    </row>
    <row r="1608" spans="3:3">
      <c r="C1608" s="193"/>
    </row>
    <row r="1609" spans="3:3">
      <c r="C1609" s="193"/>
    </row>
    <row r="1610" spans="3:3">
      <c r="C1610" s="193"/>
    </row>
    <row r="1611" spans="3:3">
      <c r="C1611" s="193"/>
    </row>
    <row r="1612" spans="3:3">
      <c r="C1612" s="193"/>
    </row>
    <row r="1613" spans="3:3">
      <c r="C1613" s="193"/>
    </row>
    <row r="1614" spans="3:3">
      <c r="C1614" s="186"/>
    </row>
    <row r="1615" spans="3:3">
      <c r="C1615" s="193"/>
    </row>
    <row r="1616" spans="3:3">
      <c r="C1616" s="193"/>
    </row>
    <row r="1617" spans="3:3">
      <c r="C1617" s="193"/>
    </row>
    <row r="1618" spans="3:3">
      <c r="C1618" s="193"/>
    </row>
    <row r="1619" spans="3:3">
      <c r="C1619" s="193"/>
    </row>
    <row r="1620" spans="3:3">
      <c r="C1620" s="193"/>
    </row>
    <row r="1621" spans="3:3">
      <c r="C1621" s="193"/>
    </row>
    <row r="1622" spans="3:3">
      <c r="C1622" s="193"/>
    </row>
    <row r="1623" spans="3:3">
      <c r="C1623" s="193"/>
    </row>
    <row r="1624" spans="3:3">
      <c r="C1624" s="193"/>
    </row>
    <row r="1625" spans="3:3">
      <c r="C1625" s="193"/>
    </row>
    <row r="1626" spans="3:3">
      <c r="C1626" s="193"/>
    </row>
    <row r="1627" spans="3:3">
      <c r="C1627" s="193"/>
    </row>
    <row r="1628" spans="3:3">
      <c r="C1628" s="193"/>
    </row>
    <row r="1629" spans="3:3">
      <c r="C1629" s="193"/>
    </row>
    <row r="1630" spans="3:3">
      <c r="C1630" s="193"/>
    </row>
    <row r="1631" spans="3:3">
      <c r="C1631" s="193"/>
    </row>
    <row r="1632" spans="3:3">
      <c r="C1632" s="193"/>
    </row>
    <row r="1633" spans="3:3">
      <c r="C1633" s="193"/>
    </row>
    <row r="1634" spans="3:3">
      <c r="C1634" s="193"/>
    </row>
    <row r="1635" spans="3:3">
      <c r="C1635" s="193"/>
    </row>
    <row r="1636" spans="3:3">
      <c r="C1636" s="193"/>
    </row>
    <row r="1637" spans="3:3">
      <c r="C1637" s="193"/>
    </row>
    <row r="1638" spans="3:3">
      <c r="C1638" s="193"/>
    </row>
    <row r="1639" spans="3:3">
      <c r="C1639" s="193"/>
    </row>
    <row r="1640" spans="3:3">
      <c r="C1640" s="193"/>
    </row>
    <row r="1641" spans="3:3">
      <c r="C1641" s="193"/>
    </row>
    <row r="1642" spans="3:3">
      <c r="C1642" s="186"/>
    </row>
    <row r="1643" spans="3:3">
      <c r="C1643" s="186"/>
    </row>
    <row r="1644" spans="3:3">
      <c r="C1644" s="193"/>
    </row>
    <row r="1645" spans="3:3">
      <c r="C1645" s="193"/>
    </row>
    <row r="1646" spans="3:3">
      <c r="C1646" s="193"/>
    </row>
    <row r="1647" spans="3:3">
      <c r="C1647" s="193"/>
    </row>
    <row r="1648" spans="3:3">
      <c r="C1648" s="193"/>
    </row>
    <row r="1649" spans="3:3">
      <c r="C1649" s="193"/>
    </row>
    <row r="1650" spans="3:3">
      <c r="C1650" s="193"/>
    </row>
    <row r="1651" spans="3:3">
      <c r="C1651" s="193"/>
    </row>
    <row r="1652" spans="3:3">
      <c r="C1652" s="186"/>
    </row>
    <row r="1653" spans="3:3">
      <c r="C1653" s="193"/>
    </row>
    <row r="1654" spans="3:3">
      <c r="C1654" s="193"/>
    </row>
    <row r="1655" spans="3:3">
      <c r="C1655" s="193"/>
    </row>
    <row r="1656" spans="3:3">
      <c r="C1656" s="193"/>
    </row>
    <row r="1657" spans="3:3">
      <c r="C1657" s="193"/>
    </row>
    <row r="1658" spans="3:3">
      <c r="C1658" s="193"/>
    </row>
    <row r="1659" spans="3:3">
      <c r="C1659" s="193"/>
    </row>
    <row r="1660" spans="3:3">
      <c r="C1660" s="193"/>
    </row>
    <row r="1661" spans="3:3">
      <c r="C1661" s="193"/>
    </row>
    <row r="1662" spans="3:3">
      <c r="C1662" s="193"/>
    </row>
    <row r="1663" spans="3:3">
      <c r="C1663" s="193"/>
    </row>
    <row r="1664" spans="3:3">
      <c r="C1664" s="193"/>
    </row>
    <row r="1665" spans="3:3">
      <c r="C1665" s="193"/>
    </row>
    <row r="1666" spans="3:3">
      <c r="C1666" s="193"/>
    </row>
    <row r="1667" spans="3:3">
      <c r="C1667" s="193"/>
    </row>
    <row r="1668" spans="3:3">
      <c r="C1668" s="186"/>
    </row>
    <row r="1669" spans="3:3">
      <c r="C1669" s="186"/>
    </row>
    <row r="1670" spans="3:3">
      <c r="C1670" s="186"/>
    </row>
    <row r="1671" spans="3:3">
      <c r="C1671" s="193"/>
    </row>
    <row r="1672" spans="3:3">
      <c r="C1672" s="193"/>
    </row>
    <row r="1673" spans="3:3">
      <c r="C1673" s="193"/>
    </row>
    <row r="1674" spans="3:3">
      <c r="C1674" s="193"/>
    </row>
    <row r="1675" spans="3:3">
      <c r="C1675" s="193"/>
    </row>
    <row r="1676" spans="3:3">
      <c r="C1676" s="193"/>
    </row>
    <row r="1677" spans="3:3">
      <c r="C1677" s="193"/>
    </row>
    <row r="1678" spans="3:3">
      <c r="C1678" s="186"/>
    </row>
    <row r="1679" spans="3:3">
      <c r="C1679" s="186"/>
    </row>
    <row r="1680" spans="3:3">
      <c r="C1680" s="193"/>
    </row>
    <row r="1681" spans="3:3">
      <c r="C1681" s="186"/>
    </row>
    <row r="1682" spans="3:3">
      <c r="C1682" s="193"/>
    </row>
    <row r="1683" spans="3:3">
      <c r="C1683" s="193"/>
    </row>
    <row r="1684" spans="3:3">
      <c r="C1684" s="193"/>
    </row>
    <row r="1685" spans="3:3">
      <c r="C1685" s="193"/>
    </row>
    <row r="1686" spans="3:3">
      <c r="C1686" s="193"/>
    </row>
    <row r="1687" spans="3:3">
      <c r="C1687" s="193"/>
    </row>
    <row r="1688" spans="3:3">
      <c r="C1688" s="193"/>
    </row>
    <row r="1689" spans="3:3">
      <c r="C1689" s="193"/>
    </row>
    <row r="1690" spans="3:3">
      <c r="C1690" s="193"/>
    </row>
    <row r="1691" spans="3:3">
      <c r="C1691" s="193"/>
    </row>
    <row r="1692" spans="3:3">
      <c r="C1692" s="193"/>
    </row>
    <row r="1693" spans="3:3">
      <c r="C1693" s="193"/>
    </row>
    <row r="1694" spans="3:3">
      <c r="C1694" s="193"/>
    </row>
    <row r="1695" spans="3:3">
      <c r="C1695" s="193"/>
    </row>
    <row r="1696" spans="3:3">
      <c r="C1696" s="193"/>
    </row>
    <row r="1697" spans="3:3">
      <c r="C1697" s="193"/>
    </row>
    <row r="1698" spans="3:3">
      <c r="C1698" s="193"/>
    </row>
    <row r="1699" spans="3:3">
      <c r="C1699" s="193"/>
    </row>
    <row r="1700" spans="3:3">
      <c r="C1700" s="186"/>
    </row>
    <row r="1701" spans="3:3">
      <c r="C1701" s="193"/>
    </row>
    <row r="1702" spans="3:3">
      <c r="C1702" s="193"/>
    </row>
    <row r="1703" spans="3:3">
      <c r="C1703" s="193"/>
    </row>
    <row r="1704" spans="3:3">
      <c r="C1704" s="186"/>
    </row>
    <row r="1705" spans="3:3">
      <c r="C1705" s="193"/>
    </row>
    <row r="1706" spans="3:3">
      <c r="C1706" s="193"/>
    </row>
    <row r="1707" spans="3:3">
      <c r="C1707" s="193"/>
    </row>
    <row r="1708" spans="3:3">
      <c r="C1708" s="193"/>
    </row>
    <row r="1709" spans="3:3">
      <c r="C1709" s="193"/>
    </row>
    <row r="1710" spans="3:3">
      <c r="C1710" s="193"/>
    </row>
    <row r="1711" spans="3:3">
      <c r="C1711" s="193"/>
    </row>
    <row r="1712" spans="3:3">
      <c r="C1712" s="193"/>
    </row>
    <row r="1713" spans="3:3">
      <c r="C1713" s="193"/>
    </row>
    <row r="1714" spans="3:3">
      <c r="C1714" s="193"/>
    </row>
    <row r="1715" spans="3:3">
      <c r="C1715" s="193"/>
    </row>
    <row r="1716" spans="3:3">
      <c r="C1716" s="193"/>
    </row>
    <row r="1717" spans="3:3">
      <c r="C1717" s="193"/>
    </row>
    <row r="1718" spans="3:3">
      <c r="C1718" s="186"/>
    </row>
    <row r="1719" spans="3:3">
      <c r="C1719" s="193"/>
    </row>
    <row r="1720" spans="3:3">
      <c r="C1720" s="193"/>
    </row>
    <row r="1721" spans="3:3">
      <c r="C1721" s="193"/>
    </row>
    <row r="1722" spans="3:3">
      <c r="C1722" s="193"/>
    </row>
    <row r="1723" spans="3:3">
      <c r="C1723" s="193"/>
    </row>
    <row r="1724" spans="3:3">
      <c r="C1724" s="193"/>
    </row>
    <row r="1725" spans="3:3">
      <c r="C1725" s="193"/>
    </row>
    <row r="1726" spans="3:3">
      <c r="C1726" s="193"/>
    </row>
    <row r="1727" spans="3:3">
      <c r="C1727" s="193"/>
    </row>
    <row r="1728" spans="3:3">
      <c r="C1728" s="186"/>
    </row>
    <row r="1729" spans="3:3">
      <c r="C1729" s="193"/>
    </row>
    <row r="1730" spans="3:3">
      <c r="C1730" s="186"/>
    </row>
    <row r="1731" spans="3:3">
      <c r="C1731" s="193"/>
    </row>
    <row r="1732" spans="3:3">
      <c r="C1732" s="193"/>
    </row>
    <row r="1733" spans="3:3">
      <c r="C1733" s="193"/>
    </row>
    <row r="1734" spans="3:3">
      <c r="C1734" s="193"/>
    </row>
    <row r="1735" spans="3:3">
      <c r="C1735" s="193"/>
    </row>
    <row r="1736" spans="3:3">
      <c r="C1736" s="193"/>
    </row>
    <row r="1737" spans="3:3">
      <c r="C1737" s="193"/>
    </row>
    <row r="1738" spans="3:3">
      <c r="C1738" s="193"/>
    </row>
    <row r="1739" spans="3:3">
      <c r="C1739" s="193"/>
    </row>
    <row r="1740" spans="3:3">
      <c r="C1740" s="193"/>
    </row>
    <row r="1741" spans="3:3">
      <c r="C1741" s="193"/>
    </row>
    <row r="1742" spans="3:3">
      <c r="C1742" s="193"/>
    </row>
    <row r="1743" spans="3:3">
      <c r="C1743" s="193"/>
    </row>
    <row r="1744" spans="3:3">
      <c r="C1744" s="193"/>
    </row>
    <row r="1745" spans="3:3">
      <c r="C1745" s="193"/>
    </row>
    <row r="1746" spans="3:3">
      <c r="C1746" s="193"/>
    </row>
    <row r="1747" spans="3:3">
      <c r="C1747" s="193"/>
    </row>
    <row r="1748" spans="3:3">
      <c r="C1748" s="186"/>
    </row>
    <row r="1749" spans="3:3">
      <c r="C1749" s="193"/>
    </row>
    <row r="1750" spans="3:3">
      <c r="C1750" s="193"/>
    </row>
    <row r="1751" spans="3:3">
      <c r="C1751" s="193"/>
    </row>
    <row r="1752" spans="3:3">
      <c r="C1752" s="193"/>
    </row>
    <row r="1753" spans="3:3">
      <c r="C1753" s="193"/>
    </row>
    <row r="1754" spans="3:3">
      <c r="C1754" s="193"/>
    </row>
    <row r="1755" spans="3:3">
      <c r="C1755" s="193"/>
    </row>
    <row r="1756" spans="3:3">
      <c r="C1756" s="193"/>
    </row>
    <row r="1757" spans="3:3">
      <c r="C1757" s="193"/>
    </row>
    <row r="1758" spans="3:3">
      <c r="C1758" s="186"/>
    </row>
    <row r="1759" spans="3:3">
      <c r="C1759" s="193"/>
    </row>
    <row r="1760" spans="3:3">
      <c r="C1760" s="193"/>
    </row>
    <row r="1761" spans="3:3">
      <c r="C1761" s="193"/>
    </row>
    <row r="1762" spans="3:3">
      <c r="C1762" s="186"/>
    </row>
    <row r="1763" spans="3:3">
      <c r="C1763" s="193"/>
    </row>
    <row r="1764" spans="3:3">
      <c r="C1764" s="193"/>
    </row>
    <row r="1765" spans="3:3">
      <c r="C1765" s="193"/>
    </row>
    <row r="1766" spans="3:3">
      <c r="C1766" s="193"/>
    </row>
    <row r="1767" spans="3:3">
      <c r="C1767" s="193"/>
    </row>
    <row r="1768" spans="3:3">
      <c r="C1768" s="193"/>
    </row>
    <row r="1769" spans="3:3">
      <c r="C1769" s="193"/>
    </row>
    <row r="1770" spans="3:3">
      <c r="C1770" s="193"/>
    </row>
    <row r="1771" spans="3:3">
      <c r="C1771" s="193"/>
    </row>
    <row r="1772" spans="3:3">
      <c r="C1772" s="193"/>
    </row>
    <row r="1773" spans="3:3">
      <c r="C1773" s="193"/>
    </row>
    <row r="1774" spans="3:3">
      <c r="C1774" s="193"/>
    </row>
    <row r="1775" spans="3:3">
      <c r="C1775" s="193"/>
    </row>
    <row r="1776" spans="3:3">
      <c r="C1776" s="193"/>
    </row>
    <row r="1777" spans="3:3">
      <c r="C1777" s="193"/>
    </row>
    <row r="1778" spans="3:3">
      <c r="C1778" s="193"/>
    </row>
    <row r="1779" spans="3:3">
      <c r="C1779" s="193"/>
    </row>
    <row r="1780" spans="3:3">
      <c r="C1780" s="193"/>
    </row>
    <row r="1781" spans="3:3">
      <c r="C1781" s="193"/>
    </row>
    <row r="1782" spans="3:3">
      <c r="C1782" s="193"/>
    </row>
    <row r="1783" spans="3:3">
      <c r="C1783" s="193"/>
    </row>
    <row r="1784" spans="3:3">
      <c r="C1784" s="186"/>
    </row>
    <row r="1785" spans="3:3">
      <c r="C1785" s="193"/>
    </row>
    <row r="1786" spans="3:3">
      <c r="C1786" s="193"/>
    </row>
    <row r="1787" spans="3:3">
      <c r="C1787" s="193"/>
    </row>
    <row r="1788" spans="3:3">
      <c r="C1788" s="193"/>
    </row>
    <row r="1789" spans="3:3">
      <c r="C1789" s="193"/>
    </row>
    <row r="1790" spans="3:3">
      <c r="C1790" s="193"/>
    </row>
    <row r="1791" spans="3:3">
      <c r="C1791" s="193"/>
    </row>
    <row r="1792" spans="3:3">
      <c r="C1792" s="193"/>
    </row>
    <row r="1793" spans="3:3">
      <c r="C1793" s="193"/>
    </row>
    <row r="1794" spans="3:3">
      <c r="C1794" s="193"/>
    </row>
    <row r="1795" spans="3:3">
      <c r="C1795" s="193"/>
    </row>
    <row r="1796" spans="3:3">
      <c r="C1796" s="193"/>
    </row>
    <row r="1797" spans="3:3">
      <c r="C1797" s="193"/>
    </row>
    <row r="1798" spans="3:3">
      <c r="C1798" s="193"/>
    </row>
    <row r="1799" spans="3:3">
      <c r="C1799" s="193"/>
    </row>
    <row r="1800" spans="3:3">
      <c r="C1800" s="193"/>
    </row>
    <row r="1801" spans="3:3">
      <c r="C1801" s="193"/>
    </row>
    <row r="1802" spans="3:3">
      <c r="C1802" s="193"/>
    </row>
    <row r="1803" spans="3:3">
      <c r="C1803" s="193"/>
    </row>
    <row r="1804" spans="3:3">
      <c r="C1804" s="193"/>
    </row>
    <row r="1805" spans="3:3">
      <c r="C1805" s="193"/>
    </row>
    <row r="1806" spans="3:3">
      <c r="C1806" s="193"/>
    </row>
    <row r="1807" spans="3:3">
      <c r="C1807" s="193"/>
    </row>
    <row r="1808" spans="3:3">
      <c r="C1808" s="193"/>
    </row>
    <row r="1809" spans="3:3">
      <c r="C1809" s="193"/>
    </row>
    <row r="1810" spans="3:3">
      <c r="C1810" s="193"/>
    </row>
    <row r="1811" spans="3:3">
      <c r="C1811" s="193"/>
    </row>
    <row r="1812" spans="3:3">
      <c r="C1812" s="186"/>
    </row>
    <row r="1813" spans="3:3">
      <c r="C1813" s="193"/>
    </row>
    <row r="1814" spans="3:3">
      <c r="C1814" s="193"/>
    </row>
    <row r="1815" spans="3:3">
      <c r="C1815" s="193"/>
    </row>
    <row r="1816" spans="3:3">
      <c r="C1816" s="193"/>
    </row>
    <row r="1817" spans="3:3">
      <c r="C1817" s="193"/>
    </row>
    <row r="1818" spans="3:3">
      <c r="C1818" s="193"/>
    </row>
    <row r="1819" spans="3:3">
      <c r="C1819" s="193"/>
    </row>
    <row r="1820" spans="3:3">
      <c r="C1820" s="193"/>
    </row>
    <row r="1821" spans="3:3">
      <c r="C1821" s="193"/>
    </row>
    <row r="1822" spans="3:3">
      <c r="C1822" s="193"/>
    </row>
    <row r="1823" spans="3:3">
      <c r="C1823" s="193"/>
    </row>
    <row r="1824" spans="3:3">
      <c r="C1824" s="193"/>
    </row>
    <row r="1825" spans="3:3">
      <c r="C1825" s="186"/>
    </row>
    <row r="1826" spans="3:3">
      <c r="C1826" s="193"/>
    </row>
    <row r="1827" spans="3:3">
      <c r="C1827" s="193"/>
    </row>
    <row r="1828" spans="3:3">
      <c r="C1828" s="193"/>
    </row>
    <row r="1829" spans="3:3">
      <c r="C1829" s="193"/>
    </row>
    <row r="1830" spans="3:3">
      <c r="C1830" s="193"/>
    </row>
    <row r="1831" spans="3:3">
      <c r="C1831" s="193"/>
    </row>
    <row r="1832" spans="3:3">
      <c r="C1832" s="193"/>
    </row>
    <row r="1833" spans="3:3">
      <c r="C1833" s="193"/>
    </row>
    <row r="1834" spans="3:3">
      <c r="C1834" s="193"/>
    </row>
    <row r="1835" spans="3:3">
      <c r="C1835" s="193"/>
    </row>
    <row r="1836" spans="3:3">
      <c r="C1836" s="193"/>
    </row>
    <row r="1837" spans="3:3">
      <c r="C1837" s="186"/>
    </row>
    <row r="1838" spans="3:3">
      <c r="C1838" s="186"/>
    </row>
    <row r="1839" spans="3:3">
      <c r="C1839" s="186"/>
    </row>
    <row r="1840" spans="3:3">
      <c r="C1840" s="186"/>
    </row>
    <row r="1841" spans="3:3">
      <c r="C1841" s="186"/>
    </row>
    <row r="1842" spans="3:3">
      <c r="C1842" s="186"/>
    </row>
    <row r="1843" spans="3:3">
      <c r="C1843" s="186"/>
    </row>
    <row r="1844" spans="3:3">
      <c r="C1844" s="193"/>
    </row>
    <row r="1845" spans="3:3">
      <c r="C1845" s="193"/>
    </row>
    <row r="1846" spans="3:3">
      <c r="C1846" s="193"/>
    </row>
    <row r="1847" spans="3:3">
      <c r="C1847" s="193"/>
    </row>
    <row r="1848" spans="3:3">
      <c r="C1848" s="193"/>
    </row>
    <row r="1849" spans="3:3">
      <c r="C1849" s="193"/>
    </row>
    <row r="1850" spans="3:3">
      <c r="C1850" s="193"/>
    </row>
    <row r="1851" spans="3:3">
      <c r="C1851" s="193"/>
    </row>
    <row r="1852" spans="3:3">
      <c r="C1852" s="193"/>
    </row>
    <row r="1853" spans="3:3">
      <c r="C1853" s="193"/>
    </row>
    <row r="1854" spans="3:3">
      <c r="C1854" s="186"/>
    </row>
    <row r="1855" spans="3:3">
      <c r="C1855" s="186"/>
    </row>
    <row r="1856" spans="3:3">
      <c r="C1856" s="193"/>
    </row>
    <row r="1857" spans="3:3">
      <c r="C1857" s="193"/>
    </row>
    <row r="1858" spans="3:3">
      <c r="C1858" s="193"/>
    </row>
    <row r="1859" spans="3:3">
      <c r="C1859" s="193"/>
    </row>
    <row r="1860" spans="3:3">
      <c r="C1860" s="193"/>
    </row>
    <row r="1861" spans="3:3">
      <c r="C1861" s="193"/>
    </row>
    <row r="1862" spans="3:3">
      <c r="C1862" s="193"/>
    </row>
    <row r="1863" spans="3:3">
      <c r="C1863" s="193"/>
    </row>
    <row r="1864" spans="3:3">
      <c r="C1864" s="193"/>
    </row>
    <row r="1865" spans="3:3">
      <c r="C1865" s="193"/>
    </row>
    <row r="1866" spans="3:3">
      <c r="C1866" s="193"/>
    </row>
    <row r="1867" spans="3:3">
      <c r="C1867" s="193"/>
    </row>
    <row r="1868" spans="3:3">
      <c r="C1868" s="193"/>
    </row>
    <row r="1869" spans="3:3">
      <c r="C1869" s="186"/>
    </row>
    <row r="1870" spans="3:3">
      <c r="C1870" s="186"/>
    </row>
    <row r="1871" spans="3:3">
      <c r="C1871" s="186"/>
    </row>
    <row r="1872" spans="3:3">
      <c r="C1872" s="193"/>
    </row>
    <row r="1873" spans="3:3">
      <c r="C1873" s="193"/>
    </row>
    <row r="1874" spans="3:3">
      <c r="C1874" s="193"/>
    </row>
    <row r="1875" spans="3:3">
      <c r="C1875" s="193"/>
    </row>
    <row r="1876" spans="3:3">
      <c r="C1876" s="193"/>
    </row>
    <row r="1877" spans="3:3">
      <c r="C1877" s="193"/>
    </row>
    <row r="1878" spans="3:3">
      <c r="C1878" s="193"/>
    </row>
    <row r="1879" spans="3:3">
      <c r="C1879" s="193"/>
    </row>
    <row r="1880" spans="3:3">
      <c r="C1880" s="193"/>
    </row>
    <row r="1881" spans="3:3">
      <c r="C1881" s="186"/>
    </row>
    <row r="1882" spans="3:3">
      <c r="C1882" s="186"/>
    </row>
    <row r="1883" spans="3:3">
      <c r="C1883" s="186"/>
    </row>
    <row r="1884" spans="3:3">
      <c r="C1884" s="186"/>
    </row>
    <row r="1885" spans="3:3">
      <c r="C1885" s="193"/>
    </row>
    <row r="1886" spans="3:3">
      <c r="C1886" s="193"/>
    </row>
    <row r="1887" spans="3:3">
      <c r="C1887" s="193"/>
    </row>
    <row r="1888" spans="3:3">
      <c r="C1888" s="193"/>
    </row>
    <row r="1889" spans="3:3">
      <c r="C1889" s="193"/>
    </row>
    <row r="1890" spans="3:3">
      <c r="C1890" s="193"/>
    </row>
    <row r="1891" spans="3:3">
      <c r="C1891" s="193"/>
    </row>
    <row r="1892" spans="3:3">
      <c r="C1892" s="193"/>
    </row>
    <row r="1893" spans="3:3">
      <c r="C1893" s="193"/>
    </row>
    <row r="1894" spans="3:3">
      <c r="C1894" s="193"/>
    </row>
    <row r="1895" spans="3:3">
      <c r="C1895" s="193"/>
    </row>
    <row r="1896" spans="3:3">
      <c r="C1896" s="193"/>
    </row>
    <row r="1897" spans="3:3">
      <c r="C1897" s="193"/>
    </row>
    <row r="1898" spans="3:3">
      <c r="C1898" s="193"/>
    </row>
    <row r="1899" spans="3:3">
      <c r="C1899" s="193"/>
    </row>
    <row r="1900" spans="3:3">
      <c r="C1900" s="193"/>
    </row>
    <row r="1901" spans="3:3">
      <c r="C1901" s="193"/>
    </row>
    <row r="1902" spans="3:3">
      <c r="C1902" s="193"/>
    </row>
    <row r="1903" spans="3:3">
      <c r="C1903" s="193"/>
    </row>
    <row r="1904" spans="3:3">
      <c r="C1904" s="193"/>
    </row>
    <row r="1905" spans="3:3">
      <c r="C1905" s="193"/>
    </row>
    <row r="1906" spans="3:3">
      <c r="C1906" s="193"/>
    </row>
    <row r="1907" spans="3:3">
      <c r="C1907" s="186"/>
    </row>
    <row r="1908" spans="3:3">
      <c r="C1908" s="186"/>
    </row>
    <row r="1909" spans="3:3">
      <c r="C1909" s="193"/>
    </row>
    <row r="1910" spans="3:3">
      <c r="C1910" s="193"/>
    </row>
    <row r="1911" spans="3:3">
      <c r="C1911" s="193"/>
    </row>
    <row r="1912" spans="3:3">
      <c r="C1912" s="193"/>
    </row>
    <row r="1913" spans="3:3">
      <c r="C1913" s="193"/>
    </row>
    <row r="1914" spans="3:3">
      <c r="C1914" s="193"/>
    </row>
    <row r="1915" spans="3:3">
      <c r="C1915" s="193"/>
    </row>
    <row r="1916" spans="3:3">
      <c r="C1916" s="193"/>
    </row>
    <row r="1917" spans="3:3">
      <c r="C1917" s="193"/>
    </row>
    <row r="1918" spans="3:3">
      <c r="C1918" s="193"/>
    </row>
    <row r="1919" spans="3:3">
      <c r="C1919" s="193"/>
    </row>
    <row r="1920" spans="3:3">
      <c r="C1920" s="186"/>
    </row>
    <row r="1921" spans="3:3">
      <c r="C1921" s="186"/>
    </row>
    <row r="1922" spans="3:3">
      <c r="C1922" s="193"/>
    </row>
    <row r="1923" spans="3:3">
      <c r="C1923" s="186"/>
    </row>
    <row r="1924" spans="3:3">
      <c r="C1924" s="186"/>
    </row>
    <row r="1925" spans="3:3">
      <c r="C1925" s="193"/>
    </row>
    <row r="1926" spans="3:3">
      <c r="C1926" s="193"/>
    </row>
    <row r="1927" spans="3:3">
      <c r="C1927" s="193"/>
    </row>
    <row r="1928" spans="3:3">
      <c r="C1928" s="193"/>
    </row>
    <row r="1929" spans="3:3">
      <c r="C1929" s="193"/>
    </row>
    <row r="1930" spans="3:3">
      <c r="C1930" s="193"/>
    </row>
    <row r="1931" spans="3:3">
      <c r="C1931" s="193"/>
    </row>
    <row r="1932" spans="3:3">
      <c r="C1932" s="193"/>
    </row>
    <row r="1933" spans="3:3">
      <c r="C1933" s="193"/>
    </row>
    <row r="1934" spans="3:3">
      <c r="C1934" s="193"/>
    </row>
    <row r="1935" spans="3:3">
      <c r="C1935" s="193"/>
    </row>
    <row r="1936" spans="3:3">
      <c r="C1936" s="193"/>
    </row>
    <row r="1937" spans="3:3">
      <c r="C1937" s="193"/>
    </row>
    <row r="1938" spans="3:3">
      <c r="C1938" s="193"/>
    </row>
    <row r="1939" spans="3:3">
      <c r="C1939" s="186"/>
    </row>
    <row r="1940" spans="3:3">
      <c r="C1940" s="193"/>
    </row>
    <row r="1941" spans="3:3">
      <c r="C1941" s="193"/>
    </row>
    <row r="1942" spans="3:3">
      <c r="C1942" s="193"/>
    </row>
    <row r="1943" spans="3:3">
      <c r="C1943" s="193"/>
    </row>
    <row r="1944" spans="3:3">
      <c r="C1944" s="193"/>
    </row>
    <row r="1945" spans="3:3">
      <c r="C1945" s="193"/>
    </row>
    <row r="1946" spans="3:3">
      <c r="C1946" s="193"/>
    </row>
    <row r="1947" spans="3:3">
      <c r="C1947" s="186"/>
    </row>
    <row r="1948" spans="3:3">
      <c r="C1948" s="186"/>
    </row>
    <row r="1949" spans="3:3">
      <c r="C1949" s="193"/>
    </row>
    <row r="1950" spans="3:3">
      <c r="C1950" s="193"/>
    </row>
    <row r="1951" spans="3:3">
      <c r="C1951" s="193"/>
    </row>
    <row r="1952" spans="3:3">
      <c r="C1952" s="193"/>
    </row>
    <row r="1953" spans="3:3">
      <c r="C1953" s="193"/>
    </row>
    <row r="1954" spans="3:3">
      <c r="C1954" s="193"/>
    </row>
    <row r="1955" spans="3:3">
      <c r="C1955" s="193"/>
    </row>
    <row r="1956" spans="3:3">
      <c r="C1956" s="193"/>
    </row>
    <row r="1957" spans="3:3">
      <c r="C1957" s="193"/>
    </row>
    <row r="1958" spans="3:3">
      <c r="C1958" s="193"/>
    </row>
    <row r="1959" spans="3:3">
      <c r="C1959" s="193"/>
    </row>
    <row r="1960" spans="3:3">
      <c r="C1960" s="193"/>
    </row>
    <row r="1961" spans="3:3">
      <c r="C1961" s="193"/>
    </row>
    <row r="1962" spans="3:3">
      <c r="C1962" s="193"/>
    </row>
    <row r="1963" spans="3:3">
      <c r="C1963" s="193"/>
    </row>
    <row r="1964" spans="3:3">
      <c r="C1964" s="193"/>
    </row>
    <row r="1965" spans="3:3">
      <c r="C1965" s="193"/>
    </row>
    <row r="1966" spans="3:3">
      <c r="C1966" s="193"/>
    </row>
    <row r="1967" spans="3:3">
      <c r="C1967" s="193"/>
    </row>
    <row r="1968" spans="3:3">
      <c r="C1968" s="193"/>
    </row>
    <row r="1969" spans="3:3">
      <c r="C1969" s="186"/>
    </row>
    <row r="1970" spans="3:3">
      <c r="C1970" s="186"/>
    </row>
    <row r="1971" spans="3:3">
      <c r="C1971" s="186"/>
    </row>
    <row r="1972" spans="3:3">
      <c r="C1972" s="186"/>
    </row>
    <row r="1973" spans="3:3">
      <c r="C1973" s="186"/>
    </row>
    <row r="1974" spans="3:3">
      <c r="C1974" s="193"/>
    </row>
    <row r="1975" spans="3:3">
      <c r="C1975" s="193"/>
    </row>
    <row r="1976" spans="3:3">
      <c r="C1976" s="193"/>
    </row>
    <row r="1977" spans="3:3">
      <c r="C1977" s="193"/>
    </row>
    <row r="1978" spans="3:3">
      <c r="C1978" s="193"/>
    </row>
    <row r="1979" spans="3:3">
      <c r="C1979" s="193"/>
    </row>
    <row r="1980" spans="3:3">
      <c r="C1980" s="193"/>
    </row>
    <row r="1981" spans="3:3">
      <c r="C1981" s="193"/>
    </row>
    <row r="1982" spans="3:3">
      <c r="C1982" s="193"/>
    </row>
    <row r="1983" spans="3:3">
      <c r="C1983" s="186"/>
    </row>
    <row r="1984" spans="3:3">
      <c r="C1984" s="193"/>
    </row>
    <row r="1985" spans="3:3">
      <c r="C1985" s="193"/>
    </row>
    <row r="1986" spans="3:3">
      <c r="C1986" s="193"/>
    </row>
    <row r="1987" spans="3:3">
      <c r="C1987" s="193"/>
    </row>
    <row r="1988" spans="3:3">
      <c r="C1988" s="193"/>
    </row>
    <row r="1989" spans="3:3">
      <c r="C1989" s="193"/>
    </row>
    <row r="1990" spans="3:3">
      <c r="C1990" s="193"/>
    </row>
    <row r="1991" spans="3:3">
      <c r="C1991" s="193"/>
    </row>
    <row r="1992" spans="3:3">
      <c r="C1992" s="193"/>
    </row>
    <row r="1993" spans="3:3">
      <c r="C1993" s="193"/>
    </row>
    <row r="1994" spans="3:3">
      <c r="C1994" s="193"/>
    </row>
    <row r="1995" spans="3:3">
      <c r="C1995" s="193"/>
    </row>
    <row r="1996" spans="3:3">
      <c r="C1996" s="193"/>
    </row>
    <row r="1997" spans="3:3">
      <c r="C1997" s="193"/>
    </row>
    <row r="1998" spans="3:3">
      <c r="C1998" s="193"/>
    </row>
    <row r="1999" spans="3:3">
      <c r="C1999" s="193"/>
    </row>
    <row r="2000" spans="3:3">
      <c r="C2000" s="193"/>
    </row>
    <row r="2001" spans="3:3">
      <c r="C2001" s="193"/>
    </row>
    <row r="2002" spans="3:3">
      <c r="C2002" s="193"/>
    </row>
    <row r="2003" spans="3:3">
      <c r="C2003" s="193"/>
    </row>
    <row r="2004" spans="3:3">
      <c r="C2004" s="193"/>
    </row>
    <row r="2005" spans="3:3">
      <c r="C2005" s="193"/>
    </row>
    <row r="2006" spans="3:3">
      <c r="C2006" s="193"/>
    </row>
    <row r="2007" spans="3:3">
      <c r="C2007" s="186"/>
    </row>
    <row r="2008" spans="3:3">
      <c r="C2008" s="186"/>
    </row>
    <row r="2009" spans="3:3">
      <c r="C2009" s="186"/>
    </row>
    <row r="2010" spans="3:3">
      <c r="C2010" s="186"/>
    </row>
    <row r="2011" spans="3:3">
      <c r="C2011" s="193"/>
    </row>
    <row r="2012" spans="3:3">
      <c r="C2012" s="193"/>
    </row>
    <row r="2013" spans="3:3">
      <c r="C2013" s="193"/>
    </row>
    <row r="2014" spans="3:3">
      <c r="C2014" s="193"/>
    </row>
    <row r="2015" spans="3:3">
      <c r="C2015" s="193"/>
    </row>
    <row r="2016" spans="3:3">
      <c r="C2016" s="193"/>
    </row>
    <row r="2017" spans="3:3">
      <c r="C2017" s="193"/>
    </row>
    <row r="2018" spans="3:3">
      <c r="C2018" s="193"/>
    </row>
    <row r="2019" spans="3:3">
      <c r="C2019" s="193"/>
    </row>
    <row r="2020" spans="3:3">
      <c r="C2020" s="193"/>
    </row>
    <row r="2021" spans="3:3">
      <c r="C2021" s="193"/>
    </row>
    <row r="2022" spans="3:3">
      <c r="C2022" s="193"/>
    </row>
    <row r="2023" spans="3:3">
      <c r="C2023" s="193"/>
    </row>
    <row r="2024" spans="3:3">
      <c r="C2024" s="193"/>
    </row>
    <row r="2025" spans="3:3">
      <c r="C2025" s="193"/>
    </row>
    <row r="2026" spans="3:3">
      <c r="C2026" s="193"/>
    </row>
    <row r="2027" spans="3:3">
      <c r="C2027" s="193"/>
    </row>
    <row r="2028" spans="3:3">
      <c r="C2028" s="193"/>
    </row>
    <row r="2029" spans="3:3">
      <c r="C2029" s="193"/>
    </row>
    <row r="2030" spans="3:3">
      <c r="C2030" s="193"/>
    </row>
    <row r="2031" spans="3:3">
      <c r="C2031" s="193"/>
    </row>
    <row r="2032" spans="3:3">
      <c r="C2032" s="193"/>
    </row>
    <row r="2033" spans="3:3">
      <c r="C2033" s="193"/>
    </row>
    <row r="2034" spans="3:3">
      <c r="C2034" s="193"/>
    </row>
    <row r="2035" spans="3:3">
      <c r="C2035" s="193"/>
    </row>
    <row r="2036" spans="3:3">
      <c r="C2036" s="193"/>
    </row>
    <row r="2037" spans="3:3">
      <c r="C2037" s="193"/>
    </row>
    <row r="2038" spans="3:3">
      <c r="C2038" s="193"/>
    </row>
    <row r="2039" spans="3:3">
      <c r="C2039" s="193"/>
    </row>
    <row r="2040" spans="3:3">
      <c r="C2040" s="186"/>
    </row>
    <row r="2041" spans="3:3">
      <c r="C2041" s="186"/>
    </row>
    <row r="2042" spans="3:3">
      <c r="C2042" s="186"/>
    </row>
    <row r="2043" spans="3:3">
      <c r="C2043" s="193"/>
    </row>
    <row r="2044" spans="3:3">
      <c r="C2044" s="193"/>
    </row>
    <row r="2045" spans="3:3">
      <c r="C2045" s="193"/>
    </row>
    <row r="2046" spans="3:3">
      <c r="C2046" s="193"/>
    </row>
    <row r="2047" spans="3:3">
      <c r="C2047" s="193"/>
    </row>
    <row r="2048" spans="3:3">
      <c r="C2048" s="193"/>
    </row>
    <row r="2049" spans="3:3">
      <c r="C2049" s="193"/>
    </row>
    <row r="2050" spans="3:3">
      <c r="C2050" s="193"/>
    </row>
    <row r="2051" spans="3:3">
      <c r="C2051" s="193"/>
    </row>
    <row r="2052" spans="3:3">
      <c r="C2052" s="193"/>
    </row>
    <row r="2053" spans="3:3">
      <c r="C2053" s="186"/>
    </row>
    <row r="2054" spans="3:3">
      <c r="C2054" s="186"/>
    </row>
    <row r="2055" spans="3:3">
      <c r="C2055" s="193"/>
    </row>
    <row r="2056" spans="3:3">
      <c r="C2056" s="193"/>
    </row>
    <row r="2057" spans="3:3">
      <c r="C2057" s="193"/>
    </row>
    <row r="2058" spans="3:3">
      <c r="C2058" s="193"/>
    </row>
    <row r="2059" spans="3:3">
      <c r="C2059" s="193"/>
    </row>
    <row r="2060" spans="3:3">
      <c r="C2060" s="193"/>
    </row>
    <row r="2061" spans="3:3">
      <c r="C2061" s="193"/>
    </row>
    <row r="2062" spans="3:3">
      <c r="C2062" s="193"/>
    </row>
    <row r="2063" spans="3:3">
      <c r="C2063" s="193"/>
    </row>
    <row r="2064" spans="3:3">
      <c r="C2064" s="193"/>
    </row>
    <row r="2065" spans="3:3">
      <c r="C2065" s="193"/>
    </row>
    <row r="2066" spans="3:3">
      <c r="C2066" s="193"/>
    </row>
    <row r="2067" spans="3:3">
      <c r="C2067" s="193"/>
    </row>
    <row r="2068" spans="3:3">
      <c r="C2068" s="193"/>
    </row>
    <row r="2069" spans="3:3">
      <c r="C2069" s="193"/>
    </row>
    <row r="2070" spans="3:3">
      <c r="C2070" s="193"/>
    </row>
    <row r="2071" spans="3:3">
      <c r="C2071" s="193"/>
    </row>
    <row r="2072" spans="3:3">
      <c r="C2072" s="193"/>
    </row>
    <row r="2073" spans="3:3">
      <c r="C2073" s="193"/>
    </row>
    <row r="2074" spans="3:3">
      <c r="C2074" s="186"/>
    </row>
    <row r="2075" spans="3:3">
      <c r="C2075" s="186"/>
    </row>
    <row r="2076" spans="3:3">
      <c r="C2076" s="186"/>
    </row>
    <row r="2077" spans="3:3">
      <c r="C2077" s="193"/>
    </row>
    <row r="2078" spans="3:3">
      <c r="C2078" s="193"/>
    </row>
    <row r="2079" spans="3:3">
      <c r="C2079" s="193"/>
    </row>
    <row r="2080" spans="3:3">
      <c r="C2080" s="193"/>
    </row>
    <row r="2081" spans="3:3">
      <c r="C2081" s="193"/>
    </row>
    <row r="2082" spans="3:3">
      <c r="C2082" s="193"/>
    </row>
    <row r="2083" spans="3:3">
      <c r="C2083" s="193"/>
    </row>
    <row r="2084" spans="3:3">
      <c r="C2084" s="193"/>
    </row>
    <row r="2085" spans="3:3">
      <c r="C2085" s="186"/>
    </row>
    <row r="2086" spans="3:3">
      <c r="C2086" s="193"/>
    </row>
    <row r="2087" spans="3:3">
      <c r="C2087" s="193"/>
    </row>
    <row r="2088" spans="3:3">
      <c r="C2088" s="193"/>
    </row>
    <row r="2089" spans="3:3">
      <c r="C2089" s="193"/>
    </row>
    <row r="2090" spans="3:3">
      <c r="C2090" s="186"/>
    </row>
    <row r="2091" spans="3:3">
      <c r="C2091" s="186"/>
    </row>
    <row r="2092" spans="3:3">
      <c r="C2092" s="186"/>
    </row>
    <row r="2093" spans="3:3">
      <c r="C2093" s="186"/>
    </row>
    <row r="2094" spans="3:3">
      <c r="C2094" s="193"/>
    </row>
    <row r="2095" spans="3:3">
      <c r="C2095" s="193"/>
    </row>
    <row r="2096" spans="3:3">
      <c r="C2096" s="193"/>
    </row>
    <row r="2097" spans="3:3">
      <c r="C2097" s="193"/>
    </row>
    <row r="2098" spans="3:3">
      <c r="C2098" s="193"/>
    </row>
    <row r="2099" spans="3:3">
      <c r="C2099" s="193"/>
    </row>
    <row r="2100" spans="3:3">
      <c r="C2100" s="193"/>
    </row>
    <row r="2101" spans="3:3">
      <c r="C2101" s="193"/>
    </row>
    <row r="2102" spans="3:3">
      <c r="C2102" s="193"/>
    </row>
    <row r="2103" spans="3:3">
      <c r="C2103" s="193"/>
    </row>
    <row r="2104" spans="3:3">
      <c r="C2104" s="193"/>
    </row>
    <row r="2105" spans="3:3">
      <c r="C2105" s="193"/>
    </row>
    <row r="2106" spans="3:3">
      <c r="C2106" s="193"/>
    </row>
    <row r="2107" spans="3:3">
      <c r="C2107" s="193"/>
    </row>
    <row r="2108" spans="3:3">
      <c r="C2108" s="193"/>
    </row>
    <row r="2109" spans="3:3">
      <c r="C2109" s="193"/>
    </row>
    <row r="2110" spans="3:3">
      <c r="C2110" s="193"/>
    </row>
    <row r="2111" spans="3:3">
      <c r="C2111" s="186"/>
    </row>
    <row r="2112" spans="3:3">
      <c r="C2112" s="193"/>
    </row>
    <row r="2113" spans="3:3">
      <c r="C2113" s="193"/>
    </row>
    <row r="2114" spans="3:3">
      <c r="C2114" s="193"/>
    </row>
    <row r="2115" spans="3:3">
      <c r="C2115" s="193"/>
    </row>
    <row r="2116" spans="3:3">
      <c r="C2116" s="193"/>
    </row>
    <row r="2117" spans="3:3">
      <c r="C2117" s="193"/>
    </row>
    <row r="2118" spans="3:3">
      <c r="C2118" s="186"/>
    </row>
    <row r="2119" spans="3:3">
      <c r="C2119" s="193"/>
    </row>
    <row r="2120" spans="3:3">
      <c r="C2120" s="193"/>
    </row>
    <row r="2121" spans="3:3">
      <c r="C2121" s="193"/>
    </row>
    <row r="2122" spans="3:3">
      <c r="C2122" s="193"/>
    </row>
    <row r="2123" spans="3:3">
      <c r="C2123" s="193"/>
    </row>
    <row r="2124" spans="3:3">
      <c r="C2124" s="193"/>
    </row>
    <row r="2125" spans="3:3">
      <c r="C2125" s="193"/>
    </row>
    <row r="2126" spans="3:3">
      <c r="C2126" s="193"/>
    </row>
    <row r="2127" spans="3:3">
      <c r="C2127" s="193"/>
    </row>
    <row r="2128" spans="3:3">
      <c r="C2128" s="193"/>
    </row>
    <row r="2129" spans="3:3">
      <c r="C2129" s="193"/>
    </row>
    <row r="2130" spans="3:3">
      <c r="C2130" s="193"/>
    </row>
    <row r="2131" spans="3:3">
      <c r="C2131" s="193"/>
    </row>
    <row r="2132" spans="3:3">
      <c r="C2132" s="193"/>
    </row>
    <row r="2133" spans="3:3">
      <c r="C2133" s="193"/>
    </row>
    <row r="2134" spans="3:3">
      <c r="C2134" s="186"/>
    </row>
    <row r="2135" spans="3:3">
      <c r="C2135" s="186"/>
    </row>
    <row r="2136" spans="3:3">
      <c r="C2136" s="193"/>
    </row>
    <row r="2137" spans="3:3">
      <c r="C2137" s="193"/>
    </row>
    <row r="2138" spans="3:3">
      <c r="C2138" s="193"/>
    </row>
    <row r="2139" spans="3:3">
      <c r="C2139" s="193"/>
    </row>
    <row r="2140" spans="3:3">
      <c r="C2140" s="193"/>
    </row>
    <row r="2141" spans="3:3">
      <c r="C2141" s="193"/>
    </row>
    <row r="2142" spans="3:3">
      <c r="C2142" s="186"/>
    </row>
    <row r="2143" spans="3:3">
      <c r="C2143" s="193"/>
    </row>
    <row r="2144" spans="3:3">
      <c r="C2144" s="193"/>
    </row>
    <row r="2145" spans="3:3">
      <c r="C2145" s="193"/>
    </row>
    <row r="2146" spans="3:3">
      <c r="C2146" s="193"/>
    </row>
    <row r="2147" spans="3:3">
      <c r="C2147" s="193"/>
    </row>
    <row r="2148" spans="3:3">
      <c r="C2148" s="193"/>
    </row>
    <row r="2149" spans="3:3">
      <c r="C2149" s="193"/>
    </row>
    <row r="2150" spans="3:3">
      <c r="C2150" s="193"/>
    </row>
    <row r="2151" spans="3:3">
      <c r="C2151" s="193"/>
    </row>
    <row r="2152" spans="3:3">
      <c r="C2152" s="193"/>
    </row>
    <row r="2153" spans="3:3">
      <c r="C2153" s="193"/>
    </row>
    <row r="2154" spans="3:3">
      <c r="C2154" s="193"/>
    </row>
    <row r="2155" spans="3:3">
      <c r="C2155" s="193"/>
    </row>
    <row r="2156" spans="3:3">
      <c r="C2156" s="193"/>
    </row>
    <row r="2157" spans="3:3">
      <c r="C2157" s="193"/>
    </row>
    <row r="2158" spans="3:3">
      <c r="C2158" s="193"/>
    </row>
    <row r="2159" spans="3:3">
      <c r="C2159" s="193"/>
    </row>
    <row r="2160" spans="3:3">
      <c r="C2160" s="193"/>
    </row>
    <row r="2161" spans="3:3">
      <c r="C2161" s="193"/>
    </row>
    <row r="2162" spans="3:3">
      <c r="C2162" s="193"/>
    </row>
    <row r="2163" spans="3:3">
      <c r="C2163" s="193"/>
    </row>
    <row r="2164" spans="3:3">
      <c r="C2164" s="186"/>
    </row>
    <row r="2165" spans="3:3">
      <c r="C2165" s="186"/>
    </row>
    <row r="2166" spans="3:3">
      <c r="C2166" s="186"/>
    </row>
    <row r="2167" spans="3:3">
      <c r="C2167" s="186"/>
    </row>
    <row r="2168" spans="3:3">
      <c r="C2168" s="186"/>
    </row>
    <row r="2169" spans="3:3">
      <c r="C2169" s="193"/>
    </row>
    <row r="2170" spans="3:3">
      <c r="C2170" s="193"/>
    </row>
    <row r="2171" spans="3:3">
      <c r="C2171" s="193"/>
    </row>
    <row r="2172" spans="3:3">
      <c r="C2172" s="193"/>
    </row>
    <row r="2173" spans="3:3">
      <c r="C2173" s="193"/>
    </row>
    <row r="2174" spans="3:3">
      <c r="C2174" s="193"/>
    </row>
    <row r="2175" spans="3:3">
      <c r="C2175" s="186"/>
    </row>
    <row r="2176" spans="3:3">
      <c r="C2176" s="186"/>
    </row>
    <row r="2177" spans="3:3">
      <c r="C2177" s="193"/>
    </row>
    <row r="2178" spans="3:3">
      <c r="C2178" s="193"/>
    </row>
    <row r="2179" spans="3:3">
      <c r="C2179" s="193"/>
    </row>
    <row r="2180" spans="3:3">
      <c r="C2180" s="193"/>
    </row>
    <row r="2181" spans="3:3">
      <c r="C2181" s="193"/>
    </row>
    <row r="2182" spans="3:3">
      <c r="C2182" s="193"/>
    </row>
    <row r="2183" spans="3:3">
      <c r="C2183" s="193"/>
    </row>
    <row r="2184" spans="3:3">
      <c r="C2184" s="193"/>
    </row>
    <row r="2185" spans="3:3">
      <c r="C2185" s="193"/>
    </row>
    <row r="2186" spans="3:3">
      <c r="C2186" s="193"/>
    </row>
    <row r="2187" spans="3:3">
      <c r="C2187" s="193"/>
    </row>
    <row r="2188" spans="3:3">
      <c r="C2188" s="193"/>
    </row>
    <row r="2189" spans="3:3">
      <c r="C2189" s="193"/>
    </row>
    <row r="2190" spans="3:3">
      <c r="C2190" s="193"/>
    </row>
    <row r="2191" spans="3:3">
      <c r="C2191" s="193"/>
    </row>
    <row r="2192" spans="3:3">
      <c r="C2192" s="193"/>
    </row>
    <row r="2193" spans="3:3">
      <c r="C2193" s="193"/>
    </row>
    <row r="2194" spans="3:3">
      <c r="C2194" s="193"/>
    </row>
    <row r="2195" spans="3:3">
      <c r="C2195" s="186"/>
    </row>
    <row r="2196" spans="3:3">
      <c r="C2196" s="186"/>
    </row>
    <row r="2197" spans="3:3">
      <c r="C2197" s="186"/>
    </row>
    <row r="2198" spans="3:3">
      <c r="C2198" s="193"/>
    </row>
    <row r="2199" spans="3:3">
      <c r="C2199" s="193"/>
    </row>
    <row r="2200" spans="3:3">
      <c r="C2200" s="193"/>
    </row>
    <row r="2201" spans="3:3">
      <c r="C2201" s="193"/>
    </row>
    <row r="2202" spans="3:3">
      <c r="C2202" s="193"/>
    </row>
    <row r="2203" spans="3:3">
      <c r="C2203" s="193"/>
    </row>
    <row r="2204" spans="3:3">
      <c r="C2204" s="193"/>
    </row>
    <row r="2205" spans="3:3">
      <c r="C2205" s="193"/>
    </row>
    <row r="2206" spans="3:3">
      <c r="C2206" s="193"/>
    </row>
    <row r="2207" spans="3:3">
      <c r="C2207" s="193"/>
    </row>
    <row r="2208" spans="3:3">
      <c r="C2208" s="193"/>
    </row>
    <row r="2209" spans="3:3">
      <c r="C2209" s="193"/>
    </row>
    <row r="2210" spans="3:3">
      <c r="C2210" s="193"/>
    </row>
    <row r="2211" spans="3:3">
      <c r="C2211" s="193"/>
    </row>
    <row r="2212" spans="3:3">
      <c r="C2212" s="193"/>
    </row>
    <row r="2213" spans="3:3">
      <c r="C2213" s="193"/>
    </row>
    <row r="2214" spans="3:3">
      <c r="C2214" s="193"/>
    </row>
    <row r="2215" spans="3:3">
      <c r="C2215" s="193"/>
    </row>
    <row r="2216" spans="3:3">
      <c r="C2216" s="193"/>
    </row>
    <row r="2217" spans="3:3">
      <c r="C2217" s="193"/>
    </row>
    <row r="2218" spans="3:3">
      <c r="C2218" s="193"/>
    </row>
    <row r="2219" spans="3:3">
      <c r="C2219" s="193"/>
    </row>
    <row r="2220" spans="3:3">
      <c r="C2220" s="193"/>
    </row>
    <row r="2221" spans="3:3">
      <c r="C2221" s="193"/>
    </row>
    <row r="2222" spans="3:3">
      <c r="C2222" s="193"/>
    </row>
    <row r="2223" spans="3:3">
      <c r="C2223" s="193"/>
    </row>
    <row r="2224" spans="3:3">
      <c r="C2224" s="193"/>
    </row>
    <row r="2225" spans="3:3">
      <c r="C2225" s="193"/>
    </row>
    <row r="2226" spans="3:3">
      <c r="C2226" s="193"/>
    </row>
    <row r="2227" spans="3:3">
      <c r="C2227" s="193"/>
    </row>
    <row r="2228" spans="3:3">
      <c r="C2228" s="186"/>
    </row>
    <row r="2229" spans="3:3">
      <c r="C2229" s="186"/>
    </row>
    <row r="2230" spans="3:3">
      <c r="C2230" s="193"/>
    </row>
    <row r="2231" spans="3:3">
      <c r="C2231" s="193"/>
    </row>
    <row r="2232" spans="3:3">
      <c r="C2232" s="193"/>
    </row>
    <row r="2233" spans="3:3">
      <c r="C2233" s="193"/>
    </row>
    <row r="2234" spans="3:3">
      <c r="C2234" s="193"/>
    </row>
    <row r="2235" spans="3:3">
      <c r="C2235" s="193"/>
    </row>
    <row r="2236" spans="3:3">
      <c r="C2236" s="193"/>
    </row>
    <row r="2237" spans="3:3">
      <c r="C2237" s="193"/>
    </row>
    <row r="2238" spans="3:3">
      <c r="C2238" s="193"/>
    </row>
    <row r="2239" spans="3:3">
      <c r="C2239" s="193"/>
    </row>
    <row r="2240" spans="3:3">
      <c r="C2240" s="193"/>
    </row>
    <row r="2241" spans="3:3">
      <c r="C2241" s="193"/>
    </row>
    <row r="2242" spans="3:3">
      <c r="C2242" s="186"/>
    </row>
    <row r="2243" spans="3:3">
      <c r="C2243" s="193"/>
    </row>
    <row r="2244" spans="3:3">
      <c r="C2244" s="193"/>
    </row>
    <row r="2245" spans="3:3">
      <c r="C2245" s="193"/>
    </row>
    <row r="2246" spans="3:3">
      <c r="C2246" s="193"/>
    </row>
    <row r="2247" spans="3:3">
      <c r="C2247" s="193"/>
    </row>
    <row r="2248" spans="3:3">
      <c r="C2248" s="193"/>
    </row>
    <row r="2249" spans="3:3">
      <c r="C2249" s="193"/>
    </row>
    <row r="2250" spans="3:3">
      <c r="C2250" s="193"/>
    </row>
    <row r="2251" spans="3:3">
      <c r="C2251" s="193"/>
    </row>
    <row r="2252" spans="3:3">
      <c r="C2252" s="193"/>
    </row>
    <row r="2253" spans="3:3">
      <c r="C2253" s="193"/>
    </row>
    <row r="2254" spans="3:3">
      <c r="C2254" s="193"/>
    </row>
    <row r="2255" spans="3:3">
      <c r="C2255" s="193"/>
    </row>
    <row r="2256" spans="3:3">
      <c r="C2256" s="193"/>
    </row>
    <row r="2257" spans="3:3">
      <c r="C2257" s="193"/>
    </row>
    <row r="2258" spans="3:3">
      <c r="C2258" s="193"/>
    </row>
    <row r="2259" spans="3:3">
      <c r="C2259" s="193"/>
    </row>
    <row r="2260" spans="3:3">
      <c r="C2260" s="193"/>
    </row>
    <row r="2261" spans="3:3">
      <c r="C2261" s="193"/>
    </row>
    <row r="2262" spans="3:3">
      <c r="C2262" s="193"/>
    </row>
    <row r="2263" spans="3:3">
      <c r="C2263" s="193"/>
    </row>
    <row r="2264" spans="3:3">
      <c r="C2264" s="193"/>
    </row>
    <row r="2265" spans="3:3">
      <c r="C2265" s="193"/>
    </row>
    <row r="2266" spans="3:3">
      <c r="C2266" s="193"/>
    </row>
    <row r="2267" spans="3:3">
      <c r="C2267" s="193"/>
    </row>
    <row r="2268" spans="3:3">
      <c r="C2268" s="193"/>
    </row>
    <row r="2269" spans="3:3">
      <c r="C2269" s="193"/>
    </row>
    <row r="2270" spans="3:3">
      <c r="C2270" s="193"/>
    </row>
    <row r="2271" spans="3:3">
      <c r="C2271" s="186"/>
    </row>
    <row r="2272" spans="3:3">
      <c r="C2272" s="186"/>
    </row>
    <row r="2273" spans="3:3">
      <c r="C2273" s="186"/>
    </row>
    <row r="2274" spans="3:3">
      <c r="C2274" s="193"/>
    </row>
    <row r="2275" spans="3:3">
      <c r="C2275" s="193"/>
    </row>
    <row r="2276" spans="3:3">
      <c r="C2276" s="193"/>
    </row>
    <row r="2277" spans="3:3">
      <c r="C2277" s="193"/>
    </row>
    <row r="2278" spans="3:3">
      <c r="C2278" s="193"/>
    </row>
    <row r="2279" spans="3:3">
      <c r="C2279" s="193"/>
    </row>
    <row r="2280" spans="3:3">
      <c r="C2280" s="193"/>
    </row>
    <row r="2281" spans="3:3">
      <c r="C2281" s="193"/>
    </row>
    <row r="2282" spans="3:3">
      <c r="C2282" s="193"/>
    </row>
    <row r="2283" spans="3:3">
      <c r="C2283" s="193"/>
    </row>
    <row r="2284" spans="3:3">
      <c r="C2284" s="193"/>
    </row>
    <row r="2285" spans="3:3">
      <c r="C2285" s="193"/>
    </row>
    <row r="2286" spans="3:3">
      <c r="C2286" s="186"/>
    </row>
    <row r="2287" spans="3:3">
      <c r="C2287" s="186"/>
    </row>
    <row r="2288" spans="3:3">
      <c r="C2288" s="193"/>
    </row>
    <row r="2289" spans="3:3">
      <c r="C2289" s="193"/>
    </row>
    <row r="2290" spans="3:3">
      <c r="C2290" s="193"/>
    </row>
    <row r="2291" spans="3:3">
      <c r="C2291" s="193"/>
    </row>
    <row r="2292" spans="3:3">
      <c r="C2292" s="193"/>
    </row>
    <row r="2293" spans="3:3">
      <c r="C2293" s="193"/>
    </row>
    <row r="2294" spans="3:3">
      <c r="C2294" s="193"/>
    </row>
    <row r="2295" spans="3:3">
      <c r="C2295" s="193"/>
    </row>
    <row r="2296" spans="3:3">
      <c r="C2296" s="193"/>
    </row>
    <row r="2297" spans="3:3">
      <c r="C2297" s="193"/>
    </row>
    <row r="2298" spans="3:3">
      <c r="C2298" s="193"/>
    </row>
    <row r="2299" spans="3:3">
      <c r="C2299" s="193"/>
    </row>
    <row r="2300" spans="3:3">
      <c r="C2300" s="193"/>
    </row>
    <row r="2301" spans="3:3">
      <c r="C2301" s="193"/>
    </row>
    <row r="2302" spans="3:3">
      <c r="C2302" s="193"/>
    </row>
    <row r="2303" spans="3:3">
      <c r="C2303" s="193"/>
    </row>
    <row r="2304" spans="3:3">
      <c r="C2304" s="193"/>
    </row>
    <row r="2305" spans="3:3">
      <c r="C2305" s="193"/>
    </row>
    <row r="2306" spans="3:3">
      <c r="C2306" s="193"/>
    </row>
    <row r="2307" spans="3:3">
      <c r="C2307" s="193"/>
    </row>
    <row r="2308" spans="3:3">
      <c r="C2308" s="186"/>
    </row>
    <row r="2309" spans="3:3">
      <c r="C2309" s="186"/>
    </row>
    <row r="2310" spans="3:3">
      <c r="C2310" s="193"/>
    </row>
    <row r="2311" spans="3:3">
      <c r="C2311" s="193"/>
    </row>
    <row r="2312" spans="3:3">
      <c r="C2312" s="193"/>
    </row>
    <row r="2313" spans="3:3">
      <c r="C2313" s="193"/>
    </row>
    <row r="2314" spans="3:3">
      <c r="C2314" s="193"/>
    </row>
    <row r="2315" spans="3:3">
      <c r="C2315" s="193"/>
    </row>
    <row r="2316" spans="3:3">
      <c r="C2316" s="193"/>
    </row>
    <row r="2317" spans="3:3">
      <c r="C2317" s="193"/>
    </row>
    <row r="2318" spans="3:3">
      <c r="C2318" s="193"/>
    </row>
    <row r="2319" spans="3:3">
      <c r="C2319" s="193"/>
    </row>
    <row r="2320" spans="3:3">
      <c r="C2320" s="193"/>
    </row>
    <row r="2321" spans="3:3">
      <c r="C2321" s="193"/>
    </row>
    <row r="2322" spans="3:3">
      <c r="C2322" s="186"/>
    </row>
    <row r="2323" spans="3:3">
      <c r="C2323" s="193"/>
    </row>
    <row r="2324" spans="3:3">
      <c r="C2324" s="193"/>
    </row>
    <row r="2325" spans="3:3">
      <c r="C2325" s="193"/>
    </row>
    <row r="2326" spans="3:3">
      <c r="C2326" s="193"/>
    </row>
    <row r="2327" spans="3:3">
      <c r="C2327" s="193"/>
    </row>
    <row r="2328" spans="3:3">
      <c r="C2328" s="193"/>
    </row>
    <row r="2329" spans="3:3">
      <c r="C2329" s="193"/>
    </row>
    <row r="2330" spans="3:3">
      <c r="C2330" s="193"/>
    </row>
    <row r="2331" spans="3:3">
      <c r="C2331" s="193"/>
    </row>
    <row r="2332" spans="3:3">
      <c r="C2332" s="193"/>
    </row>
    <row r="2333" spans="3:3">
      <c r="C2333" s="193"/>
    </row>
    <row r="2334" spans="3:3">
      <c r="C2334" s="193"/>
    </row>
    <row r="2335" spans="3:3">
      <c r="C2335" s="193"/>
    </row>
    <row r="2336" spans="3:3">
      <c r="C2336" s="193"/>
    </row>
    <row r="2337" spans="3:3">
      <c r="C2337" s="193"/>
    </row>
    <row r="2338" spans="3:3">
      <c r="C2338" s="193"/>
    </row>
    <row r="2339" spans="3:3">
      <c r="C2339" s="193"/>
    </row>
    <row r="2340" spans="3:3">
      <c r="C2340" s="193"/>
    </row>
    <row r="2341" spans="3:3">
      <c r="C2341" s="193"/>
    </row>
    <row r="2342" spans="3:3">
      <c r="C2342" s="193"/>
    </row>
    <row r="2343" spans="3:3">
      <c r="C2343" s="193"/>
    </row>
    <row r="2344" spans="3:3">
      <c r="C2344" s="193"/>
    </row>
    <row r="2345" spans="3:3">
      <c r="C2345" s="193"/>
    </row>
    <row r="2346" spans="3:3">
      <c r="C2346" s="193"/>
    </row>
    <row r="2347" spans="3:3">
      <c r="C2347" s="193"/>
    </row>
    <row r="2348" spans="3:3">
      <c r="C2348" s="193"/>
    </row>
    <row r="2349" spans="3:3">
      <c r="C2349" s="186"/>
    </row>
    <row r="2350" spans="3:3">
      <c r="C2350" s="186"/>
    </row>
    <row r="2351" spans="3:3">
      <c r="C2351" s="186"/>
    </row>
    <row r="2352" spans="3:3">
      <c r="C2352" s="186"/>
    </row>
    <row r="2353" spans="3:3">
      <c r="C2353" s="193"/>
    </row>
    <row r="2354" spans="3:3">
      <c r="C2354" s="193"/>
    </row>
    <row r="2355" spans="3:3">
      <c r="C2355" s="193"/>
    </row>
    <row r="2356" spans="3:3">
      <c r="C2356" s="193"/>
    </row>
    <row r="2357" spans="3:3">
      <c r="C2357" s="193"/>
    </row>
    <row r="2358" spans="3:3">
      <c r="C2358" s="193"/>
    </row>
    <row r="2359" spans="3:3">
      <c r="C2359" s="193"/>
    </row>
    <row r="2360" spans="3:3">
      <c r="C2360" s="193"/>
    </row>
    <row r="2361" spans="3:3">
      <c r="C2361" s="193"/>
    </row>
    <row r="2362" spans="3:3">
      <c r="C2362" s="193"/>
    </row>
    <row r="2363" spans="3:3">
      <c r="C2363" s="193"/>
    </row>
    <row r="2364" spans="3:3">
      <c r="C2364" s="193"/>
    </row>
    <row r="2365" spans="3:3">
      <c r="C2365" s="186"/>
    </row>
    <row r="2366" spans="3:3">
      <c r="C2366" s="193"/>
    </row>
    <row r="2367" spans="3:3">
      <c r="C2367" s="193"/>
    </row>
    <row r="2368" spans="3:3">
      <c r="C2368" s="186"/>
    </row>
    <row r="2369" spans="3:3">
      <c r="C2369" s="186"/>
    </row>
    <row r="2370" spans="3:3">
      <c r="C2370" s="186"/>
    </row>
    <row r="2371" spans="3:3">
      <c r="C2371" s="193"/>
    </row>
    <row r="2372" spans="3:3">
      <c r="C2372" s="193"/>
    </row>
    <row r="2373" spans="3:3">
      <c r="C2373" s="193"/>
    </row>
    <row r="2374" spans="3:3">
      <c r="C2374" s="193"/>
    </row>
    <row r="2375" spans="3:3">
      <c r="C2375" s="193"/>
    </row>
    <row r="2376" spans="3:3">
      <c r="C2376" s="193"/>
    </row>
    <row r="2377" spans="3:3">
      <c r="C2377" s="193"/>
    </row>
    <row r="2378" spans="3:3">
      <c r="C2378" s="193"/>
    </row>
    <row r="2379" spans="3:3">
      <c r="C2379" s="193"/>
    </row>
    <row r="2380" spans="3:3">
      <c r="C2380" s="193"/>
    </row>
    <row r="2381" spans="3:3">
      <c r="C2381" s="193"/>
    </row>
    <row r="2382" spans="3:3">
      <c r="C2382" s="193"/>
    </row>
    <row r="2383" spans="3:3">
      <c r="C2383" s="193"/>
    </row>
    <row r="2384" spans="3:3">
      <c r="C2384" s="193"/>
    </row>
    <row r="2385" spans="3:3">
      <c r="C2385" s="193"/>
    </row>
    <row r="2386" spans="3:3">
      <c r="C2386" s="193"/>
    </row>
    <row r="2387" spans="3:3">
      <c r="C2387" s="193"/>
    </row>
    <row r="2388" spans="3:3">
      <c r="C2388" s="193"/>
    </row>
    <row r="2389" spans="3:3">
      <c r="C2389" s="193"/>
    </row>
    <row r="2390" spans="3:3">
      <c r="C2390" s="193"/>
    </row>
    <row r="2391" spans="3:3">
      <c r="C2391" s="193"/>
    </row>
    <row r="2392" spans="3:3">
      <c r="C2392" s="193"/>
    </row>
    <row r="2393" spans="3:3">
      <c r="C2393" s="186"/>
    </row>
    <row r="2394" spans="3:3">
      <c r="C2394" s="186"/>
    </row>
    <row r="2395" spans="3:3">
      <c r="C2395" s="186"/>
    </row>
    <row r="2396" spans="3:3">
      <c r="C2396" s="193"/>
    </row>
    <row r="2397" spans="3:3">
      <c r="C2397" s="193"/>
    </row>
    <row r="2398" spans="3:3">
      <c r="C2398" s="193"/>
    </row>
    <row r="2399" spans="3:3">
      <c r="C2399" s="193"/>
    </row>
    <row r="2400" spans="3:3">
      <c r="C2400" s="193"/>
    </row>
    <row r="2401" spans="3:3">
      <c r="C2401" s="193"/>
    </row>
    <row r="2402" spans="3:3">
      <c r="C2402" s="193"/>
    </row>
    <row r="2403" spans="3:3">
      <c r="C2403" s="193"/>
    </row>
    <row r="2404" spans="3:3">
      <c r="C2404" s="193"/>
    </row>
    <row r="2405" spans="3:3">
      <c r="C2405" s="193"/>
    </row>
    <row r="2406" spans="3:3">
      <c r="C2406" s="193"/>
    </row>
    <row r="2407" spans="3:3">
      <c r="C2407" s="193"/>
    </row>
    <row r="2408" spans="3:3">
      <c r="C2408" s="193"/>
    </row>
    <row r="2409" spans="3:3">
      <c r="C2409" s="193"/>
    </row>
    <row r="2410" spans="3:3">
      <c r="C2410" s="193"/>
    </row>
    <row r="2411" spans="3:3">
      <c r="C2411" s="193"/>
    </row>
    <row r="2412" spans="3:3">
      <c r="C2412" s="193"/>
    </row>
    <row r="2413" spans="3:3">
      <c r="C2413" s="186"/>
    </row>
    <row r="2414" spans="3:3">
      <c r="C2414" s="186"/>
    </row>
    <row r="2415" spans="3:3">
      <c r="C2415" s="193"/>
    </row>
    <row r="2416" spans="3:3">
      <c r="C2416" s="193"/>
    </row>
    <row r="2417" spans="3:3">
      <c r="C2417" s="193"/>
    </row>
    <row r="2418" spans="3:3">
      <c r="C2418" s="193"/>
    </row>
    <row r="2419" spans="3:3">
      <c r="C2419" s="193"/>
    </row>
    <row r="2420" spans="3:3">
      <c r="C2420" s="186"/>
    </row>
    <row r="2421" spans="3:3">
      <c r="C2421" s="186"/>
    </row>
    <row r="2422" spans="3:3">
      <c r="C2422" s="193"/>
    </row>
    <row r="2423" spans="3:3">
      <c r="C2423" s="193"/>
    </row>
    <row r="2424" spans="3:3">
      <c r="C2424" s="193"/>
    </row>
    <row r="2425" spans="3:3">
      <c r="C2425" s="186"/>
    </row>
    <row r="2426" spans="3:3">
      <c r="C2426" s="193"/>
    </row>
    <row r="2427" spans="3:3">
      <c r="C2427" s="193"/>
    </row>
    <row r="2428" spans="3:3">
      <c r="C2428" s="193"/>
    </row>
    <row r="2429" spans="3:3">
      <c r="C2429" s="193"/>
    </row>
    <row r="2430" spans="3:3">
      <c r="C2430" s="193"/>
    </row>
    <row r="2431" spans="3:3">
      <c r="C2431" s="193"/>
    </row>
    <row r="2432" spans="3:3">
      <c r="C2432" s="193"/>
    </row>
    <row r="2433" spans="3:3">
      <c r="C2433" s="193"/>
    </row>
    <row r="2434" spans="3:3">
      <c r="C2434" s="193"/>
    </row>
    <row r="2435" spans="3:3">
      <c r="C2435" s="193"/>
    </row>
    <row r="2436" spans="3:3">
      <c r="C2436" s="193"/>
    </row>
    <row r="2437" spans="3:3">
      <c r="C2437" s="193"/>
    </row>
    <row r="2438" spans="3:3">
      <c r="C2438" s="193"/>
    </row>
    <row r="2439" spans="3:3">
      <c r="C2439" s="193"/>
    </row>
    <row r="2440" spans="3:3">
      <c r="C2440" s="193"/>
    </row>
    <row r="2441" spans="3:3">
      <c r="C2441" s="193"/>
    </row>
    <row r="2442" spans="3:3">
      <c r="C2442" s="193"/>
    </row>
    <row r="2443" spans="3:3">
      <c r="C2443" s="193"/>
    </row>
    <row r="2444" spans="3:3">
      <c r="C2444" s="193"/>
    </row>
    <row r="2445" spans="3:3">
      <c r="C2445" s="193"/>
    </row>
    <row r="2446" spans="3:3">
      <c r="C2446" s="193"/>
    </row>
    <row r="2447" spans="3:3">
      <c r="C2447" s="193"/>
    </row>
    <row r="2448" spans="3:3">
      <c r="C2448" s="193"/>
    </row>
    <row r="2449" spans="3:3">
      <c r="C2449" s="193"/>
    </row>
    <row r="2450" spans="3:3">
      <c r="C2450" s="193"/>
    </row>
    <row r="2451" spans="3:3">
      <c r="C2451" s="193"/>
    </row>
    <row r="2452" spans="3:3">
      <c r="C2452" s="193"/>
    </row>
    <row r="2453" spans="3:3">
      <c r="C2453" s="193"/>
    </row>
    <row r="2454" spans="3:3">
      <c r="C2454" s="193"/>
    </row>
    <row r="2455" spans="3:3">
      <c r="C2455" s="193"/>
    </row>
    <row r="2456" spans="3:3">
      <c r="C2456" s="193"/>
    </row>
    <row r="2457" spans="3:3">
      <c r="C2457" s="193"/>
    </row>
    <row r="2458" spans="3:3">
      <c r="C2458" s="193"/>
    </row>
    <row r="2459" spans="3:3">
      <c r="C2459" s="193"/>
    </row>
    <row r="2460" spans="3:3">
      <c r="C2460" s="193"/>
    </row>
    <row r="2461" spans="3:3">
      <c r="C2461" s="193"/>
    </row>
    <row r="2462" spans="3:3">
      <c r="C2462" s="193"/>
    </row>
    <row r="2463" spans="3:3">
      <c r="C2463" s="193"/>
    </row>
    <row r="2464" spans="3:3">
      <c r="C2464" s="186"/>
    </row>
    <row r="2465" spans="3:3">
      <c r="C2465" s="186"/>
    </row>
    <row r="2466" spans="3:3">
      <c r="C2466" s="186"/>
    </row>
    <row r="2467" spans="3:3">
      <c r="C2467" s="193"/>
    </row>
    <row r="2468" spans="3:3">
      <c r="C2468" s="193"/>
    </row>
    <row r="2469" spans="3:3">
      <c r="C2469" s="193"/>
    </row>
    <row r="2470" spans="3:3">
      <c r="C2470" s="193"/>
    </row>
    <row r="2471" spans="3:3">
      <c r="C2471" s="193"/>
    </row>
    <row r="2472" spans="3:3">
      <c r="C2472" s="193"/>
    </row>
    <row r="2473" spans="3:3">
      <c r="C2473" s="193"/>
    </row>
    <row r="2474" spans="3:3">
      <c r="C2474" s="193"/>
    </row>
    <row r="2475" spans="3:3">
      <c r="C2475" s="193"/>
    </row>
    <row r="2476" spans="3:3">
      <c r="C2476" s="193"/>
    </row>
    <row r="2477" spans="3:3">
      <c r="C2477" s="193"/>
    </row>
    <row r="2478" spans="3:3">
      <c r="C2478" s="193"/>
    </row>
    <row r="2479" spans="3:3">
      <c r="C2479" s="193"/>
    </row>
    <row r="2480" spans="3:3">
      <c r="C2480" s="193"/>
    </row>
    <row r="2481" spans="3:3">
      <c r="C2481" s="193"/>
    </row>
    <row r="2482" spans="3:3">
      <c r="C2482" s="193"/>
    </row>
    <row r="2483" spans="3:3">
      <c r="C2483" s="193"/>
    </row>
    <row r="2484" spans="3:3">
      <c r="C2484" s="193"/>
    </row>
    <row r="2485" spans="3:3">
      <c r="C2485" s="193"/>
    </row>
    <row r="2486" spans="3:3">
      <c r="C2486" s="193"/>
    </row>
    <row r="2487" spans="3:3">
      <c r="C2487" s="193"/>
    </row>
    <row r="2488" spans="3:3">
      <c r="C2488" s="193"/>
    </row>
    <row r="2489" spans="3:3">
      <c r="C2489" s="193"/>
    </row>
    <row r="2490" spans="3:3">
      <c r="C2490" s="193"/>
    </row>
    <row r="2491" spans="3:3">
      <c r="C2491" s="193"/>
    </row>
    <row r="2492" spans="3:3">
      <c r="C2492" s="193"/>
    </row>
    <row r="2493" spans="3:3">
      <c r="C2493" s="193"/>
    </row>
    <row r="2494" spans="3:3">
      <c r="C2494" s="193"/>
    </row>
    <row r="2495" spans="3:3">
      <c r="C2495" s="193"/>
    </row>
    <row r="2496" spans="3:3">
      <c r="C2496" s="193"/>
    </row>
    <row r="2497" spans="3:3">
      <c r="C2497" s="186"/>
    </row>
    <row r="2498" spans="3:3">
      <c r="C2498" s="186"/>
    </row>
    <row r="2499" spans="3:3">
      <c r="C2499" s="193"/>
    </row>
    <row r="2500" spans="3:3">
      <c r="C2500" s="193"/>
    </row>
    <row r="2501" spans="3:3">
      <c r="C2501" s="193"/>
    </row>
    <row r="2502" spans="3:3">
      <c r="C2502" s="193"/>
    </row>
    <row r="2503" spans="3:3">
      <c r="C2503" s="186"/>
    </row>
    <row r="2504" spans="3:3">
      <c r="C2504" s="186"/>
    </row>
    <row r="2505" spans="3:3">
      <c r="C2505" s="186"/>
    </row>
    <row r="2506" spans="3:3">
      <c r="C2506" s="193"/>
    </row>
    <row r="2507" spans="3:3">
      <c r="C2507" s="193"/>
    </row>
    <row r="2508" spans="3:3">
      <c r="C2508" s="193"/>
    </row>
    <row r="2509" spans="3:3">
      <c r="C2509" s="193"/>
    </row>
    <row r="2510" spans="3:3">
      <c r="C2510" s="193"/>
    </row>
    <row r="2511" spans="3:3">
      <c r="C2511" s="193"/>
    </row>
    <row r="2512" spans="3:3">
      <c r="C2512" s="193"/>
    </row>
    <row r="2513" spans="3:3">
      <c r="C2513" s="193"/>
    </row>
    <row r="2514" spans="3:3">
      <c r="C2514" s="193"/>
    </row>
    <row r="2515" spans="3:3">
      <c r="C2515" s="193"/>
    </row>
    <row r="2516" spans="3:3">
      <c r="C2516" s="193"/>
    </row>
    <row r="2517" spans="3:3">
      <c r="C2517" s="193"/>
    </row>
    <row r="2518" spans="3:3">
      <c r="C2518" s="193"/>
    </row>
    <row r="2519" spans="3:3">
      <c r="C2519" s="193"/>
    </row>
    <row r="2520" spans="3:3">
      <c r="C2520" s="193"/>
    </row>
    <row r="2521" spans="3:3">
      <c r="C2521" s="193"/>
    </row>
    <row r="2522" spans="3:3">
      <c r="C2522" s="193"/>
    </row>
    <row r="2523" spans="3:3">
      <c r="C2523" s="193"/>
    </row>
    <row r="2524" spans="3:3">
      <c r="C2524" s="193"/>
    </row>
    <row r="2525" spans="3:3">
      <c r="C2525" s="193"/>
    </row>
    <row r="2526" spans="3:3">
      <c r="C2526" s="193"/>
    </row>
    <row r="2527" spans="3:3">
      <c r="C2527" s="193"/>
    </row>
    <row r="2528" spans="3:3">
      <c r="C2528" s="193"/>
    </row>
    <row r="2529" spans="3:3">
      <c r="C2529" s="193"/>
    </row>
    <row r="2530" spans="3:3">
      <c r="C2530" s="193"/>
    </row>
    <row r="2531" spans="3:3">
      <c r="C2531" s="193"/>
    </row>
    <row r="2532" spans="3:3">
      <c r="C2532" s="193"/>
    </row>
    <row r="2533" spans="3:3">
      <c r="C2533" s="193"/>
    </row>
    <row r="2534" spans="3:3">
      <c r="C2534" s="186"/>
    </row>
    <row r="2535" spans="3:3">
      <c r="C2535" s="193"/>
    </row>
    <row r="2536" spans="3:3">
      <c r="C2536" s="193"/>
    </row>
    <row r="2537" spans="3:3">
      <c r="C2537" s="193"/>
    </row>
    <row r="2538" spans="3:3">
      <c r="C2538" s="186"/>
    </row>
    <row r="2539" spans="3:3">
      <c r="C2539" s="186"/>
    </row>
    <row r="2540" spans="3:3">
      <c r="C2540" s="193"/>
    </row>
    <row r="2541" spans="3:3">
      <c r="C2541" s="193"/>
    </row>
    <row r="2542" spans="3:3">
      <c r="C2542" s="193"/>
    </row>
    <row r="2543" spans="3:3">
      <c r="C2543" s="193"/>
    </row>
    <row r="2544" spans="3:3">
      <c r="C2544" s="193"/>
    </row>
    <row r="2545" spans="3:3">
      <c r="C2545" s="193"/>
    </row>
    <row r="2546" spans="3:3">
      <c r="C2546" s="193"/>
    </row>
    <row r="2547" spans="3:3">
      <c r="C2547" s="193"/>
    </row>
    <row r="2548" spans="3:3">
      <c r="C2548" s="193"/>
    </row>
    <row r="2549" spans="3:3">
      <c r="C2549" s="193"/>
    </row>
    <row r="2550" spans="3:3">
      <c r="C2550" s="193"/>
    </row>
    <row r="2551" spans="3:3">
      <c r="C2551" s="193"/>
    </row>
    <row r="2552" spans="3:3">
      <c r="C2552" s="193"/>
    </row>
    <row r="2553" spans="3:3">
      <c r="C2553" s="193"/>
    </row>
    <row r="2554" spans="3:3">
      <c r="C2554" s="193"/>
    </row>
    <row r="2555" spans="3:3">
      <c r="C2555" s="193"/>
    </row>
    <row r="2556" spans="3:3">
      <c r="C2556" s="193"/>
    </row>
    <row r="2557" spans="3:3">
      <c r="C2557" s="193"/>
    </row>
    <row r="2558" spans="3:3">
      <c r="C2558" s="193"/>
    </row>
    <row r="2559" spans="3:3">
      <c r="C2559" s="193"/>
    </row>
    <row r="2560" spans="3:3">
      <c r="C2560" s="193"/>
    </row>
    <row r="2561" spans="3:3">
      <c r="C2561" s="193"/>
    </row>
    <row r="2562" spans="3:3">
      <c r="C2562" s="193"/>
    </row>
    <row r="2563" spans="3:3">
      <c r="C2563" s="193"/>
    </row>
    <row r="2564" spans="3:3">
      <c r="C2564" s="193"/>
    </row>
    <row r="2565" spans="3:3">
      <c r="C2565" s="193"/>
    </row>
    <row r="2566" spans="3:3">
      <c r="C2566" s="193"/>
    </row>
    <row r="2567" spans="3:3">
      <c r="C2567" s="193"/>
    </row>
    <row r="2568" spans="3:3">
      <c r="C2568" s="193"/>
    </row>
    <row r="2569" spans="3:3">
      <c r="C2569" s="193"/>
    </row>
    <row r="2570" spans="3:3">
      <c r="C2570" s="193"/>
    </row>
    <row r="2571" spans="3:3">
      <c r="C2571" s="193"/>
    </row>
    <row r="2572" spans="3:3">
      <c r="C2572" s="193"/>
    </row>
    <row r="2573" spans="3:3">
      <c r="C2573" s="193"/>
    </row>
    <row r="2574" spans="3:3">
      <c r="C2574" s="193"/>
    </row>
    <row r="2575" spans="3:3">
      <c r="C2575" s="193"/>
    </row>
    <row r="2576" spans="3:3">
      <c r="C2576" s="193"/>
    </row>
    <row r="2577" spans="3:3">
      <c r="C2577" s="193"/>
    </row>
    <row r="2578" spans="3:3">
      <c r="C2578" s="193"/>
    </row>
    <row r="2579" spans="3:3">
      <c r="C2579" s="193"/>
    </row>
    <row r="2580" spans="3:3">
      <c r="C2580" s="193"/>
    </row>
    <row r="2581" spans="3:3">
      <c r="C2581" s="193"/>
    </row>
    <row r="2582" spans="3:3">
      <c r="C2582" s="193"/>
    </row>
    <row r="2583" spans="3:3">
      <c r="C2583" s="193"/>
    </row>
    <row r="2584" spans="3:3">
      <c r="C2584" s="193"/>
    </row>
    <row r="2585" spans="3:3">
      <c r="C2585" s="193"/>
    </row>
    <row r="2586" spans="3:3">
      <c r="C2586" s="186"/>
    </row>
    <row r="2587" spans="3:3">
      <c r="C2587" s="186"/>
    </row>
    <row r="2588" spans="3:3">
      <c r="C2588" s="186"/>
    </row>
    <row r="2589" spans="3:3">
      <c r="C2589" s="186"/>
    </row>
    <row r="2590" spans="3:3">
      <c r="C2590" s="186"/>
    </row>
    <row r="2591" spans="3:3">
      <c r="C2591" s="186"/>
    </row>
    <row r="2592" spans="3:3">
      <c r="C2592" s="193"/>
    </row>
    <row r="2593" spans="3:3">
      <c r="C2593" s="193"/>
    </row>
    <row r="2594" spans="3:3">
      <c r="C2594" s="193"/>
    </row>
    <row r="2595" spans="3:3">
      <c r="C2595" s="193"/>
    </row>
    <row r="2596" spans="3:3">
      <c r="C2596" s="193"/>
    </row>
    <row r="2597" spans="3:3">
      <c r="C2597" s="193"/>
    </row>
    <row r="2598" spans="3:3">
      <c r="C2598" s="193"/>
    </row>
    <row r="2599" spans="3:3">
      <c r="C2599" s="193"/>
    </row>
    <row r="2600" spans="3:3">
      <c r="C2600" s="193"/>
    </row>
    <row r="2601" spans="3:3">
      <c r="C2601" s="186"/>
    </row>
    <row r="2602" spans="3:3">
      <c r="C2602" s="186"/>
    </row>
    <row r="2603" spans="3:3">
      <c r="C2603" s="186"/>
    </row>
    <row r="2604" spans="3:3">
      <c r="C2604" s="193"/>
    </row>
    <row r="2605" spans="3:3">
      <c r="C2605" s="193"/>
    </row>
    <row r="2606" spans="3:3">
      <c r="C2606" s="193"/>
    </row>
    <row r="2607" spans="3:3">
      <c r="C2607" s="193"/>
    </row>
    <row r="2608" spans="3:3">
      <c r="C2608" s="193"/>
    </row>
    <row r="2609" spans="3:3">
      <c r="C2609" s="193"/>
    </row>
    <row r="2610" spans="3:3">
      <c r="C2610" s="193"/>
    </row>
    <row r="2611" spans="3:3">
      <c r="C2611" s="193"/>
    </row>
    <row r="2612" spans="3:3">
      <c r="C2612" s="193"/>
    </row>
    <row r="2613" spans="3:3">
      <c r="C2613" s="193"/>
    </row>
    <row r="2614" spans="3:3">
      <c r="C2614" s="193"/>
    </row>
    <row r="2615" spans="3:3">
      <c r="C2615" s="193"/>
    </row>
    <row r="2616" spans="3:3">
      <c r="C2616" s="193"/>
    </row>
    <row r="2617" spans="3:3">
      <c r="C2617" s="193"/>
    </row>
    <row r="2618" spans="3:3">
      <c r="C2618" s="193"/>
    </row>
    <row r="2619" spans="3:3">
      <c r="C2619" s="193"/>
    </row>
    <row r="2620" spans="3:3">
      <c r="C2620" s="193"/>
    </row>
    <row r="2621" spans="3:3">
      <c r="C2621" s="193"/>
    </row>
    <row r="2622" spans="3:3">
      <c r="C2622" s="186"/>
    </row>
    <row r="2623" spans="3:3">
      <c r="C2623" s="186"/>
    </row>
    <row r="2624" spans="3:3">
      <c r="C2624" s="193"/>
    </row>
    <row r="2625" spans="3:3">
      <c r="C2625" s="193"/>
    </row>
    <row r="2626" spans="3:3">
      <c r="C2626" s="193"/>
    </row>
    <row r="2627" spans="3:3">
      <c r="C2627" s="193"/>
    </row>
    <row r="2628" spans="3:3">
      <c r="C2628" s="193"/>
    </row>
    <row r="2629" spans="3:3">
      <c r="C2629" s="193"/>
    </row>
    <row r="2630" spans="3:3">
      <c r="C2630" s="193"/>
    </row>
    <row r="2631" spans="3:3">
      <c r="C2631" s="193"/>
    </row>
    <row r="2632" spans="3:3">
      <c r="C2632" s="193"/>
    </row>
    <row r="2633" spans="3:3">
      <c r="C2633" s="193"/>
    </row>
    <row r="2634" spans="3:3">
      <c r="C2634" s="186"/>
    </row>
    <row r="2635" spans="3:3">
      <c r="C2635" s="186"/>
    </row>
    <row r="2636" spans="3:3">
      <c r="C2636" s="193"/>
    </row>
    <row r="2637" spans="3:3">
      <c r="C2637" s="193"/>
    </row>
    <row r="2638" spans="3:3">
      <c r="C2638" s="193"/>
    </row>
    <row r="2639" spans="3:3">
      <c r="C2639" s="193"/>
    </row>
    <row r="2640" spans="3:3">
      <c r="C2640" s="193"/>
    </row>
    <row r="2641" spans="3:3">
      <c r="C2641" s="193"/>
    </row>
    <row r="2642" spans="3:3">
      <c r="C2642" s="193"/>
    </row>
    <row r="2643" spans="3:3">
      <c r="C2643" s="193"/>
    </row>
    <row r="2644" spans="3:3">
      <c r="C2644" s="193"/>
    </row>
    <row r="2645" spans="3:3">
      <c r="C2645" s="193"/>
    </row>
    <row r="2646" spans="3:3">
      <c r="C2646" s="193"/>
    </row>
    <row r="2647" spans="3:3">
      <c r="C2647" s="193"/>
    </row>
    <row r="2648" spans="3:3">
      <c r="C2648" s="193"/>
    </row>
    <row r="2649" spans="3:3">
      <c r="C2649" s="193"/>
    </row>
    <row r="2650" spans="3:3">
      <c r="C2650" s="193"/>
    </row>
    <row r="2651" spans="3:3">
      <c r="C2651" s="193"/>
    </row>
    <row r="2652" spans="3:3">
      <c r="C2652" s="193"/>
    </row>
    <row r="2653" spans="3:3">
      <c r="C2653" s="193"/>
    </row>
    <row r="2654" spans="3:3">
      <c r="C2654" s="193"/>
    </row>
    <row r="2655" spans="3:3">
      <c r="C2655" s="193"/>
    </row>
    <row r="2656" spans="3:3">
      <c r="C2656" s="193"/>
    </row>
    <row r="2657" spans="3:3">
      <c r="C2657" s="193"/>
    </row>
    <row r="2658" spans="3:3">
      <c r="C2658" s="193"/>
    </row>
    <row r="2659" spans="3:3">
      <c r="C2659" s="193"/>
    </row>
    <row r="2660" spans="3:3">
      <c r="C2660" s="193"/>
    </row>
    <row r="2661" spans="3:3">
      <c r="C2661" s="186"/>
    </row>
    <row r="2662" spans="3:3">
      <c r="C2662" s="186"/>
    </row>
    <row r="2663" spans="3:3">
      <c r="C2663" s="193"/>
    </row>
    <row r="2664" spans="3:3">
      <c r="C2664" s="186"/>
    </row>
    <row r="2665" spans="3:3">
      <c r="C2665" s="186"/>
    </row>
    <row r="2666" spans="3:3">
      <c r="C2666" s="186"/>
    </row>
    <row r="2667" spans="3:3">
      <c r="C2667" s="186"/>
    </row>
    <row r="2668" spans="3:3">
      <c r="C2668" s="193"/>
    </row>
    <row r="2669" spans="3:3">
      <c r="C2669" s="193"/>
    </row>
    <row r="2670" spans="3:3">
      <c r="C2670" s="193"/>
    </row>
    <row r="2671" spans="3:3">
      <c r="C2671" s="193"/>
    </row>
    <row r="2672" spans="3:3">
      <c r="C2672" s="193"/>
    </row>
    <row r="2673" spans="3:3">
      <c r="C2673" s="193"/>
    </row>
    <row r="2674" spans="3:3">
      <c r="C2674" s="186"/>
    </row>
    <row r="2675" spans="3:3">
      <c r="C2675" s="193"/>
    </row>
    <row r="2676" spans="3:3">
      <c r="C2676" s="193"/>
    </row>
    <row r="2677" spans="3:3">
      <c r="C2677" s="193"/>
    </row>
    <row r="2678" spans="3:3">
      <c r="C2678" s="193"/>
    </row>
    <row r="2679" spans="3:3">
      <c r="C2679" s="193"/>
    </row>
    <row r="2680" spans="3:3">
      <c r="C2680" s="193"/>
    </row>
    <row r="2681" spans="3:3">
      <c r="C2681" s="193"/>
    </row>
    <row r="2682" spans="3:3">
      <c r="C2682" s="193"/>
    </row>
    <row r="2683" spans="3:3">
      <c r="C2683" s="193"/>
    </row>
    <row r="2684" spans="3:3">
      <c r="C2684" s="193"/>
    </row>
    <row r="2685" spans="3:3">
      <c r="C2685" s="193"/>
    </row>
    <row r="2686" spans="3:3">
      <c r="C2686" s="193"/>
    </row>
    <row r="2687" spans="3:3">
      <c r="C2687" s="193"/>
    </row>
    <row r="2688" spans="3:3">
      <c r="C2688" s="193"/>
    </row>
    <row r="2689" spans="3:3">
      <c r="C2689" s="193"/>
    </row>
    <row r="2690" spans="3:3">
      <c r="C2690" s="193"/>
    </row>
    <row r="2691" spans="3:3">
      <c r="C2691" s="193"/>
    </row>
    <row r="2692" spans="3:3">
      <c r="C2692" s="193"/>
    </row>
    <row r="2693" spans="3:3">
      <c r="C2693" s="193"/>
    </row>
    <row r="2694" spans="3:3">
      <c r="C2694" s="193"/>
    </row>
    <row r="2695" spans="3:3">
      <c r="C2695" s="193"/>
    </row>
    <row r="2696" spans="3:3">
      <c r="C2696" s="193"/>
    </row>
    <row r="2697" spans="3:3">
      <c r="C2697" s="193"/>
    </row>
    <row r="2698" spans="3:3">
      <c r="C2698" s="193"/>
    </row>
    <row r="2699" spans="3:3">
      <c r="C2699" s="193"/>
    </row>
    <row r="2700" spans="3:3">
      <c r="C2700" s="193"/>
    </row>
    <row r="2701" spans="3:3">
      <c r="C2701" s="193"/>
    </row>
    <row r="2702" spans="3:3">
      <c r="C2702" s="193"/>
    </row>
    <row r="2703" spans="3:3">
      <c r="C2703" s="193"/>
    </row>
    <row r="2704" spans="3:3">
      <c r="C2704" s="193"/>
    </row>
    <row r="2705" spans="3:3">
      <c r="C2705" s="193"/>
    </row>
    <row r="2706" spans="3:3">
      <c r="C2706" s="186"/>
    </row>
    <row r="2707" spans="3:3">
      <c r="C2707" s="193"/>
    </row>
    <row r="2708" spans="3:3">
      <c r="C2708" s="193"/>
    </row>
    <row r="2709" spans="3:3">
      <c r="C2709" s="193"/>
    </row>
    <row r="2710" spans="3:3">
      <c r="C2710" s="193"/>
    </row>
    <row r="2711" spans="3:3">
      <c r="C2711" s="193"/>
    </row>
    <row r="2712" spans="3:3">
      <c r="C2712" s="193"/>
    </row>
    <row r="2713" spans="3:3">
      <c r="C2713" s="193"/>
    </row>
    <row r="2714" spans="3:3">
      <c r="C2714" s="193"/>
    </row>
    <row r="2715" spans="3:3">
      <c r="C2715" s="193"/>
    </row>
    <row r="2716" spans="3:3">
      <c r="C2716" s="193"/>
    </row>
    <row r="2717" spans="3:3">
      <c r="C2717" s="186"/>
    </row>
    <row r="2718" spans="3:3">
      <c r="C2718" s="193"/>
    </row>
    <row r="2719" spans="3:3">
      <c r="C2719" s="193"/>
    </row>
    <row r="2720" spans="3:3">
      <c r="C2720" s="193"/>
    </row>
    <row r="2721" spans="3:3">
      <c r="C2721" s="193"/>
    </row>
    <row r="2722" spans="3:3">
      <c r="C2722" s="193"/>
    </row>
    <row r="2723" spans="3:3">
      <c r="C2723" s="193"/>
    </row>
    <row r="2724" spans="3:3">
      <c r="C2724" s="193"/>
    </row>
    <row r="2725" spans="3:3">
      <c r="C2725" s="193"/>
    </row>
    <row r="2726" spans="3:3">
      <c r="C2726" s="193"/>
    </row>
    <row r="2727" spans="3:3">
      <c r="C2727" s="193"/>
    </row>
    <row r="2728" spans="3:3">
      <c r="C2728" s="193"/>
    </row>
    <row r="2729" spans="3:3">
      <c r="C2729" s="193"/>
    </row>
    <row r="2730" spans="3:3">
      <c r="C2730" s="193"/>
    </row>
    <row r="2731" spans="3:3">
      <c r="C2731" s="193"/>
    </row>
    <row r="2732" spans="3:3">
      <c r="C2732" s="193"/>
    </row>
    <row r="2733" spans="3:3">
      <c r="C2733" s="193"/>
    </row>
    <row r="2734" spans="3:3">
      <c r="C2734" s="193"/>
    </row>
    <row r="2735" spans="3:3">
      <c r="C2735" s="193"/>
    </row>
    <row r="2736" spans="3:3">
      <c r="C2736" s="193"/>
    </row>
    <row r="2737" spans="3:3">
      <c r="C2737" s="193"/>
    </row>
    <row r="2738" spans="3:3">
      <c r="C2738" s="193"/>
    </row>
    <row r="2739" spans="3:3">
      <c r="C2739" s="193"/>
    </row>
    <row r="2740" spans="3:3">
      <c r="C2740" s="193"/>
    </row>
    <row r="2741" spans="3:3">
      <c r="C2741" s="193"/>
    </row>
    <row r="2742" spans="3:3">
      <c r="C2742" s="193"/>
    </row>
    <row r="2743" spans="3:3">
      <c r="C2743" s="186"/>
    </row>
    <row r="2744" spans="3:3">
      <c r="C2744" s="186"/>
    </row>
    <row r="2745" spans="3:3">
      <c r="C2745" s="193"/>
    </row>
    <row r="2746" spans="3:3">
      <c r="C2746" s="193"/>
    </row>
    <row r="2747" spans="3:3">
      <c r="C2747" s="193"/>
    </row>
    <row r="2748" spans="3:3">
      <c r="C2748" s="193"/>
    </row>
    <row r="2749" spans="3:3">
      <c r="C2749" s="193"/>
    </row>
    <row r="2750" spans="3:3">
      <c r="C2750" s="193"/>
    </row>
    <row r="2751" spans="3:3">
      <c r="C2751" s="186"/>
    </row>
    <row r="2752" spans="3:3">
      <c r="C2752" s="186"/>
    </row>
    <row r="2753" spans="3:3">
      <c r="C2753" s="186"/>
    </row>
    <row r="2754" spans="3:3">
      <c r="C2754" s="193"/>
    </row>
    <row r="2755" spans="3:3">
      <c r="C2755" s="193"/>
    </row>
    <row r="2756" spans="3:3">
      <c r="C2756" s="193"/>
    </row>
    <row r="2757" spans="3:3">
      <c r="C2757" s="193"/>
    </row>
    <row r="2758" spans="3:3">
      <c r="C2758" s="193"/>
    </row>
    <row r="2759" spans="3:3">
      <c r="C2759" s="193"/>
    </row>
    <row r="2760" spans="3:3">
      <c r="C2760" s="193"/>
    </row>
    <row r="2761" spans="3:3">
      <c r="C2761" s="186"/>
    </row>
    <row r="2762" spans="3:3">
      <c r="C2762" s="193"/>
    </row>
    <row r="2763" spans="3:3">
      <c r="C2763" s="193"/>
    </row>
    <row r="2764" spans="3:3">
      <c r="C2764" s="193"/>
    </row>
    <row r="2765" spans="3:3">
      <c r="C2765" s="193"/>
    </row>
    <row r="2766" spans="3:3">
      <c r="C2766" s="193"/>
    </row>
    <row r="2767" spans="3:3">
      <c r="C2767" s="193"/>
    </row>
    <row r="2768" spans="3:3">
      <c r="C2768" s="193"/>
    </row>
    <row r="2769" spans="3:3">
      <c r="C2769" s="193"/>
    </row>
    <row r="2770" spans="3:3">
      <c r="C2770" s="193"/>
    </row>
    <row r="2771" spans="3:3">
      <c r="C2771" s="193"/>
    </row>
    <row r="2772" spans="3:3">
      <c r="C2772" s="193"/>
    </row>
    <row r="2773" spans="3:3">
      <c r="C2773" s="193"/>
    </row>
    <row r="2774" spans="3:3">
      <c r="C2774" s="193"/>
    </row>
    <row r="2775" spans="3:3">
      <c r="C2775" s="193"/>
    </row>
    <row r="2776" spans="3:3">
      <c r="C2776" s="193"/>
    </row>
    <row r="2777" spans="3:3">
      <c r="C2777" s="193"/>
    </row>
    <row r="2778" spans="3:3">
      <c r="C2778" s="193"/>
    </row>
    <row r="2779" spans="3:3">
      <c r="C2779" s="193"/>
    </row>
    <row r="2780" spans="3:3">
      <c r="C2780" s="193"/>
    </row>
    <row r="2781" spans="3:3">
      <c r="C2781" s="193"/>
    </row>
    <row r="2782" spans="3:3">
      <c r="C2782" s="193"/>
    </row>
    <row r="2783" spans="3:3">
      <c r="C2783" s="193"/>
    </row>
    <row r="2784" spans="3:3">
      <c r="C2784" s="193"/>
    </row>
    <row r="2785" spans="3:3">
      <c r="C2785" s="193"/>
    </row>
    <row r="2786" spans="3:3">
      <c r="C2786" s="193"/>
    </row>
    <row r="2787" spans="3:3">
      <c r="C2787" s="186"/>
    </row>
    <row r="2788" spans="3:3">
      <c r="C2788" s="193"/>
    </row>
    <row r="2789" spans="3:3">
      <c r="C2789" s="193"/>
    </row>
    <row r="2790" spans="3:3">
      <c r="C2790" s="193"/>
    </row>
    <row r="2791" spans="3:3">
      <c r="C2791" s="193"/>
    </row>
    <row r="2792" spans="3:3">
      <c r="C2792" s="193"/>
    </row>
    <row r="2793" spans="3:3">
      <c r="C2793" s="193"/>
    </row>
    <row r="2794" spans="3:3">
      <c r="C2794" s="186"/>
    </row>
    <row r="2795" spans="3:3">
      <c r="C2795" s="186"/>
    </row>
    <row r="2796" spans="3:3">
      <c r="C2796" s="193"/>
    </row>
    <row r="2797" spans="3:3">
      <c r="C2797" s="193"/>
    </row>
    <row r="2798" spans="3:3">
      <c r="C2798" s="193"/>
    </row>
    <row r="2799" spans="3:3">
      <c r="C2799" s="193"/>
    </row>
    <row r="2800" spans="3:3">
      <c r="C2800" s="193"/>
    </row>
    <row r="2801" spans="3:3">
      <c r="C2801" s="193"/>
    </row>
    <row r="2802" spans="3:3">
      <c r="C2802" s="193"/>
    </row>
    <row r="2803" spans="3:3">
      <c r="C2803" s="186"/>
    </row>
    <row r="2804" spans="3:3">
      <c r="C2804" s="193"/>
    </row>
    <row r="2805" spans="3:3">
      <c r="C2805" s="193"/>
    </row>
    <row r="2806" spans="3:3">
      <c r="C2806" s="193"/>
    </row>
    <row r="2807" spans="3:3">
      <c r="C2807" s="193"/>
    </row>
    <row r="2808" spans="3:3">
      <c r="C2808" s="193"/>
    </row>
    <row r="2809" spans="3:3">
      <c r="C2809" s="193"/>
    </row>
    <row r="2810" spans="3:3">
      <c r="C2810" s="193"/>
    </row>
    <row r="2811" spans="3:3">
      <c r="C2811" s="193"/>
    </row>
    <row r="2812" spans="3:3">
      <c r="C2812" s="193"/>
    </row>
    <row r="2813" spans="3:3">
      <c r="C2813" s="193"/>
    </row>
    <row r="2814" spans="3:3">
      <c r="C2814" s="193"/>
    </row>
    <row r="2815" spans="3:3">
      <c r="C2815" s="193"/>
    </row>
    <row r="2816" spans="3:3">
      <c r="C2816" s="193"/>
    </row>
    <row r="2817" spans="3:3">
      <c r="C2817" s="193"/>
    </row>
    <row r="2818" spans="3:3">
      <c r="C2818" s="193"/>
    </row>
    <row r="2819" spans="3:3">
      <c r="C2819" s="193"/>
    </row>
    <row r="2820" spans="3:3">
      <c r="C2820" s="193"/>
    </row>
    <row r="2821" spans="3:3">
      <c r="C2821" s="193"/>
    </row>
    <row r="2822" spans="3:3">
      <c r="C2822" s="193"/>
    </row>
    <row r="2823" spans="3:3">
      <c r="C2823" s="193"/>
    </row>
    <row r="2824" spans="3:3">
      <c r="C2824" s="193"/>
    </row>
    <row r="2825" spans="3:3">
      <c r="C2825" s="193"/>
    </row>
    <row r="2826" spans="3:3">
      <c r="C2826" s="193"/>
    </row>
    <row r="2827" spans="3:3">
      <c r="C2827" s="193"/>
    </row>
    <row r="2828" spans="3:3">
      <c r="C2828" s="193"/>
    </row>
    <row r="2829" spans="3:3">
      <c r="C2829" s="193"/>
    </row>
    <row r="2830" spans="3:3">
      <c r="C2830" s="193"/>
    </row>
    <row r="2831" spans="3:3">
      <c r="C2831" s="193"/>
    </row>
    <row r="2832" spans="3:3">
      <c r="C2832" s="193"/>
    </row>
    <row r="2833" spans="3:3">
      <c r="C2833" s="193"/>
    </row>
    <row r="2834" spans="3:3">
      <c r="C2834" s="193"/>
    </row>
    <row r="2835" spans="3:3">
      <c r="C2835" s="193"/>
    </row>
    <row r="2836" spans="3:3">
      <c r="C2836" s="193"/>
    </row>
    <row r="2837" spans="3:3">
      <c r="C2837" s="193"/>
    </row>
    <row r="2838" spans="3:3">
      <c r="C2838" s="193"/>
    </row>
    <row r="2839" spans="3:3">
      <c r="C2839" s="193"/>
    </row>
    <row r="2840" spans="3:3">
      <c r="C2840" s="193"/>
    </row>
    <row r="2841" spans="3:3">
      <c r="C2841" s="193"/>
    </row>
    <row r="2842" spans="3:3">
      <c r="C2842" s="186"/>
    </row>
    <row r="2843" spans="3:3">
      <c r="C2843" s="186"/>
    </row>
    <row r="2844" spans="3:3">
      <c r="C2844" s="186"/>
    </row>
    <row r="2845" spans="3:3">
      <c r="C2845" s="186"/>
    </row>
    <row r="2846" spans="3:3">
      <c r="C2846" s="186"/>
    </row>
    <row r="2847" spans="3:3">
      <c r="C2847" s="186"/>
    </row>
    <row r="2848" spans="3:3">
      <c r="C2848" s="193"/>
    </row>
    <row r="2849" spans="3:3">
      <c r="C2849" s="193"/>
    </row>
    <row r="2850" spans="3:3">
      <c r="C2850" s="193"/>
    </row>
    <row r="2851" spans="3:3">
      <c r="C2851" s="193"/>
    </row>
    <row r="2852" spans="3:3">
      <c r="C2852" s="193"/>
    </row>
    <row r="2853" spans="3:3">
      <c r="C2853" s="193"/>
    </row>
    <row r="2854" spans="3:3">
      <c r="C2854" s="193"/>
    </row>
    <row r="2855" spans="3:3">
      <c r="C2855" s="193"/>
    </row>
    <row r="2856" spans="3:3">
      <c r="C2856" s="193"/>
    </row>
    <row r="2857" spans="3:3">
      <c r="C2857" s="193"/>
    </row>
    <row r="2858" spans="3:3">
      <c r="C2858" s="193"/>
    </row>
    <row r="2859" spans="3:3">
      <c r="C2859" s="193"/>
    </row>
    <row r="2860" spans="3:3">
      <c r="C2860" s="193"/>
    </row>
    <row r="2861" spans="3:3">
      <c r="C2861" s="193"/>
    </row>
    <row r="2862" spans="3:3">
      <c r="C2862" s="193"/>
    </row>
    <row r="2863" spans="3:3">
      <c r="C2863" s="193"/>
    </row>
    <row r="2864" spans="3:3">
      <c r="C2864" s="193"/>
    </row>
    <row r="2865" spans="3:3">
      <c r="C2865" s="193"/>
    </row>
    <row r="2866" spans="3:3">
      <c r="C2866" s="193"/>
    </row>
    <row r="2867" spans="3:3">
      <c r="C2867" s="193"/>
    </row>
    <row r="2868" spans="3:3">
      <c r="C2868" s="193"/>
    </row>
    <row r="2869" spans="3:3">
      <c r="C2869" s="193"/>
    </row>
    <row r="2870" spans="3:3">
      <c r="C2870" s="193"/>
    </row>
    <row r="2871" spans="3:3">
      <c r="C2871" s="193"/>
    </row>
    <row r="2872" spans="3:3">
      <c r="C2872" s="193"/>
    </row>
    <row r="2873" spans="3:3">
      <c r="C2873" s="193"/>
    </row>
    <row r="2874" spans="3:3">
      <c r="C2874" s="193"/>
    </row>
    <row r="2875" spans="3:3">
      <c r="C2875" s="193"/>
    </row>
    <row r="2876" spans="3:3">
      <c r="C2876" s="193"/>
    </row>
    <row r="2877" spans="3:3">
      <c r="C2877" s="193"/>
    </row>
    <row r="2878" spans="3:3">
      <c r="C2878" s="193"/>
    </row>
    <row r="2879" spans="3:3">
      <c r="C2879" s="193"/>
    </row>
    <row r="2880" spans="3:3">
      <c r="C2880" s="193"/>
    </row>
    <row r="2881" spans="3:3">
      <c r="C2881" s="193"/>
    </row>
    <row r="2882" spans="3:3">
      <c r="C2882" s="193"/>
    </row>
    <row r="2883" spans="3:3">
      <c r="C2883" s="193"/>
    </row>
    <row r="2884" spans="3:3">
      <c r="C2884" s="193"/>
    </row>
    <row r="2885" spans="3:3">
      <c r="C2885" s="186"/>
    </row>
    <row r="2886" spans="3:3">
      <c r="C2886" s="186"/>
    </row>
    <row r="2887" spans="3:3">
      <c r="C2887" s="186"/>
    </row>
    <row r="2888" spans="3:3">
      <c r="C2888" s="193"/>
    </row>
    <row r="2889" spans="3:3">
      <c r="C2889" s="193"/>
    </row>
    <row r="2890" spans="3:3">
      <c r="C2890" s="193"/>
    </row>
    <row r="2891" spans="3:3">
      <c r="C2891" s="193"/>
    </row>
    <row r="2892" spans="3:3">
      <c r="C2892" s="186"/>
    </row>
    <row r="2893" spans="3:3">
      <c r="C2893" s="193"/>
    </row>
    <row r="2894" spans="3:3">
      <c r="C2894" s="193"/>
    </row>
    <row r="2895" spans="3:3">
      <c r="C2895" s="193"/>
    </row>
    <row r="2896" spans="3:3">
      <c r="C2896" s="193"/>
    </row>
    <row r="2897" spans="3:3">
      <c r="C2897" s="193"/>
    </row>
    <row r="2898" spans="3:3">
      <c r="C2898" s="193"/>
    </row>
    <row r="2899" spans="3:3">
      <c r="C2899" s="193"/>
    </row>
    <row r="2900" spans="3:3">
      <c r="C2900" s="193"/>
    </row>
    <row r="2901" spans="3:3">
      <c r="C2901" s="193"/>
    </row>
    <row r="2902" spans="3:3">
      <c r="C2902" s="193"/>
    </row>
    <row r="2903" spans="3:3">
      <c r="C2903" s="193"/>
    </row>
    <row r="2904" spans="3:3">
      <c r="C2904" s="193"/>
    </row>
    <row r="2905" spans="3:3">
      <c r="C2905" s="193"/>
    </row>
    <row r="2906" spans="3:3">
      <c r="C2906" s="193"/>
    </row>
    <row r="2907" spans="3:3">
      <c r="C2907" s="193"/>
    </row>
    <row r="2908" spans="3:3">
      <c r="C2908" s="193"/>
    </row>
    <row r="2909" spans="3:3">
      <c r="C2909" s="193"/>
    </row>
    <row r="2910" spans="3:3">
      <c r="C2910" s="193"/>
    </row>
    <row r="2911" spans="3:3">
      <c r="C2911" s="193"/>
    </row>
    <row r="2912" spans="3:3">
      <c r="C2912" s="193"/>
    </row>
    <row r="2913" spans="3:3">
      <c r="C2913" s="193"/>
    </row>
    <row r="2914" spans="3:3">
      <c r="C2914" s="193"/>
    </row>
    <row r="2915" spans="3:3">
      <c r="C2915" s="193"/>
    </row>
    <row r="2916" spans="3:3">
      <c r="C2916" s="193"/>
    </row>
    <row r="2917" spans="3:3">
      <c r="C2917" s="193"/>
    </row>
    <row r="2918" spans="3:3">
      <c r="C2918" s="193"/>
    </row>
    <row r="2919" spans="3:3">
      <c r="C2919" s="193"/>
    </row>
    <row r="2920" spans="3:3">
      <c r="C2920" s="193"/>
    </row>
    <row r="2921" spans="3:3">
      <c r="C2921" s="193"/>
    </row>
    <row r="2922" spans="3:3">
      <c r="C2922" s="193"/>
    </row>
    <row r="2923" spans="3:3">
      <c r="C2923" s="193"/>
    </row>
    <row r="2924" spans="3:3">
      <c r="C2924" s="193"/>
    </row>
    <row r="2925" spans="3:3">
      <c r="C2925" s="193"/>
    </row>
    <row r="2926" spans="3:3">
      <c r="C2926" s="193"/>
    </row>
    <row r="2927" spans="3:3">
      <c r="C2927" s="186"/>
    </row>
    <row r="2928" spans="3:3">
      <c r="C2928" s="193"/>
    </row>
    <row r="2929" spans="3:3">
      <c r="C2929" s="193"/>
    </row>
    <row r="2930" spans="3:3">
      <c r="C2930" s="193"/>
    </row>
    <row r="2931" spans="3:3">
      <c r="C2931" s="193"/>
    </row>
    <row r="2932" spans="3:3">
      <c r="C2932" s="193"/>
    </row>
    <row r="2933" spans="3:3">
      <c r="C2933" s="186"/>
    </row>
    <row r="2934" spans="3:3">
      <c r="C2934" s="193"/>
    </row>
    <row r="2935" spans="3:3">
      <c r="C2935" s="186"/>
    </row>
    <row r="2936" spans="3:3">
      <c r="C2936" s="186"/>
    </row>
    <row r="2937" spans="3:3">
      <c r="C2937" s="186"/>
    </row>
    <row r="2938" spans="3:3">
      <c r="C2938" s="186"/>
    </row>
    <row r="2939" spans="3:3">
      <c r="C2939" s="186"/>
    </row>
    <row r="2940" spans="3:3">
      <c r="C2940" s="186"/>
    </row>
    <row r="2941" spans="3:3">
      <c r="C2941" s="193"/>
    </row>
    <row r="2942" spans="3:3">
      <c r="C2942" s="193"/>
    </row>
    <row r="2943" spans="3:3">
      <c r="C2943" s="193"/>
    </row>
    <row r="2944" spans="3:3">
      <c r="C2944" s="193"/>
    </row>
    <row r="2945" spans="3:3">
      <c r="C2945" s="193"/>
    </row>
    <row r="2946" spans="3:3">
      <c r="C2946" s="193"/>
    </row>
    <row r="2947" spans="3:3">
      <c r="C2947" s="193"/>
    </row>
    <row r="2948" spans="3:3">
      <c r="C2948" s="193"/>
    </row>
    <row r="2949" spans="3:3">
      <c r="C2949" s="193"/>
    </row>
    <row r="2950" spans="3:3">
      <c r="C2950" s="193"/>
    </row>
    <row r="2951" spans="3:3">
      <c r="C2951" s="193"/>
    </row>
    <row r="2952" spans="3:3">
      <c r="C2952" s="193"/>
    </row>
    <row r="2953" spans="3:3">
      <c r="C2953" s="193"/>
    </row>
    <row r="2954" spans="3:3">
      <c r="C2954" s="193"/>
    </row>
    <row r="2955" spans="3:3">
      <c r="C2955" s="193"/>
    </row>
    <row r="2956" spans="3:3">
      <c r="C2956" s="193"/>
    </row>
    <row r="2957" spans="3:3">
      <c r="C2957" s="193"/>
    </row>
    <row r="2958" spans="3:3">
      <c r="C2958" s="193"/>
    </row>
    <row r="2959" spans="3:3">
      <c r="C2959" s="193"/>
    </row>
    <row r="2960" spans="3:3">
      <c r="C2960" s="193"/>
    </row>
    <row r="2961" spans="3:3">
      <c r="C2961" s="193"/>
    </row>
    <row r="2962" spans="3:3">
      <c r="C2962" s="193"/>
    </row>
    <row r="2963" spans="3:3">
      <c r="C2963" s="193"/>
    </row>
    <row r="2964" spans="3:3">
      <c r="C2964" s="193"/>
    </row>
    <row r="2965" spans="3:3">
      <c r="C2965" s="193"/>
    </row>
    <row r="2966" spans="3:3">
      <c r="C2966" s="193"/>
    </row>
    <row r="2967" spans="3:3">
      <c r="C2967" s="193"/>
    </row>
    <row r="2968" spans="3:3">
      <c r="C2968" s="193"/>
    </row>
    <row r="2969" spans="3:3">
      <c r="C2969" s="193"/>
    </row>
    <row r="2970" spans="3:3">
      <c r="C2970" s="193"/>
    </row>
    <row r="2971" spans="3:3">
      <c r="C2971" s="193"/>
    </row>
    <row r="2972" spans="3:3">
      <c r="C2972" s="193"/>
    </row>
    <row r="2973" spans="3:3">
      <c r="C2973" s="193"/>
    </row>
    <row r="2974" spans="3:3">
      <c r="C2974" s="193"/>
    </row>
    <row r="2975" spans="3:3">
      <c r="C2975" s="193"/>
    </row>
    <row r="2976" spans="3:3">
      <c r="C2976" s="193"/>
    </row>
    <row r="2977" spans="3:3">
      <c r="C2977" s="193"/>
    </row>
    <row r="2978" spans="3:3">
      <c r="C2978" s="193"/>
    </row>
    <row r="2979" spans="3:3">
      <c r="C2979" s="193"/>
    </row>
    <row r="2980" spans="3:3">
      <c r="C2980" s="193"/>
    </row>
    <row r="2981" spans="3:3">
      <c r="C2981" s="193"/>
    </row>
    <row r="2982" spans="3:3">
      <c r="C2982" s="193"/>
    </row>
    <row r="2983" spans="3:3">
      <c r="C2983" s="193"/>
    </row>
    <row r="2984" spans="3:3">
      <c r="C2984" s="193"/>
    </row>
    <row r="2985" spans="3:3">
      <c r="C2985" s="193"/>
    </row>
    <row r="2986" spans="3:3">
      <c r="C2986" s="193"/>
    </row>
    <row r="2987" spans="3:3">
      <c r="C2987" s="193"/>
    </row>
    <row r="2988" spans="3:3">
      <c r="C2988" s="193"/>
    </row>
    <row r="2989" spans="3:3">
      <c r="C2989" s="193"/>
    </row>
    <row r="2990" spans="3:3">
      <c r="C2990" s="193"/>
    </row>
    <row r="2991" spans="3:3">
      <c r="C2991" s="193"/>
    </row>
    <row r="2992" spans="3:3">
      <c r="C2992" s="193"/>
    </row>
    <row r="2993" spans="3:3">
      <c r="C2993" s="193"/>
    </row>
    <row r="2994" spans="3:3">
      <c r="C2994" s="186"/>
    </row>
    <row r="2995" spans="3:3">
      <c r="C2995" s="186"/>
    </row>
    <row r="2996" spans="3:3">
      <c r="C2996" s="186"/>
    </row>
    <row r="2997" spans="3:3">
      <c r="C2997" s="186"/>
    </row>
    <row r="2998" spans="3:3">
      <c r="C2998" s="193"/>
    </row>
    <row r="2999" spans="3:3">
      <c r="C2999" s="193"/>
    </row>
    <row r="3000" spans="3:3">
      <c r="C3000" s="193"/>
    </row>
    <row r="3001" spans="3:3">
      <c r="C3001" s="193"/>
    </row>
    <row r="3002" spans="3:3">
      <c r="C3002" s="193"/>
    </row>
    <row r="3003" spans="3:3">
      <c r="C3003" s="193"/>
    </row>
    <row r="3004" spans="3:3">
      <c r="C3004" s="193"/>
    </row>
    <row r="3005" spans="3:3">
      <c r="C3005" s="186"/>
    </row>
    <row r="3006" spans="3:3">
      <c r="C3006" s="193"/>
    </row>
    <row r="3007" spans="3:3">
      <c r="C3007" s="193"/>
    </row>
    <row r="3008" spans="3:3">
      <c r="C3008" s="193"/>
    </row>
    <row r="3009" spans="3:3">
      <c r="C3009" s="193"/>
    </row>
    <row r="3010" spans="3:3">
      <c r="C3010" s="193"/>
    </row>
    <row r="3011" spans="3:3">
      <c r="C3011" s="193"/>
    </row>
    <row r="3012" spans="3:3">
      <c r="C3012" s="193"/>
    </row>
    <row r="3013" spans="3:3">
      <c r="C3013" s="193"/>
    </row>
    <row r="3014" spans="3:3">
      <c r="C3014" s="193"/>
    </row>
    <row r="3015" spans="3:3">
      <c r="C3015" s="193"/>
    </row>
    <row r="3016" spans="3:3">
      <c r="C3016" s="193"/>
    </row>
    <row r="3017" spans="3:3">
      <c r="C3017" s="186"/>
    </row>
    <row r="3018" spans="3:3">
      <c r="C3018" s="186"/>
    </row>
    <row r="3019" spans="3:3">
      <c r="C3019" s="186"/>
    </row>
    <row r="3020" spans="3:3">
      <c r="C3020" s="193"/>
    </row>
    <row r="3021" spans="3:3">
      <c r="C3021" s="193"/>
    </row>
    <row r="3022" spans="3:3">
      <c r="C3022" s="193"/>
    </row>
    <row r="3023" spans="3:3">
      <c r="C3023" s="193"/>
    </row>
    <row r="3024" spans="3:3">
      <c r="C3024" s="193"/>
    </row>
    <row r="3025" spans="3:3">
      <c r="C3025" s="193"/>
    </row>
    <row r="3026" spans="3:3">
      <c r="C3026" s="193"/>
    </row>
    <row r="3027" spans="3:3">
      <c r="C3027" s="193"/>
    </row>
    <row r="3028" spans="3:3">
      <c r="C3028" s="193"/>
    </row>
    <row r="3029" spans="3:3">
      <c r="C3029" s="193"/>
    </row>
    <row r="3030" spans="3:3">
      <c r="C3030" s="193"/>
    </row>
    <row r="3031" spans="3:3">
      <c r="C3031" s="193"/>
    </row>
    <row r="3032" spans="3:3">
      <c r="C3032" s="193"/>
    </row>
    <row r="3033" spans="3:3">
      <c r="C3033" s="193"/>
    </row>
    <row r="3034" spans="3:3">
      <c r="C3034" s="193"/>
    </row>
    <row r="3035" spans="3:3">
      <c r="C3035" s="193"/>
    </row>
    <row r="3036" spans="3:3">
      <c r="C3036" s="193"/>
    </row>
    <row r="3037" spans="3:3">
      <c r="C3037" s="193"/>
    </row>
    <row r="3038" spans="3:3">
      <c r="C3038" s="193"/>
    </row>
    <row r="3039" spans="3:3">
      <c r="C3039" s="193"/>
    </row>
    <row r="3040" spans="3:3">
      <c r="C3040" s="193"/>
    </row>
    <row r="3041" spans="3:3">
      <c r="C3041" s="193"/>
    </row>
    <row r="3042" spans="3:3">
      <c r="C3042" s="193"/>
    </row>
    <row r="3043" spans="3:3">
      <c r="C3043" s="193"/>
    </row>
    <row r="3044" spans="3:3">
      <c r="C3044" s="193"/>
    </row>
    <row r="3045" spans="3:3">
      <c r="C3045" s="186"/>
    </row>
    <row r="3046" spans="3:3">
      <c r="C3046" s="186"/>
    </row>
    <row r="3047" spans="3:3">
      <c r="C3047" s="193"/>
    </row>
    <row r="3048" spans="3:3">
      <c r="C3048" s="193"/>
    </row>
    <row r="3049" spans="3:3">
      <c r="C3049" s="193"/>
    </row>
    <row r="3050" spans="3:3">
      <c r="C3050" s="193"/>
    </row>
    <row r="3051" spans="3:3">
      <c r="C3051" s="193"/>
    </row>
    <row r="3052" spans="3:3">
      <c r="C3052" s="186"/>
    </row>
    <row r="3053" spans="3:3">
      <c r="C3053" s="186"/>
    </row>
    <row r="3054" spans="3:3">
      <c r="C3054" s="193"/>
    </row>
    <row r="3055" spans="3:3">
      <c r="C3055" s="193"/>
    </row>
    <row r="3056" spans="3:3">
      <c r="C3056" s="193"/>
    </row>
    <row r="3057" spans="3:3">
      <c r="C3057" s="193"/>
    </row>
    <row r="3058" spans="3:3">
      <c r="C3058" s="193"/>
    </row>
    <row r="3059" spans="3:3">
      <c r="C3059" s="193"/>
    </row>
    <row r="3060" spans="3:3">
      <c r="C3060" s="186"/>
    </row>
    <row r="3061" spans="3:3">
      <c r="C3061" s="186"/>
    </row>
    <row r="3062" spans="3:3">
      <c r="C3062" s="193"/>
    </row>
    <row r="3063" spans="3:3">
      <c r="C3063" s="193"/>
    </row>
    <row r="3064" spans="3:3">
      <c r="C3064" s="193"/>
    </row>
    <row r="3065" spans="3:3">
      <c r="C3065" s="193"/>
    </row>
    <row r="3066" spans="3:3">
      <c r="C3066" s="193"/>
    </row>
    <row r="3067" spans="3:3">
      <c r="C3067" s="193"/>
    </row>
    <row r="3068" spans="3:3">
      <c r="C3068" s="193"/>
    </row>
    <row r="3069" spans="3:3">
      <c r="C3069" s="193"/>
    </row>
    <row r="3070" spans="3:3">
      <c r="C3070" s="193"/>
    </row>
    <row r="3071" spans="3:3">
      <c r="C3071" s="193"/>
    </row>
    <row r="3072" spans="3:3">
      <c r="C3072" s="193"/>
    </row>
    <row r="3073" spans="3:3">
      <c r="C3073" s="193"/>
    </row>
    <row r="3074" spans="3:3">
      <c r="C3074" s="193"/>
    </row>
    <row r="3075" spans="3:3">
      <c r="C3075" s="193"/>
    </row>
    <row r="3076" spans="3:3">
      <c r="C3076" s="193"/>
    </row>
    <row r="3077" spans="3:3">
      <c r="C3077" s="193"/>
    </row>
    <row r="3078" spans="3:3">
      <c r="C3078" s="193"/>
    </row>
    <row r="3079" spans="3:3">
      <c r="C3079" s="193"/>
    </row>
    <row r="3080" spans="3:3">
      <c r="C3080" s="193"/>
    </row>
    <row r="3081" spans="3:3">
      <c r="C3081" s="193"/>
    </row>
    <row r="3082" spans="3:3">
      <c r="C3082" s="193"/>
    </row>
    <row r="3083" spans="3:3">
      <c r="C3083" s="193"/>
    </row>
    <row r="3084" spans="3:3">
      <c r="C3084" s="193"/>
    </row>
    <row r="3085" spans="3:3">
      <c r="C3085" s="193"/>
    </row>
    <row r="3086" spans="3:3">
      <c r="C3086" s="193"/>
    </row>
    <row r="3087" spans="3:3">
      <c r="C3087" s="193"/>
    </row>
    <row r="3088" spans="3:3">
      <c r="C3088" s="193"/>
    </row>
    <row r="3089" spans="3:3">
      <c r="C3089" s="193"/>
    </row>
    <row r="3090" spans="3:3">
      <c r="C3090" s="193"/>
    </row>
    <row r="3091" spans="3:3">
      <c r="C3091" s="186"/>
    </row>
    <row r="3092" spans="3:3">
      <c r="C3092" s="193"/>
    </row>
    <row r="3093" spans="3:3">
      <c r="C3093" s="193"/>
    </row>
    <row r="3094" spans="3:3">
      <c r="C3094" s="186"/>
    </row>
    <row r="3095" spans="3:3">
      <c r="C3095" s="186"/>
    </row>
    <row r="3096" spans="3:3">
      <c r="C3096" s="193"/>
    </row>
    <row r="3097" spans="3:3">
      <c r="C3097" s="193"/>
    </row>
    <row r="3098" spans="3:3">
      <c r="C3098" s="193"/>
    </row>
    <row r="3099" spans="3:3">
      <c r="C3099" s="193"/>
    </row>
    <row r="3100" spans="3:3">
      <c r="C3100" s="193"/>
    </row>
    <row r="3101" spans="3:3">
      <c r="C3101" s="193"/>
    </row>
    <row r="3102" spans="3:3">
      <c r="C3102" s="186"/>
    </row>
    <row r="3103" spans="3:3">
      <c r="C3103" s="186"/>
    </row>
    <row r="3104" spans="3:3">
      <c r="C3104" s="193"/>
    </row>
    <row r="3105" spans="3:3">
      <c r="C3105" s="193"/>
    </row>
    <row r="3106" spans="3:3">
      <c r="C3106" s="193"/>
    </row>
    <row r="3107" spans="3:3">
      <c r="C3107" s="193"/>
    </row>
    <row r="3108" spans="3:3">
      <c r="C3108" s="193"/>
    </row>
    <row r="3109" spans="3:3">
      <c r="C3109" s="193"/>
    </row>
    <row r="3110" spans="3:3">
      <c r="C3110" s="193"/>
    </row>
    <row r="3111" spans="3:3">
      <c r="C3111" s="193"/>
    </row>
    <row r="3112" spans="3:3">
      <c r="C3112" s="193"/>
    </row>
    <row r="3113" spans="3:3">
      <c r="C3113" s="193"/>
    </row>
    <row r="3114" spans="3:3">
      <c r="C3114" s="193"/>
    </row>
    <row r="3115" spans="3:3">
      <c r="C3115" s="193"/>
    </row>
    <row r="3116" spans="3:3">
      <c r="C3116" s="193"/>
    </row>
    <row r="3117" spans="3:3">
      <c r="C3117" s="193"/>
    </row>
    <row r="3118" spans="3:3">
      <c r="C3118" s="193"/>
    </row>
    <row r="3119" spans="3:3">
      <c r="C3119" s="193"/>
    </row>
    <row r="3120" spans="3:3">
      <c r="C3120" s="193"/>
    </row>
    <row r="3121" spans="3:3">
      <c r="C3121" s="193"/>
    </row>
    <row r="3122" spans="3:3">
      <c r="C3122" s="193"/>
    </row>
    <row r="3123" spans="3:3">
      <c r="C3123" s="193"/>
    </row>
    <row r="3124" spans="3:3">
      <c r="C3124" s="193"/>
    </row>
    <row r="3125" spans="3:3">
      <c r="C3125" s="193"/>
    </row>
    <row r="3126" spans="3:3">
      <c r="C3126" s="193"/>
    </row>
    <row r="3127" spans="3:3">
      <c r="C3127" s="193"/>
    </row>
    <row r="3128" spans="3:3">
      <c r="C3128" s="193"/>
    </row>
    <row r="3129" spans="3:3">
      <c r="C3129" s="193"/>
    </row>
    <row r="3130" spans="3:3">
      <c r="C3130" s="193"/>
    </row>
    <row r="3131" spans="3:3">
      <c r="C3131" s="193"/>
    </row>
    <row r="3132" spans="3:3">
      <c r="C3132" s="193"/>
    </row>
    <row r="3133" spans="3:3">
      <c r="C3133" s="193"/>
    </row>
    <row r="3134" spans="3:3">
      <c r="C3134" s="193"/>
    </row>
    <row r="3135" spans="3:3">
      <c r="C3135" s="193"/>
    </row>
    <row r="3136" spans="3:3">
      <c r="C3136" s="193"/>
    </row>
    <row r="3137" spans="3:3">
      <c r="C3137" s="193"/>
    </row>
    <row r="3138" spans="3:3">
      <c r="C3138" s="193"/>
    </row>
    <row r="3139" spans="3:3">
      <c r="C3139" s="193"/>
    </row>
    <row r="3140" spans="3:3">
      <c r="C3140" s="193"/>
    </row>
    <row r="3141" spans="3:3">
      <c r="C3141" s="193"/>
    </row>
    <row r="3142" spans="3:3">
      <c r="C3142" s="193"/>
    </row>
    <row r="3143" spans="3:3">
      <c r="C3143" s="193"/>
    </row>
    <row r="3144" spans="3:3">
      <c r="C3144" s="193"/>
    </row>
    <row r="3145" spans="3:3">
      <c r="C3145" s="193"/>
    </row>
    <row r="3146" spans="3:3">
      <c r="C3146" s="193"/>
    </row>
    <row r="3147" spans="3:3">
      <c r="C3147" s="193"/>
    </row>
    <row r="3148" spans="3:3">
      <c r="C3148" s="193"/>
    </row>
    <row r="3149" spans="3:3">
      <c r="C3149" s="193"/>
    </row>
    <row r="3150" spans="3:3">
      <c r="C3150" s="193"/>
    </row>
    <row r="3151" spans="3:3">
      <c r="C3151" s="193"/>
    </row>
    <row r="3152" spans="3:3">
      <c r="C3152" s="186"/>
    </row>
    <row r="3153" spans="3:3">
      <c r="C3153" s="186"/>
    </row>
    <row r="3154" spans="3:3">
      <c r="C3154" s="186"/>
    </row>
    <row r="3155" spans="3:3">
      <c r="C3155" s="186"/>
    </row>
    <row r="3156" spans="3:3">
      <c r="C3156" s="186"/>
    </row>
    <row r="3157" spans="3:3">
      <c r="C3157" s="193"/>
    </row>
    <row r="3158" spans="3:3">
      <c r="C3158" s="193"/>
    </row>
    <row r="3159" spans="3:3">
      <c r="C3159" s="193"/>
    </row>
    <row r="3160" spans="3:3">
      <c r="C3160" s="193"/>
    </row>
    <row r="3161" spans="3:3">
      <c r="C3161" s="193"/>
    </row>
    <row r="3162" spans="3:3">
      <c r="C3162" s="193"/>
    </row>
    <row r="3163" spans="3:3">
      <c r="C3163" s="193"/>
    </row>
    <row r="3164" spans="3:3">
      <c r="C3164" s="193"/>
    </row>
    <row r="3165" spans="3:3">
      <c r="C3165" s="193"/>
    </row>
    <row r="3166" spans="3:3">
      <c r="C3166" s="186"/>
    </row>
    <row r="3167" spans="3:3">
      <c r="C3167" s="193"/>
    </row>
    <row r="3168" spans="3:3">
      <c r="C3168" s="193"/>
    </row>
    <row r="3169" spans="3:3">
      <c r="C3169" s="193"/>
    </row>
    <row r="3170" spans="3:3">
      <c r="C3170" s="193"/>
    </row>
    <row r="3171" spans="3:3">
      <c r="C3171" s="193"/>
    </row>
    <row r="3172" spans="3:3">
      <c r="C3172" s="193"/>
    </row>
    <row r="3173" spans="3:3">
      <c r="C3173" s="193"/>
    </row>
    <row r="3174" spans="3:3">
      <c r="C3174" s="193"/>
    </row>
    <row r="3175" spans="3:3">
      <c r="C3175" s="193"/>
    </row>
    <row r="3176" spans="3:3">
      <c r="C3176" s="193"/>
    </row>
    <row r="3177" spans="3:3">
      <c r="C3177" s="193"/>
    </row>
    <row r="3178" spans="3:3">
      <c r="C3178" s="193"/>
    </row>
    <row r="3179" spans="3:3">
      <c r="C3179" s="193"/>
    </row>
    <row r="3180" spans="3:3">
      <c r="C3180" s="193"/>
    </row>
    <row r="3181" spans="3:3">
      <c r="C3181" s="193"/>
    </row>
    <row r="3182" spans="3:3">
      <c r="C3182" s="193"/>
    </row>
    <row r="3183" spans="3:3">
      <c r="C3183" s="193"/>
    </row>
    <row r="3184" spans="3:3">
      <c r="C3184" s="193"/>
    </row>
    <row r="3185" spans="3:3">
      <c r="C3185" s="193"/>
    </row>
    <row r="3186" spans="3:3">
      <c r="C3186" s="193"/>
    </row>
    <row r="3187" spans="3:3">
      <c r="C3187" s="193"/>
    </row>
    <row r="3188" spans="3:3">
      <c r="C3188" s="193"/>
    </row>
    <row r="3189" spans="3:3">
      <c r="C3189" s="193"/>
    </row>
    <row r="3190" spans="3:3">
      <c r="C3190" s="193"/>
    </row>
    <row r="3191" spans="3:3">
      <c r="C3191" s="193"/>
    </row>
    <row r="3192" spans="3:3">
      <c r="C3192" s="193"/>
    </row>
    <row r="3193" spans="3:3">
      <c r="C3193" s="193"/>
    </row>
    <row r="3194" spans="3:3">
      <c r="C3194" s="193"/>
    </row>
    <row r="3195" spans="3:3">
      <c r="C3195" s="193"/>
    </row>
    <row r="3196" spans="3:3">
      <c r="C3196" s="193"/>
    </row>
    <row r="3197" spans="3:3">
      <c r="C3197" s="193"/>
    </row>
    <row r="3198" spans="3:3">
      <c r="C3198" s="193"/>
    </row>
    <row r="3199" spans="3:3">
      <c r="C3199" s="193"/>
    </row>
    <row r="3200" spans="3:3">
      <c r="C3200" s="193"/>
    </row>
    <row r="3201" spans="3:3">
      <c r="C3201" s="193"/>
    </row>
    <row r="3202" spans="3:3">
      <c r="C3202" s="193"/>
    </row>
    <row r="3203" spans="3:3">
      <c r="C3203" s="193"/>
    </row>
    <row r="3204" spans="3:3">
      <c r="C3204" s="193"/>
    </row>
    <row r="3205" spans="3:3">
      <c r="C3205" s="193"/>
    </row>
    <row r="3206" spans="3:3">
      <c r="C3206" s="193"/>
    </row>
    <row r="3207" spans="3:3">
      <c r="C3207" s="193"/>
    </row>
    <row r="3208" spans="3:3">
      <c r="C3208" s="193"/>
    </row>
    <row r="3209" spans="3:3">
      <c r="C3209" s="186"/>
    </row>
    <row r="3210" spans="3:3">
      <c r="C3210" s="193"/>
    </row>
    <row r="3211" spans="3:3">
      <c r="C3211" s="193"/>
    </row>
    <row r="3212" spans="3:3">
      <c r="C3212" s="193"/>
    </row>
    <row r="3213" spans="3:3">
      <c r="C3213" s="186"/>
    </row>
    <row r="3214" spans="3:3">
      <c r="C3214" s="186"/>
    </row>
    <row r="3215" spans="3:3">
      <c r="C3215" s="186"/>
    </row>
    <row r="3216" spans="3:3">
      <c r="C3216" s="193"/>
    </row>
    <row r="3217" spans="3:3">
      <c r="C3217" s="193"/>
    </row>
    <row r="3218" spans="3:3">
      <c r="C3218" s="193"/>
    </row>
    <row r="3219" spans="3:3">
      <c r="C3219" s="193"/>
    </row>
    <row r="3220" spans="3:3">
      <c r="C3220" s="193"/>
    </row>
    <row r="3221" spans="3:3">
      <c r="C3221" s="193"/>
    </row>
    <row r="3222" spans="3:3">
      <c r="C3222" s="193"/>
    </row>
    <row r="3223" spans="3:3">
      <c r="C3223" s="193"/>
    </row>
    <row r="3224" spans="3:3">
      <c r="C3224" s="193"/>
    </row>
    <row r="3225" spans="3:3">
      <c r="C3225" s="193"/>
    </row>
    <row r="3226" spans="3:3">
      <c r="C3226" s="193"/>
    </row>
    <row r="3227" spans="3:3">
      <c r="C3227" s="193"/>
    </row>
    <row r="3228" spans="3:3">
      <c r="C3228" s="193"/>
    </row>
    <row r="3229" spans="3:3">
      <c r="C3229" s="193"/>
    </row>
    <row r="3230" spans="3:3">
      <c r="C3230" s="193"/>
    </row>
    <row r="3231" spans="3:3">
      <c r="C3231" s="193"/>
    </row>
    <row r="3232" spans="3:3">
      <c r="C3232" s="193"/>
    </row>
    <row r="3233" spans="3:3">
      <c r="C3233" s="193"/>
    </row>
    <row r="3234" spans="3:3">
      <c r="C3234" s="186"/>
    </row>
    <row r="3235" spans="3:3">
      <c r="C3235" s="186"/>
    </row>
    <row r="3236" spans="3:3">
      <c r="C3236" s="186"/>
    </row>
    <row r="3237" spans="3:3">
      <c r="C3237" s="193"/>
    </row>
    <row r="3238" spans="3:3">
      <c r="C3238" s="193"/>
    </row>
    <row r="3239" spans="3:3">
      <c r="C3239" s="193"/>
    </row>
    <row r="3240" spans="3:3">
      <c r="C3240" s="193"/>
    </row>
    <row r="3241" spans="3:3">
      <c r="C3241" s="193"/>
    </row>
    <row r="3242" spans="3:3">
      <c r="C3242" s="193"/>
    </row>
    <row r="3243" spans="3:3">
      <c r="C3243" s="193"/>
    </row>
    <row r="3244" spans="3:3">
      <c r="C3244" s="193"/>
    </row>
    <row r="3245" spans="3:3">
      <c r="C3245" s="193"/>
    </row>
    <row r="3246" spans="3:3">
      <c r="C3246" s="193"/>
    </row>
    <row r="3247" spans="3:3">
      <c r="C3247" s="193"/>
    </row>
    <row r="3248" spans="3:3">
      <c r="C3248" s="193"/>
    </row>
    <row r="3249" spans="3:3">
      <c r="C3249" s="193"/>
    </row>
    <row r="3250" spans="3:3">
      <c r="C3250" s="193"/>
    </row>
    <row r="3251" spans="3:3">
      <c r="C3251" s="193"/>
    </row>
    <row r="3252" spans="3:3">
      <c r="C3252" s="193"/>
    </row>
    <row r="3253" spans="3:3">
      <c r="C3253" s="193"/>
    </row>
    <row r="3254" spans="3:3">
      <c r="C3254" s="193"/>
    </row>
    <row r="3255" spans="3:3">
      <c r="C3255" s="193"/>
    </row>
    <row r="3256" spans="3:3">
      <c r="C3256" s="193"/>
    </row>
    <row r="3257" spans="3:3">
      <c r="C3257" s="193"/>
    </row>
    <row r="3258" spans="3:3">
      <c r="C3258" s="193"/>
    </row>
    <row r="3259" spans="3:3">
      <c r="C3259" s="193"/>
    </row>
    <row r="3260" spans="3:3">
      <c r="C3260" s="193"/>
    </row>
    <row r="3261" spans="3:3">
      <c r="C3261" s="193"/>
    </row>
    <row r="3262" spans="3:3">
      <c r="C3262" s="193"/>
    </row>
    <row r="3263" spans="3:3">
      <c r="C3263" s="193"/>
    </row>
    <row r="3264" spans="3:3">
      <c r="C3264" s="193"/>
    </row>
    <row r="3265" spans="3:3">
      <c r="C3265" s="193"/>
    </row>
    <row r="3266" spans="3:3">
      <c r="C3266" s="193"/>
    </row>
    <row r="3267" spans="3:3">
      <c r="C3267" s="193"/>
    </row>
    <row r="3268" spans="3:3">
      <c r="C3268" s="193"/>
    </row>
    <row r="3269" spans="3:3">
      <c r="C3269" s="193"/>
    </row>
    <row r="3270" spans="3:3">
      <c r="C3270" s="193"/>
    </row>
    <row r="3271" spans="3:3">
      <c r="C3271" s="193"/>
    </row>
    <row r="3272" spans="3:3">
      <c r="C3272" s="193"/>
    </row>
    <row r="3273" spans="3:3">
      <c r="C3273" s="193"/>
    </row>
    <row r="3274" spans="3:3">
      <c r="C3274" s="193"/>
    </row>
    <row r="3275" spans="3:3">
      <c r="C3275" s="193"/>
    </row>
    <row r="3276" spans="3:3">
      <c r="C3276" s="193"/>
    </row>
    <row r="3277" spans="3:3">
      <c r="C3277" s="193"/>
    </row>
    <row r="3278" spans="3:3">
      <c r="C3278" s="186"/>
    </row>
    <row r="3279" spans="3:3">
      <c r="C3279" s="186"/>
    </row>
    <row r="3280" spans="3:3">
      <c r="C3280" s="186"/>
    </row>
    <row r="3281" spans="3:3">
      <c r="C3281" s="193"/>
    </row>
    <row r="3282" spans="3:3">
      <c r="C3282" s="193"/>
    </row>
    <row r="3283" spans="3:3">
      <c r="C3283" s="193"/>
    </row>
    <row r="3284" spans="3:3">
      <c r="C3284" s="193"/>
    </row>
    <row r="3285" spans="3:3">
      <c r="C3285" s="193"/>
    </row>
    <row r="3286" spans="3:3">
      <c r="C3286" s="193"/>
    </row>
    <row r="3287" spans="3:3">
      <c r="C3287" s="193"/>
    </row>
    <row r="3288" spans="3:3">
      <c r="C3288" s="193"/>
    </row>
    <row r="3289" spans="3:3">
      <c r="C3289" s="186"/>
    </row>
    <row r="3290" spans="3:3">
      <c r="C3290" s="193"/>
    </row>
    <row r="3291" spans="3:3">
      <c r="C3291" s="193"/>
    </row>
    <row r="3292" spans="3:3">
      <c r="C3292" s="193"/>
    </row>
    <row r="3293" spans="3:3">
      <c r="C3293" s="193"/>
    </row>
    <row r="3294" spans="3:3">
      <c r="C3294" s="193"/>
    </row>
    <row r="3295" spans="3:3">
      <c r="C3295" s="193"/>
    </row>
    <row r="3296" spans="3:3">
      <c r="C3296" s="193"/>
    </row>
    <row r="3297" spans="3:3">
      <c r="C3297" s="193"/>
    </row>
    <row r="3298" spans="3:3">
      <c r="C3298" s="193"/>
    </row>
    <row r="3299" spans="3:3">
      <c r="C3299" s="193"/>
    </row>
    <row r="3300" spans="3:3">
      <c r="C3300" s="193"/>
    </row>
    <row r="3301" spans="3:3">
      <c r="C3301" s="193"/>
    </row>
    <row r="3302" spans="3:3">
      <c r="C3302" s="193"/>
    </row>
    <row r="3303" spans="3:3">
      <c r="C3303" s="193"/>
    </row>
    <row r="3304" spans="3:3">
      <c r="C3304" s="193"/>
    </row>
    <row r="3305" spans="3:3">
      <c r="C3305" s="193"/>
    </row>
    <row r="3306" spans="3:3">
      <c r="C3306" s="193"/>
    </row>
    <row r="3307" spans="3:3">
      <c r="C3307" s="193"/>
    </row>
    <row r="3308" spans="3:3">
      <c r="C3308" s="193"/>
    </row>
    <row r="3309" spans="3:3">
      <c r="C3309" s="193"/>
    </row>
    <row r="3310" spans="3:3">
      <c r="C3310" s="193"/>
    </row>
    <row r="3311" spans="3:3">
      <c r="C3311" s="193"/>
    </row>
    <row r="3312" spans="3:3">
      <c r="C3312" s="193"/>
    </row>
    <row r="3313" spans="3:3">
      <c r="C3313" s="193"/>
    </row>
    <row r="3314" spans="3:3">
      <c r="C3314" s="193"/>
    </row>
    <row r="3315" spans="3:3">
      <c r="C3315" s="193"/>
    </row>
    <row r="3316" spans="3:3">
      <c r="C3316" s="193"/>
    </row>
    <row r="3317" spans="3:3">
      <c r="C3317" s="193"/>
    </row>
    <row r="3318" spans="3:3">
      <c r="C3318" s="193"/>
    </row>
    <row r="3319" spans="3:3">
      <c r="C3319" s="193"/>
    </row>
    <row r="3320" spans="3:3">
      <c r="C3320" s="193"/>
    </row>
    <row r="3321" spans="3:3">
      <c r="C3321" s="186"/>
    </row>
    <row r="3322" spans="3:3">
      <c r="C3322" s="193"/>
    </row>
    <row r="3323" spans="3:3">
      <c r="C3323" s="193"/>
    </row>
    <row r="3324" spans="3:3">
      <c r="C3324" s="193"/>
    </row>
    <row r="3325" spans="3:3">
      <c r="C3325" s="193"/>
    </row>
    <row r="3326" spans="3:3">
      <c r="C3326" s="193"/>
    </row>
    <row r="3327" spans="3:3">
      <c r="C3327" s="186"/>
    </row>
    <row r="3328" spans="3:3">
      <c r="C3328" s="186"/>
    </row>
    <row r="3329" spans="3:3">
      <c r="C3329" s="193"/>
    </row>
    <row r="3330" spans="3:3">
      <c r="C3330" s="193"/>
    </row>
    <row r="3331" spans="3:3">
      <c r="C3331" s="193"/>
    </row>
    <row r="3332" spans="3:3">
      <c r="C3332" s="193"/>
    </row>
    <row r="3333" spans="3:3">
      <c r="C3333" s="193"/>
    </row>
    <row r="3334" spans="3:3">
      <c r="C3334" s="193"/>
    </row>
    <row r="3335" spans="3:3">
      <c r="C3335" s="193"/>
    </row>
    <row r="3336" spans="3:3">
      <c r="C3336" s="193"/>
    </row>
    <row r="3337" spans="3:3">
      <c r="C3337" s="193"/>
    </row>
    <row r="3338" spans="3:3">
      <c r="C3338" s="193"/>
    </row>
    <row r="3339" spans="3:3">
      <c r="C3339" s="193"/>
    </row>
    <row r="3340" spans="3:3">
      <c r="C3340" s="193"/>
    </row>
    <row r="3341" spans="3:3">
      <c r="C3341" s="186"/>
    </row>
    <row r="3342" spans="3:3">
      <c r="C3342" s="186"/>
    </row>
    <row r="3343" spans="3:3">
      <c r="C3343" s="193"/>
    </row>
    <row r="3344" spans="3:3">
      <c r="C3344" s="193"/>
    </row>
    <row r="3345" spans="3:3">
      <c r="C3345" s="193"/>
    </row>
    <row r="3346" spans="3:3">
      <c r="C3346" s="193"/>
    </row>
    <row r="3347" spans="3:3">
      <c r="C3347" s="193"/>
    </row>
    <row r="3348" spans="3:3">
      <c r="C3348" s="193"/>
    </row>
    <row r="3349" spans="3:3">
      <c r="C3349" s="193"/>
    </row>
    <row r="3350" spans="3:3">
      <c r="C3350" s="193"/>
    </row>
    <row r="3351" spans="3:3">
      <c r="C3351" s="193"/>
    </row>
    <row r="3352" spans="3:3">
      <c r="C3352" s="193"/>
    </row>
    <row r="3353" spans="3:3">
      <c r="C3353" s="193"/>
    </row>
    <row r="3354" spans="3:3">
      <c r="C3354" s="193"/>
    </row>
    <row r="3355" spans="3:3">
      <c r="C3355" s="193"/>
    </row>
    <row r="3356" spans="3:3">
      <c r="C3356" s="193"/>
    </row>
    <row r="3357" spans="3:3">
      <c r="C3357" s="193"/>
    </row>
    <row r="3358" spans="3:3">
      <c r="C3358" s="193"/>
    </row>
    <row r="3359" spans="3:3">
      <c r="C3359" s="193"/>
    </row>
    <row r="3360" spans="3:3">
      <c r="C3360" s="193"/>
    </row>
    <row r="3361" spans="3:3">
      <c r="C3361" s="193"/>
    </row>
    <row r="3362" spans="3:3">
      <c r="C3362" s="193"/>
    </row>
    <row r="3363" spans="3:3">
      <c r="C3363" s="193"/>
    </row>
    <row r="3364" spans="3:3">
      <c r="C3364" s="193"/>
    </row>
    <row r="3365" spans="3:3">
      <c r="C3365" s="193"/>
    </row>
    <row r="3366" spans="3:3">
      <c r="C3366" s="193"/>
    </row>
    <row r="3367" spans="3:3">
      <c r="C3367" s="193"/>
    </row>
    <row r="3368" spans="3:3">
      <c r="C3368" s="193"/>
    </row>
    <row r="3369" spans="3:3">
      <c r="C3369" s="193"/>
    </row>
    <row r="3370" spans="3:3">
      <c r="C3370" s="193"/>
    </row>
    <row r="3371" spans="3:3">
      <c r="C3371" s="193"/>
    </row>
    <row r="3372" spans="3:3">
      <c r="C3372" s="193"/>
    </row>
    <row r="3373" spans="3:3">
      <c r="C3373" s="193"/>
    </row>
    <row r="3374" spans="3:3">
      <c r="C3374" s="193"/>
    </row>
    <row r="3375" spans="3:3">
      <c r="C3375" s="193"/>
    </row>
    <row r="3376" spans="3:3">
      <c r="C3376" s="193"/>
    </row>
    <row r="3377" spans="3:3">
      <c r="C3377" s="193"/>
    </row>
    <row r="3378" spans="3:3">
      <c r="C3378" s="186"/>
    </row>
    <row r="3379" spans="3:3">
      <c r="C3379" s="186"/>
    </row>
    <row r="3380" spans="3:3">
      <c r="C3380" s="186"/>
    </row>
    <row r="3381" spans="3:3">
      <c r="C3381" s="193"/>
    </row>
    <row r="3382" spans="3:3">
      <c r="C3382" s="193"/>
    </row>
    <row r="3383" spans="3:3">
      <c r="C3383" s="186"/>
    </row>
    <row r="3384" spans="3:3">
      <c r="C3384" s="193"/>
    </row>
    <row r="3385" spans="3:3">
      <c r="C3385" s="193"/>
    </row>
    <row r="3386" spans="3:3">
      <c r="C3386" s="193"/>
    </row>
    <row r="3387" spans="3:3">
      <c r="C3387" s="193"/>
    </row>
    <row r="3388" spans="3:3">
      <c r="C3388" s="193"/>
    </row>
    <row r="3389" spans="3:3">
      <c r="C3389" s="193"/>
    </row>
    <row r="3390" spans="3:3">
      <c r="C3390" s="193"/>
    </row>
    <row r="3391" spans="3:3">
      <c r="C3391" s="193"/>
    </row>
    <row r="3392" spans="3:3">
      <c r="C3392" s="193"/>
    </row>
    <row r="3393" spans="3:3">
      <c r="C3393" s="193"/>
    </row>
    <row r="3394" spans="3:3">
      <c r="C3394" s="193"/>
    </row>
    <row r="3395" spans="3:3">
      <c r="C3395" s="193"/>
    </row>
    <row r="3396" spans="3:3">
      <c r="C3396" s="193"/>
    </row>
    <row r="3397" spans="3:3">
      <c r="C3397" s="193"/>
    </row>
    <row r="3398" spans="3:3">
      <c r="C3398" s="193"/>
    </row>
    <row r="3399" spans="3:3">
      <c r="C3399" s="193"/>
    </row>
    <row r="3400" spans="3:3">
      <c r="C3400" s="193"/>
    </row>
    <row r="3401" spans="3:3">
      <c r="C3401" s="193"/>
    </row>
    <row r="3402" spans="3:3">
      <c r="C3402" s="193"/>
    </row>
    <row r="3403" spans="3:3">
      <c r="C3403" s="193"/>
    </row>
    <row r="3404" spans="3:3">
      <c r="C3404" s="193"/>
    </row>
    <row r="3405" spans="3:3">
      <c r="C3405" s="193"/>
    </row>
    <row r="3406" spans="3:3">
      <c r="C3406" s="193"/>
    </row>
    <row r="3407" spans="3:3">
      <c r="C3407" s="193"/>
    </row>
    <row r="3408" spans="3:3">
      <c r="C3408" s="193"/>
    </row>
    <row r="3409" spans="3:3">
      <c r="C3409" s="193"/>
    </row>
    <row r="3410" spans="3:3">
      <c r="C3410" s="193"/>
    </row>
    <row r="3411" spans="3:3">
      <c r="C3411" s="193"/>
    </row>
    <row r="3412" spans="3:3">
      <c r="C3412" s="193"/>
    </row>
    <row r="3413" spans="3:3">
      <c r="C3413" s="193"/>
    </row>
    <row r="3414" spans="3:3">
      <c r="C3414" s="193"/>
    </row>
    <row r="3415" spans="3:3">
      <c r="C3415" s="193"/>
    </row>
    <row r="3416" spans="3:3">
      <c r="C3416" s="193"/>
    </row>
    <row r="3417" spans="3:3">
      <c r="C3417" s="193"/>
    </row>
    <row r="3418" spans="3:3">
      <c r="C3418" s="193"/>
    </row>
    <row r="3419" spans="3:3">
      <c r="C3419" s="193"/>
    </row>
    <row r="3420" spans="3:3">
      <c r="C3420" s="193"/>
    </row>
    <row r="3421" spans="3:3">
      <c r="C3421" s="193"/>
    </row>
    <row r="3422" spans="3:3">
      <c r="C3422" s="193"/>
    </row>
    <row r="3423" spans="3:3">
      <c r="C3423" s="193"/>
    </row>
    <row r="3424" spans="3:3">
      <c r="C3424" s="193"/>
    </row>
    <row r="3425" spans="3:3">
      <c r="C3425" s="193"/>
    </row>
    <row r="3426" spans="3:3">
      <c r="C3426" s="193"/>
    </row>
    <row r="3427" spans="3:3">
      <c r="C3427" s="193"/>
    </row>
    <row r="3428" spans="3:3">
      <c r="C3428" s="193"/>
    </row>
    <row r="3429" spans="3:3">
      <c r="C3429" s="193"/>
    </row>
    <row r="3430" spans="3:3">
      <c r="C3430" s="193"/>
    </row>
    <row r="3431" spans="3:3">
      <c r="C3431" s="193"/>
    </row>
    <row r="3432" spans="3:3">
      <c r="C3432" s="193"/>
    </row>
    <row r="3433" spans="3:3">
      <c r="C3433" s="193"/>
    </row>
    <row r="3434" spans="3:3">
      <c r="C3434" s="193"/>
    </row>
    <row r="3435" spans="3:3">
      <c r="C3435" s="193"/>
    </row>
    <row r="3436" spans="3:3">
      <c r="C3436" s="193"/>
    </row>
    <row r="3437" spans="3:3">
      <c r="C3437" s="186"/>
    </row>
    <row r="3438" spans="3:3">
      <c r="C3438" s="186"/>
    </row>
    <row r="3439" spans="3:3">
      <c r="C3439" s="186"/>
    </row>
    <row r="3440" spans="3:3">
      <c r="C3440" s="186"/>
    </row>
    <row r="3441" spans="3:3">
      <c r="C3441" s="193"/>
    </row>
    <row r="3442" spans="3:3">
      <c r="C3442" s="193"/>
    </row>
    <row r="3443" spans="3:3">
      <c r="C3443" s="193"/>
    </row>
    <row r="3444" spans="3:3">
      <c r="C3444" s="193"/>
    </row>
    <row r="3445" spans="3:3">
      <c r="C3445" s="193"/>
    </row>
    <row r="3446" spans="3:3">
      <c r="C3446" s="186"/>
    </row>
    <row r="3447" spans="3:3">
      <c r="C3447" s="193"/>
    </row>
    <row r="3448" spans="3:3">
      <c r="C3448" s="193"/>
    </row>
    <row r="3449" spans="3:3">
      <c r="C3449" s="193"/>
    </row>
    <row r="3450" spans="3:3">
      <c r="C3450" s="186"/>
    </row>
    <row r="3451" spans="3:3">
      <c r="C3451" s="186"/>
    </row>
    <row r="3452" spans="3:3">
      <c r="C3452" s="193"/>
    </row>
    <row r="3453" spans="3:3">
      <c r="C3453" s="193"/>
    </row>
    <row r="3454" spans="3:3">
      <c r="C3454" s="193"/>
    </row>
    <row r="3455" spans="3:3">
      <c r="C3455" s="193"/>
    </row>
    <row r="3456" spans="3:3">
      <c r="C3456" s="193"/>
    </row>
    <row r="3457" spans="3:3">
      <c r="C3457" s="193"/>
    </row>
    <row r="3458" spans="3:3">
      <c r="C3458" s="193"/>
    </row>
    <row r="3459" spans="3:3">
      <c r="C3459" s="193"/>
    </row>
    <row r="3460" spans="3:3">
      <c r="C3460" s="193"/>
    </row>
    <row r="3461" spans="3:3">
      <c r="C3461" s="193"/>
    </row>
    <row r="3462" spans="3:3">
      <c r="C3462" s="193"/>
    </row>
    <row r="3463" spans="3:3">
      <c r="C3463" s="193"/>
    </row>
    <row r="3464" spans="3:3">
      <c r="C3464" s="193"/>
    </row>
    <row r="3465" spans="3:3">
      <c r="C3465" s="193"/>
    </row>
    <row r="3466" spans="3:3">
      <c r="C3466" s="193"/>
    </row>
    <row r="3467" spans="3:3">
      <c r="C3467" s="193"/>
    </row>
    <row r="3468" spans="3:3">
      <c r="C3468" s="193"/>
    </row>
    <row r="3469" spans="3:3">
      <c r="C3469" s="193"/>
    </row>
    <row r="3470" spans="3:3">
      <c r="C3470" s="193"/>
    </row>
    <row r="3471" spans="3:3">
      <c r="C3471" s="193"/>
    </row>
    <row r="3472" spans="3:3">
      <c r="C3472" s="193"/>
    </row>
    <row r="3473" spans="3:3">
      <c r="C3473" s="193"/>
    </row>
    <row r="3474" spans="3:3">
      <c r="C3474" s="193"/>
    </row>
    <row r="3475" spans="3:3">
      <c r="C3475" s="193"/>
    </row>
    <row r="3476" spans="3:3">
      <c r="C3476" s="193"/>
    </row>
    <row r="3477" spans="3:3">
      <c r="C3477" s="193"/>
    </row>
    <row r="3478" spans="3:3">
      <c r="C3478" s="193"/>
    </row>
    <row r="3479" spans="3:3">
      <c r="C3479" s="193"/>
    </row>
    <row r="3480" spans="3:3">
      <c r="C3480" s="193"/>
    </row>
    <row r="3481" spans="3:3">
      <c r="C3481" s="193"/>
    </row>
    <row r="3482" spans="3:3">
      <c r="C3482" s="193"/>
    </row>
    <row r="3483" spans="3:3">
      <c r="C3483" s="193"/>
    </row>
    <row r="3484" spans="3:3">
      <c r="C3484" s="193"/>
    </row>
    <row r="3485" spans="3:3">
      <c r="C3485" s="193"/>
    </row>
    <row r="3486" spans="3:3">
      <c r="C3486" s="193"/>
    </row>
    <row r="3487" spans="3:3">
      <c r="C3487" s="193"/>
    </row>
    <row r="3488" spans="3:3">
      <c r="C3488" s="193"/>
    </row>
    <row r="3489" spans="3:3">
      <c r="C3489" s="193"/>
    </row>
    <row r="3490" spans="3:3">
      <c r="C3490" s="193"/>
    </row>
    <row r="3491" spans="3:3">
      <c r="C3491" s="193"/>
    </row>
    <row r="3492" spans="3:3">
      <c r="C3492" s="193"/>
    </row>
    <row r="3493" spans="3:3">
      <c r="C3493" s="193"/>
    </row>
    <row r="3494" spans="3:3">
      <c r="C3494" s="193"/>
    </row>
    <row r="3495" spans="3:3">
      <c r="C3495" s="193"/>
    </row>
    <row r="3496" spans="3:3">
      <c r="C3496" s="193"/>
    </row>
    <row r="3497" spans="3:3">
      <c r="C3497" s="193"/>
    </row>
    <row r="3498" spans="3:3">
      <c r="C3498" s="193"/>
    </row>
    <row r="3499" spans="3:3">
      <c r="C3499" s="193"/>
    </row>
    <row r="3500" spans="3:3">
      <c r="C3500" s="193"/>
    </row>
    <row r="3501" spans="3:3">
      <c r="C3501" s="193"/>
    </row>
    <row r="3502" spans="3:3">
      <c r="C3502" s="193"/>
    </row>
    <row r="3503" spans="3:3">
      <c r="C3503" s="186"/>
    </row>
    <row r="3504" spans="3:3">
      <c r="C3504" s="186"/>
    </row>
    <row r="3505" spans="3:3">
      <c r="C3505" s="186"/>
    </row>
    <row r="3506" spans="3:3">
      <c r="C3506" s="186"/>
    </row>
    <row r="3507" spans="3:3">
      <c r="C3507" s="186"/>
    </row>
    <row r="3508" spans="3:3">
      <c r="C3508" s="193"/>
    </row>
    <row r="3509" spans="3:3">
      <c r="C3509" s="193"/>
    </row>
    <row r="3510" spans="3:3">
      <c r="C3510" s="186"/>
    </row>
    <row r="3511" spans="3:3">
      <c r="C3511" s="186"/>
    </row>
    <row r="3512" spans="3:3">
      <c r="C3512" s="186"/>
    </row>
    <row r="3513" spans="3:3">
      <c r="C3513" s="186"/>
    </row>
    <row r="3514" spans="3:3">
      <c r="C3514" s="193"/>
    </row>
    <row r="3515" spans="3:3">
      <c r="C3515" s="193"/>
    </row>
    <row r="3516" spans="3:3">
      <c r="C3516" s="193"/>
    </row>
    <row r="3517" spans="3:3">
      <c r="C3517" s="193"/>
    </row>
    <row r="3518" spans="3:3">
      <c r="C3518" s="193"/>
    </row>
    <row r="3519" spans="3:3">
      <c r="C3519" s="193"/>
    </row>
    <row r="3520" spans="3:3">
      <c r="C3520" s="193"/>
    </row>
    <row r="3521" spans="3:3">
      <c r="C3521" s="193"/>
    </row>
    <row r="3522" spans="3:3">
      <c r="C3522" s="193"/>
    </row>
    <row r="3523" spans="3:3">
      <c r="C3523" s="186"/>
    </row>
    <row r="3524" spans="3:3">
      <c r="C3524" s="193"/>
    </row>
    <row r="3525" spans="3:3">
      <c r="C3525" s="193"/>
    </row>
    <row r="3526" spans="3:3">
      <c r="C3526" s="193"/>
    </row>
    <row r="3527" spans="3:3">
      <c r="C3527" s="193"/>
    </row>
    <row r="3528" spans="3:3">
      <c r="C3528" s="193"/>
    </row>
    <row r="3529" spans="3:3">
      <c r="C3529" s="193"/>
    </row>
    <row r="3530" spans="3:3">
      <c r="C3530" s="193"/>
    </row>
    <row r="3531" spans="3:3">
      <c r="C3531" s="193"/>
    </row>
    <row r="3532" spans="3:3">
      <c r="C3532" s="193"/>
    </row>
    <row r="3533" spans="3:3">
      <c r="C3533" s="193"/>
    </row>
    <row r="3534" spans="3:3">
      <c r="C3534" s="193"/>
    </row>
    <row r="3535" spans="3:3">
      <c r="C3535" s="193"/>
    </row>
    <row r="3536" spans="3:3">
      <c r="C3536" s="193"/>
    </row>
    <row r="3537" spans="3:3">
      <c r="C3537" s="193"/>
    </row>
    <row r="3538" spans="3:3">
      <c r="C3538" s="193"/>
    </row>
    <row r="3539" spans="3:3">
      <c r="C3539" s="193"/>
    </row>
    <row r="3540" spans="3:3">
      <c r="C3540" s="193"/>
    </row>
    <row r="3541" spans="3:3">
      <c r="C3541" s="193"/>
    </row>
    <row r="3542" spans="3:3">
      <c r="C3542" s="193"/>
    </row>
    <row r="3543" spans="3:3">
      <c r="C3543" s="193"/>
    </row>
    <row r="3544" spans="3:3">
      <c r="C3544" s="193"/>
    </row>
    <row r="3545" spans="3:3">
      <c r="C3545" s="193"/>
    </row>
    <row r="3546" spans="3:3">
      <c r="C3546" s="193"/>
    </row>
    <row r="3547" spans="3:3">
      <c r="C3547" s="193"/>
    </row>
    <row r="3548" spans="3:3">
      <c r="C3548" s="193"/>
    </row>
    <row r="3549" spans="3:3">
      <c r="C3549" s="193"/>
    </row>
    <row r="3550" spans="3:3">
      <c r="C3550" s="193"/>
    </row>
    <row r="3551" spans="3:3">
      <c r="C3551" s="193"/>
    </row>
    <row r="3552" spans="3:3">
      <c r="C3552" s="193"/>
    </row>
    <row r="3553" spans="3:3">
      <c r="C3553" s="193"/>
    </row>
    <row r="3554" spans="3:3">
      <c r="C3554" s="193"/>
    </row>
    <row r="3555" spans="3:3">
      <c r="C3555" s="193"/>
    </row>
    <row r="3556" spans="3:3">
      <c r="C3556" s="193"/>
    </row>
    <row r="3557" spans="3:3">
      <c r="C3557" s="193"/>
    </row>
    <row r="3558" spans="3:3">
      <c r="C3558" s="193"/>
    </row>
    <row r="3559" spans="3:3">
      <c r="C3559" s="193"/>
    </row>
    <row r="3560" spans="3:3">
      <c r="C3560" s="193"/>
    </row>
    <row r="3561" spans="3:3">
      <c r="C3561" s="193"/>
    </row>
    <row r="3562" spans="3:3">
      <c r="C3562" s="193"/>
    </row>
    <row r="3563" spans="3:3">
      <c r="C3563" s="193"/>
    </row>
    <row r="3564" spans="3:3">
      <c r="C3564" s="186"/>
    </row>
    <row r="3565" spans="3:3">
      <c r="C3565" s="193"/>
    </row>
    <row r="3566" spans="3:3">
      <c r="C3566" s="193"/>
    </row>
    <row r="3567" spans="3:3">
      <c r="C3567" s="193"/>
    </row>
    <row r="3568" spans="3:3">
      <c r="C3568" s="186"/>
    </row>
    <row r="3569" spans="3:3">
      <c r="C3569" s="186"/>
    </row>
    <row r="3570" spans="3:3">
      <c r="C3570" s="186"/>
    </row>
    <row r="3571" spans="3:3">
      <c r="C3571" s="193"/>
    </row>
    <row r="3572" spans="3:3">
      <c r="C3572" s="193"/>
    </row>
    <row r="3573" spans="3:3">
      <c r="C3573" s="193"/>
    </row>
    <row r="3574" spans="3:3">
      <c r="C3574" s="193"/>
    </row>
    <row r="3575" spans="3:3">
      <c r="C3575" s="193"/>
    </row>
    <row r="3576" spans="3:3">
      <c r="C3576" s="193"/>
    </row>
    <row r="3577" spans="3:3">
      <c r="C3577" s="193"/>
    </row>
    <row r="3578" spans="3:3">
      <c r="C3578" s="193"/>
    </row>
    <row r="3579" spans="3:3">
      <c r="C3579" s="193"/>
    </row>
    <row r="3580" spans="3:3">
      <c r="C3580" s="193"/>
    </row>
    <row r="3581" spans="3:3">
      <c r="C3581" s="193"/>
    </row>
    <row r="3582" spans="3:3">
      <c r="C3582" s="193"/>
    </row>
    <row r="3583" spans="3:3">
      <c r="C3583" s="193"/>
    </row>
    <row r="3584" spans="3:3">
      <c r="C3584" s="193"/>
    </row>
    <row r="3585" spans="3:3">
      <c r="C3585" s="193"/>
    </row>
    <row r="3586" spans="3:3">
      <c r="C3586" s="186"/>
    </row>
    <row r="3587" spans="3:3">
      <c r="C3587" s="193"/>
    </row>
    <row r="3588" spans="3:3">
      <c r="C3588" s="193"/>
    </row>
    <row r="3589" spans="3:3">
      <c r="C3589" s="193"/>
    </row>
    <row r="3590" spans="3:3">
      <c r="C3590" s="193"/>
    </row>
    <row r="3591" spans="3:3">
      <c r="C3591" s="193"/>
    </row>
    <row r="3592" spans="3:3">
      <c r="C3592" s="193"/>
    </row>
    <row r="3593" spans="3:3">
      <c r="C3593" s="193"/>
    </row>
    <row r="3594" spans="3:3">
      <c r="C3594" s="193"/>
    </row>
    <row r="3595" spans="3:3">
      <c r="C3595" s="193"/>
    </row>
    <row r="3596" spans="3:3">
      <c r="C3596" s="193"/>
    </row>
    <row r="3597" spans="3:3">
      <c r="C3597" s="193"/>
    </row>
    <row r="3598" spans="3:3">
      <c r="C3598" s="193"/>
    </row>
    <row r="3599" spans="3:3">
      <c r="C3599" s="193"/>
    </row>
    <row r="3600" spans="3:3">
      <c r="C3600" s="193"/>
    </row>
    <row r="3601" spans="3:3">
      <c r="C3601" s="193"/>
    </row>
    <row r="3602" spans="3:3">
      <c r="C3602" s="193"/>
    </row>
    <row r="3603" spans="3:3">
      <c r="C3603" s="193"/>
    </row>
    <row r="3604" spans="3:3">
      <c r="C3604" s="193"/>
    </row>
    <row r="3605" spans="3:3">
      <c r="C3605" s="193"/>
    </row>
    <row r="3606" spans="3:3">
      <c r="C3606" s="193"/>
    </row>
    <row r="3607" spans="3:3">
      <c r="C3607" s="193"/>
    </row>
    <row r="3608" spans="3:3">
      <c r="C3608" s="193"/>
    </row>
    <row r="3609" spans="3:3">
      <c r="C3609" s="193"/>
    </row>
    <row r="3610" spans="3:3">
      <c r="C3610" s="193"/>
    </row>
    <row r="3611" spans="3:3">
      <c r="C3611" s="193"/>
    </row>
    <row r="3612" spans="3:3">
      <c r="C3612" s="193"/>
    </row>
    <row r="3613" spans="3:3">
      <c r="C3613" s="193"/>
    </row>
    <row r="3614" spans="3:3">
      <c r="C3614" s="193"/>
    </row>
    <row r="3615" spans="3:3">
      <c r="C3615" s="193"/>
    </row>
    <row r="3616" spans="3:3">
      <c r="C3616" s="193"/>
    </row>
    <row r="3617" spans="3:3">
      <c r="C3617" s="193"/>
    </row>
    <row r="3618" spans="3:3">
      <c r="C3618" s="193"/>
    </row>
    <row r="3619" spans="3:3">
      <c r="C3619" s="193"/>
    </row>
    <row r="3620" spans="3:3">
      <c r="C3620" s="193"/>
    </row>
    <row r="3621" spans="3:3">
      <c r="C3621" s="193"/>
    </row>
    <row r="3622" spans="3:3">
      <c r="C3622" s="193"/>
    </row>
    <row r="3623" spans="3:3">
      <c r="C3623" s="193"/>
    </row>
    <row r="3624" spans="3:3">
      <c r="C3624" s="193"/>
    </row>
    <row r="3625" spans="3:3">
      <c r="C3625" s="186"/>
    </row>
    <row r="3626" spans="3:3">
      <c r="C3626" s="186"/>
    </row>
    <row r="3627" spans="3:3">
      <c r="C3627" s="186"/>
    </row>
    <row r="3628" spans="3:3">
      <c r="C3628" s="193"/>
    </row>
    <row r="3629" spans="3:3">
      <c r="C3629" s="193"/>
    </row>
    <row r="3630" spans="3:3">
      <c r="C3630" s="193"/>
    </row>
    <row r="3631" spans="3:3">
      <c r="C3631" s="193"/>
    </row>
    <row r="3632" spans="3:3">
      <c r="C3632" s="193"/>
    </row>
    <row r="3633" spans="3:3">
      <c r="C3633" s="193"/>
    </row>
    <row r="3634" spans="3:3">
      <c r="C3634" s="193"/>
    </row>
    <row r="3635" spans="3:3">
      <c r="C3635" s="193"/>
    </row>
    <row r="3636" spans="3:3">
      <c r="C3636" s="193"/>
    </row>
    <row r="3637" spans="3:3">
      <c r="C3637" s="193"/>
    </row>
    <row r="3638" spans="3:3">
      <c r="C3638" s="193"/>
    </row>
    <row r="3639" spans="3:3">
      <c r="C3639" s="193"/>
    </row>
    <row r="3640" spans="3:3">
      <c r="C3640" s="193"/>
    </row>
    <row r="3641" spans="3:3">
      <c r="C3641" s="193"/>
    </row>
    <row r="3642" spans="3:3">
      <c r="C3642" s="193"/>
    </row>
    <row r="3643" spans="3:3">
      <c r="C3643" s="193"/>
    </row>
    <row r="3644" spans="3:3">
      <c r="C3644" s="193"/>
    </row>
    <row r="3645" spans="3:3">
      <c r="C3645" s="193"/>
    </row>
    <row r="3646" spans="3:3">
      <c r="C3646" s="193"/>
    </row>
    <row r="3647" spans="3:3">
      <c r="C3647" s="193"/>
    </row>
    <row r="3648" spans="3:3">
      <c r="C3648" s="193"/>
    </row>
    <row r="3649" spans="3:3">
      <c r="C3649" s="193"/>
    </row>
    <row r="3650" spans="3:3">
      <c r="C3650" s="193"/>
    </row>
    <row r="3651" spans="3:3">
      <c r="C3651" s="193"/>
    </row>
    <row r="3652" spans="3:3">
      <c r="C3652" s="193"/>
    </row>
    <row r="3653" spans="3:3">
      <c r="C3653" s="193"/>
    </row>
    <row r="3654" spans="3:3">
      <c r="C3654" s="193"/>
    </row>
    <row r="3655" spans="3:3">
      <c r="C3655" s="193"/>
    </row>
    <row r="3656" spans="3:3">
      <c r="C3656" s="193"/>
    </row>
    <row r="3657" spans="3:3">
      <c r="C3657" s="193"/>
    </row>
    <row r="3658" spans="3:3">
      <c r="C3658" s="193"/>
    </row>
    <row r="3659" spans="3:3">
      <c r="C3659" s="193"/>
    </row>
    <row r="3660" spans="3:3">
      <c r="C3660" s="193"/>
    </row>
    <row r="3661" spans="3:3">
      <c r="C3661" s="193"/>
    </row>
    <row r="3662" spans="3:3">
      <c r="C3662" s="193"/>
    </row>
    <row r="3663" spans="3:3">
      <c r="C3663" s="193"/>
    </row>
    <row r="3664" spans="3:3">
      <c r="C3664" s="193"/>
    </row>
    <row r="3665" spans="3:3">
      <c r="C3665" s="193"/>
    </row>
    <row r="3666" spans="3:3">
      <c r="C3666" s="193"/>
    </row>
    <row r="3667" spans="3:3">
      <c r="C3667" s="193"/>
    </row>
    <row r="3668" spans="3:3">
      <c r="C3668" s="193"/>
    </row>
    <row r="3669" spans="3:3">
      <c r="C3669" s="193"/>
    </row>
    <row r="3670" spans="3:3">
      <c r="C3670" s="193"/>
    </row>
    <row r="3671" spans="3:3">
      <c r="C3671" s="193"/>
    </row>
    <row r="3672" spans="3:3">
      <c r="C3672" s="193"/>
    </row>
    <row r="3673" spans="3:3">
      <c r="C3673" s="193"/>
    </row>
    <row r="3674" spans="3:3">
      <c r="C3674" s="193"/>
    </row>
    <row r="3675" spans="3:3">
      <c r="C3675" s="186"/>
    </row>
    <row r="3676" spans="3:3">
      <c r="C3676" s="193"/>
    </row>
    <row r="3677" spans="3:3">
      <c r="C3677" s="193"/>
    </row>
    <row r="3678" spans="3:3">
      <c r="C3678" s="193"/>
    </row>
    <row r="3679" spans="3:3">
      <c r="C3679" s="186"/>
    </row>
    <row r="3680" spans="3:3">
      <c r="C3680" s="186"/>
    </row>
    <row r="3681" spans="3:3">
      <c r="C3681" s="193"/>
    </row>
    <row r="3682" spans="3:3">
      <c r="C3682" s="186"/>
    </row>
    <row r="3683" spans="3:3">
      <c r="C3683" s="186"/>
    </row>
    <row r="3684" spans="3:3">
      <c r="C3684" s="186"/>
    </row>
    <row r="3685" spans="3:3">
      <c r="C3685" s="193"/>
    </row>
    <row r="3686" spans="3:3">
      <c r="C3686" s="193"/>
    </row>
    <row r="3687" spans="3:3">
      <c r="C3687" s="193"/>
    </row>
    <row r="3688" spans="3:3">
      <c r="C3688" s="193"/>
    </row>
    <row r="3689" spans="3:3">
      <c r="C3689" s="193"/>
    </row>
    <row r="3690" spans="3:3">
      <c r="C3690" s="193"/>
    </row>
    <row r="3691" spans="3:3">
      <c r="C3691" s="193"/>
    </row>
    <row r="3692" spans="3:3">
      <c r="C3692" s="186"/>
    </row>
    <row r="3693" spans="3:3">
      <c r="C3693" s="186"/>
    </row>
    <row r="3694" spans="3:3">
      <c r="C3694" s="186"/>
    </row>
    <row r="3695" spans="3:3">
      <c r="C3695" s="193"/>
    </row>
    <row r="3696" spans="3:3">
      <c r="C3696" s="193"/>
    </row>
    <row r="3697" spans="3:3">
      <c r="C3697" s="193"/>
    </row>
    <row r="3698" spans="3:3">
      <c r="C3698" s="193"/>
    </row>
    <row r="3699" spans="3:3">
      <c r="C3699" s="193"/>
    </row>
    <row r="3700" spans="3:3">
      <c r="C3700" s="193"/>
    </row>
    <row r="3701" spans="3:3">
      <c r="C3701" s="193"/>
    </row>
    <row r="3702" spans="3:3">
      <c r="C3702" s="193"/>
    </row>
    <row r="3703" spans="3:3">
      <c r="C3703" s="193"/>
    </row>
    <row r="3704" spans="3:3">
      <c r="C3704" s="193"/>
    </row>
    <row r="3705" spans="3:3">
      <c r="C3705" s="193"/>
    </row>
    <row r="3706" spans="3:3">
      <c r="C3706" s="193"/>
    </row>
    <row r="3707" spans="3:3">
      <c r="C3707" s="193"/>
    </row>
    <row r="3708" spans="3:3">
      <c r="C3708" s="193"/>
    </row>
    <row r="3709" spans="3:3">
      <c r="C3709" s="193"/>
    </row>
    <row r="3710" spans="3:3">
      <c r="C3710" s="193"/>
    </row>
    <row r="3711" spans="3:3">
      <c r="C3711" s="193"/>
    </row>
    <row r="3712" spans="3:3">
      <c r="C3712" s="193"/>
    </row>
    <row r="3713" spans="3:3">
      <c r="C3713" s="193"/>
    </row>
    <row r="3714" spans="3:3">
      <c r="C3714" s="193"/>
    </row>
    <row r="3715" spans="3:3">
      <c r="C3715" s="193"/>
    </row>
    <row r="3716" spans="3:3">
      <c r="C3716" s="193"/>
    </row>
    <row r="3717" spans="3:3">
      <c r="C3717" s="193"/>
    </row>
    <row r="3718" spans="3:3">
      <c r="C3718" s="193"/>
    </row>
    <row r="3719" spans="3:3">
      <c r="C3719" s="193"/>
    </row>
    <row r="3720" spans="3:3">
      <c r="C3720" s="193"/>
    </row>
    <row r="3721" spans="3:3">
      <c r="C3721" s="193"/>
    </row>
    <row r="3722" spans="3:3">
      <c r="C3722" s="193"/>
    </row>
    <row r="3723" spans="3:3">
      <c r="C3723" s="193"/>
    </row>
    <row r="3724" spans="3:3">
      <c r="C3724" s="193"/>
    </row>
    <row r="3725" spans="3:3">
      <c r="C3725" s="193"/>
    </row>
    <row r="3726" spans="3:3">
      <c r="C3726" s="193"/>
    </row>
    <row r="3727" spans="3:3">
      <c r="C3727" s="193"/>
    </row>
    <row r="3728" spans="3:3">
      <c r="C3728" s="193"/>
    </row>
    <row r="3729" spans="3:3">
      <c r="C3729" s="186"/>
    </row>
    <row r="3730" spans="3:3">
      <c r="C3730" s="193"/>
    </row>
    <row r="3731" spans="3:3">
      <c r="C3731" s="193"/>
    </row>
    <row r="3732" spans="3:3">
      <c r="C3732" s="193"/>
    </row>
    <row r="3733" spans="3:3">
      <c r="C3733" s="193"/>
    </row>
    <row r="3734" spans="3:3">
      <c r="C3734" s="193"/>
    </row>
    <row r="3735" spans="3:3">
      <c r="C3735" s="193"/>
    </row>
    <row r="3736" spans="3:3">
      <c r="C3736" s="193"/>
    </row>
    <row r="3737" spans="3:3">
      <c r="C3737" s="193"/>
    </row>
    <row r="3738" spans="3:3">
      <c r="C3738" s="186"/>
    </row>
    <row r="3739" spans="3:3">
      <c r="C3739" s="186"/>
    </row>
    <row r="3740" spans="3:3">
      <c r="C3740" s="186"/>
    </row>
    <row r="3741" spans="3:3">
      <c r="C3741" s="186"/>
    </row>
    <row r="3742" spans="3:3">
      <c r="C3742" s="186"/>
    </row>
    <row r="3743" spans="3:3">
      <c r="C3743" s="193"/>
    </row>
    <row r="3744" spans="3:3">
      <c r="C3744" s="193"/>
    </row>
    <row r="3745" spans="3:3">
      <c r="C3745" s="193"/>
    </row>
    <row r="3746" spans="3:3">
      <c r="C3746" s="193"/>
    </row>
    <row r="3747" spans="3:3">
      <c r="C3747" s="193"/>
    </row>
    <row r="3748" spans="3:3">
      <c r="C3748" s="193"/>
    </row>
    <row r="3749" spans="3:3">
      <c r="C3749" s="193"/>
    </row>
    <row r="3750" spans="3:3">
      <c r="C3750" s="193"/>
    </row>
    <row r="3751" spans="3:3">
      <c r="C3751" s="193"/>
    </row>
    <row r="3752" spans="3:3">
      <c r="C3752" s="193"/>
    </row>
    <row r="3753" spans="3:3">
      <c r="C3753" s="193"/>
    </row>
    <row r="3754" spans="3:3">
      <c r="C3754" s="186"/>
    </row>
    <row r="3755" spans="3:3">
      <c r="C3755" s="186"/>
    </row>
    <row r="3756" spans="3:3">
      <c r="C3756" s="193"/>
    </row>
    <row r="3757" spans="3:3">
      <c r="C3757" s="193"/>
    </row>
    <row r="3758" spans="3:3">
      <c r="C3758" s="193"/>
    </row>
    <row r="3759" spans="3:3">
      <c r="C3759" s="193"/>
    </row>
    <row r="3760" spans="3:3">
      <c r="C3760" s="193"/>
    </row>
    <row r="3761" spans="3:3">
      <c r="C3761" s="193"/>
    </row>
    <row r="3762" spans="3:3">
      <c r="C3762" s="193"/>
    </row>
    <row r="3763" spans="3:3">
      <c r="C3763" s="193"/>
    </row>
    <row r="3764" spans="3:3">
      <c r="C3764" s="193"/>
    </row>
    <row r="3765" spans="3:3">
      <c r="C3765" s="193"/>
    </row>
    <row r="3766" spans="3:3">
      <c r="C3766" s="193"/>
    </row>
    <row r="3767" spans="3:3">
      <c r="C3767" s="193"/>
    </row>
    <row r="3768" spans="3:3">
      <c r="C3768" s="193"/>
    </row>
    <row r="3769" spans="3:3">
      <c r="C3769" s="193"/>
    </row>
    <row r="3770" spans="3:3">
      <c r="C3770" s="193"/>
    </row>
    <row r="3771" spans="3:3">
      <c r="C3771" s="193"/>
    </row>
    <row r="3772" spans="3:3">
      <c r="C3772" s="193"/>
    </row>
    <row r="3773" spans="3:3">
      <c r="C3773" s="193"/>
    </row>
    <row r="3774" spans="3:3">
      <c r="C3774" s="193"/>
    </row>
    <row r="3775" spans="3:3">
      <c r="C3775" s="193"/>
    </row>
    <row r="3776" spans="3:3">
      <c r="C3776" s="193"/>
    </row>
    <row r="3777" spans="3:3">
      <c r="C3777" s="193"/>
    </row>
    <row r="3778" spans="3:3">
      <c r="C3778" s="193"/>
    </row>
    <row r="3779" spans="3:3">
      <c r="C3779" s="193"/>
    </row>
    <row r="3780" spans="3:3">
      <c r="C3780" s="193"/>
    </row>
    <row r="3781" spans="3:3">
      <c r="C3781" s="193"/>
    </row>
    <row r="3782" spans="3:3">
      <c r="C3782" s="193"/>
    </row>
    <row r="3783" spans="3:3">
      <c r="C3783" s="193"/>
    </row>
    <row r="3784" spans="3:3">
      <c r="C3784" s="193"/>
    </row>
    <row r="3785" spans="3:3">
      <c r="C3785" s="193"/>
    </row>
    <row r="3786" spans="3:3">
      <c r="C3786" s="186"/>
    </row>
    <row r="3787" spans="3:3">
      <c r="C3787" s="186"/>
    </row>
    <row r="3788" spans="3:3">
      <c r="C3788" s="193"/>
    </row>
    <row r="3789" spans="3:3">
      <c r="C3789" s="193"/>
    </row>
    <row r="3790" spans="3:3">
      <c r="C3790" s="193"/>
    </row>
    <row r="3791" spans="3:3">
      <c r="C3791" s="193"/>
    </row>
    <row r="3792" spans="3:3">
      <c r="C3792" s="193"/>
    </row>
    <row r="3793" spans="3:3">
      <c r="C3793" s="193"/>
    </row>
    <row r="3794" spans="3:3">
      <c r="C3794" s="186"/>
    </row>
    <row r="3795" spans="3:3">
      <c r="C3795" s="193"/>
    </row>
    <row r="3796" spans="3:3">
      <c r="C3796" s="193"/>
    </row>
    <row r="3797" spans="3:3">
      <c r="C3797" s="193"/>
    </row>
    <row r="3798" spans="3:3">
      <c r="C3798" s="193"/>
    </row>
    <row r="3799" spans="3:3">
      <c r="C3799" s="193"/>
    </row>
    <row r="3800" spans="3:3">
      <c r="C3800" s="193"/>
    </row>
    <row r="3801" spans="3:3">
      <c r="C3801" s="193"/>
    </row>
    <row r="3802" spans="3:3">
      <c r="C3802" s="193"/>
    </row>
    <row r="3803" spans="3:3">
      <c r="C3803" s="193"/>
    </row>
    <row r="3804" spans="3:3">
      <c r="C3804" s="193"/>
    </row>
    <row r="3805" spans="3:3">
      <c r="C3805" s="193"/>
    </row>
    <row r="3806" spans="3:3">
      <c r="C3806" s="186"/>
    </row>
    <row r="3807" spans="3:3">
      <c r="C3807" s="186"/>
    </row>
    <row r="3808" spans="3:3">
      <c r="C3808" s="186"/>
    </row>
    <row r="3809" spans="3:3">
      <c r="C3809" s="186"/>
    </row>
    <row r="3810" spans="3:3">
      <c r="C3810" s="193"/>
    </row>
    <row r="3811" spans="3:3">
      <c r="C3811" s="193"/>
    </row>
    <row r="3812" spans="3:3">
      <c r="C3812" s="193"/>
    </row>
    <row r="3813" spans="3:3">
      <c r="C3813" s="193"/>
    </row>
    <row r="3814" spans="3:3">
      <c r="C3814" s="193"/>
    </row>
    <row r="3815" spans="3:3">
      <c r="C3815" s="193"/>
    </row>
    <row r="3816" spans="3:3">
      <c r="C3816" s="193"/>
    </row>
    <row r="3817" spans="3:3">
      <c r="C3817" s="193"/>
    </row>
    <row r="3818" spans="3:3">
      <c r="C3818" s="193"/>
    </row>
    <row r="3819" spans="3:3">
      <c r="C3819" s="193"/>
    </row>
    <row r="3820" spans="3:3">
      <c r="C3820" s="193"/>
    </row>
    <row r="3821" spans="3:3">
      <c r="C3821" s="193"/>
    </row>
    <row r="3822" spans="3:3">
      <c r="C3822" s="193"/>
    </row>
    <row r="3823" spans="3:3">
      <c r="C3823" s="193"/>
    </row>
    <row r="3824" spans="3:3">
      <c r="C3824" s="193"/>
    </row>
    <row r="3825" spans="3:3">
      <c r="C3825" s="193"/>
    </row>
    <row r="3826" spans="3:3">
      <c r="C3826" s="193"/>
    </row>
    <row r="3827" spans="3:3">
      <c r="C3827" s="193"/>
    </row>
    <row r="3828" spans="3:3">
      <c r="C3828" s="193"/>
    </row>
    <row r="3829" spans="3:3">
      <c r="C3829" s="193"/>
    </row>
    <row r="3830" spans="3:3">
      <c r="C3830" s="193"/>
    </row>
    <row r="3831" spans="3:3">
      <c r="C3831" s="193"/>
    </row>
    <row r="3832" spans="3:3">
      <c r="C3832" s="193"/>
    </row>
    <row r="3833" spans="3:3">
      <c r="C3833" s="193"/>
    </row>
    <row r="3834" spans="3:3">
      <c r="C3834" s="193"/>
    </row>
    <row r="3835" spans="3:3">
      <c r="C3835" s="193"/>
    </row>
    <row r="3836" spans="3:3">
      <c r="C3836" s="193"/>
    </row>
    <row r="3837" spans="3:3">
      <c r="C3837" s="193"/>
    </row>
    <row r="3838" spans="3:3">
      <c r="C3838" s="193"/>
    </row>
    <row r="3839" spans="3:3">
      <c r="C3839" s="193"/>
    </row>
    <row r="3840" spans="3:3">
      <c r="C3840" s="193"/>
    </row>
    <row r="3841" spans="3:3">
      <c r="C3841" s="193"/>
    </row>
    <row r="3842" spans="3:3">
      <c r="C3842" s="193"/>
    </row>
    <row r="3843" spans="3:3">
      <c r="C3843" s="193"/>
    </row>
    <row r="3844" spans="3:3">
      <c r="C3844" s="193"/>
    </row>
    <row r="3845" spans="3:3">
      <c r="C3845" s="193"/>
    </row>
    <row r="3846" spans="3:3">
      <c r="C3846" s="193"/>
    </row>
    <row r="3847" spans="3:3">
      <c r="C3847" s="193"/>
    </row>
    <row r="3848" spans="3:3">
      <c r="C3848" s="193"/>
    </row>
    <row r="3849" spans="3:3">
      <c r="C3849" s="193"/>
    </row>
    <row r="3850" spans="3:3">
      <c r="C3850" s="193"/>
    </row>
    <row r="3851" spans="3:3">
      <c r="C3851" s="186"/>
    </row>
    <row r="3852" spans="3:3">
      <c r="C3852" s="193"/>
    </row>
    <row r="3853" spans="3:3">
      <c r="C3853" s="193"/>
    </row>
    <row r="3854" spans="3:3">
      <c r="C3854" s="193"/>
    </row>
    <row r="3855" spans="3:3">
      <c r="C3855" s="193"/>
    </row>
    <row r="3856" spans="3:3">
      <c r="C3856" s="193"/>
    </row>
    <row r="3857" spans="3:3">
      <c r="C3857" s="193"/>
    </row>
    <row r="3858" spans="3:3">
      <c r="C3858" s="193"/>
    </row>
    <row r="3859" spans="3:3">
      <c r="C3859" s="193"/>
    </row>
    <row r="3860" spans="3:3">
      <c r="C3860" s="193"/>
    </row>
    <row r="3861" spans="3:3">
      <c r="C3861" s="193"/>
    </row>
    <row r="3862" spans="3:3">
      <c r="C3862" s="193"/>
    </row>
    <row r="3863" spans="3:3">
      <c r="C3863" s="193"/>
    </row>
    <row r="3864" spans="3:3">
      <c r="C3864" s="193"/>
    </row>
    <row r="3865" spans="3:3">
      <c r="C3865" s="193"/>
    </row>
    <row r="3866" spans="3:3">
      <c r="C3866" s="193"/>
    </row>
    <row r="3867" spans="3:3">
      <c r="C3867" s="193"/>
    </row>
    <row r="3868" spans="3:3">
      <c r="C3868" s="193"/>
    </row>
    <row r="3869" spans="3:3">
      <c r="C3869" s="193"/>
    </row>
    <row r="3870" spans="3:3">
      <c r="C3870" s="193"/>
    </row>
    <row r="3871" spans="3:3">
      <c r="C3871" s="193"/>
    </row>
    <row r="3872" spans="3:3">
      <c r="C3872" s="186"/>
    </row>
    <row r="3873" spans="3:3">
      <c r="C3873" s="193"/>
    </row>
    <row r="3874" spans="3:3">
      <c r="C3874" s="193"/>
    </row>
    <row r="3875" spans="3:3">
      <c r="C3875" s="193"/>
    </row>
    <row r="3876" spans="3:3">
      <c r="C3876" s="193"/>
    </row>
    <row r="3877" spans="3:3">
      <c r="C3877" s="193"/>
    </row>
    <row r="3878" spans="3:3">
      <c r="C3878" s="193"/>
    </row>
    <row r="3879" spans="3:3">
      <c r="C3879" s="193"/>
    </row>
    <row r="3880" spans="3:3">
      <c r="C3880" s="193"/>
    </row>
    <row r="3881" spans="3:3">
      <c r="C3881" s="193"/>
    </row>
    <row r="3882" spans="3:3">
      <c r="C3882" s="193"/>
    </row>
    <row r="3883" spans="3:3">
      <c r="C3883" s="193"/>
    </row>
    <row r="3884" spans="3:3">
      <c r="C3884" s="193"/>
    </row>
    <row r="3885" spans="3:3">
      <c r="C3885" s="193"/>
    </row>
    <row r="3886" spans="3:3">
      <c r="C3886" s="193"/>
    </row>
    <row r="3887" spans="3:3">
      <c r="C3887" s="193"/>
    </row>
    <row r="3888" spans="3:3">
      <c r="C3888" s="193"/>
    </row>
    <row r="3889" spans="3:3">
      <c r="C3889" s="193"/>
    </row>
    <row r="3890" spans="3:3">
      <c r="C3890" s="193"/>
    </row>
    <row r="3891" spans="3:3">
      <c r="C3891" s="193"/>
    </row>
    <row r="3892" spans="3:3">
      <c r="C3892" s="193"/>
    </row>
    <row r="3893" spans="3:3">
      <c r="C3893" s="193"/>
    </row>
    <row r="3894" spans="3:3">
      <c r="C3894" s="193"/>
    </row>
    <row r="3895" spans="3:3">
      <c r="C3895" s="193"/>
    </row>
    <row r="3896" spans="3:3">
      <c r="C3896" s="193"/>
    </row>
    <row r="3897" spans="3:3">
      <c r="C3897" s="193"/>
    </row>
    <row r="3898" spans="3:3">
      <c r="C3898" s="193"/>
    </row>
    <row r="3899" spans="3:3">
      <c r="C3899" s="193"/>
    </row>
    <row r="3900" spans="3:3">
      <c r="C3900" s="193"/>
    </row>
    <row r="3901" spans="3:3">
      <c r="C3901" s="193"/>
    </row>
    <row r="3902" spans="3:3">
      <c r="C3902" s="193"/>
    </row>
    <row r="3903" spans="3:3">
      <c r="C3903" s="193"/>
    </row>
    <row r="3904" spans="3:3">
      <c r="C3904" s="193"/>
    </row>
    <row r="3905" spans="3:3">
      <c r="C3905" s="193"/>
    </row>
    <row r="3906" spans="3:3">
      <c r="C3906" s="193"/>
    </row>
    <row r="3907" spans="3:3">
      <c r="C3907" s="193"/>
    </row>
    <row r="3908" spans="3:3">
      <c r="C3908" s="193"/>
    </row>
    <row r="3909" spans="3:3">
      <c r="C3909" s="193"/>
    </row>
    <row r="3910" spans="3:3">
      <c r="C3910" s="193"/>
    </row>
    <row r="3911" spans="3:3">
      <c r="C3911" s="193"/>
    </row>
    <row r="3912" spans="3:3">
      <c r="C3912" s="193"/>
    </row>
    <row r="3913" spans="3:3">
      <c r="C3913" s="193"/>
    </row>
    <row r="3914" spans="3:3">
      <c r="C3914" s="193"/>
    </row>
    <row r="3915" spans="3:3">
      <c r="C3915" s="193"/>
    </row>
    <row r="3916" spans="3:3">
      <c r="C3916" s="193"/>
    </row>
    <row r="3917" spans="3:3">
      <c r="C3917" s="193"/>
    </row>
    <row r="3918" spans="3:3">
      <c r="C3918" s="193"/>
    </row>
    <row r="3919" spans="3:3">
      <c r="C3919" s="193"/>
    </row>
    <row r="3920" spans="3:3">
      <c r="C3920" s="186"/>
    </row>
    <row r="3921" spans="3:3">
      <c r="C3921" s="193"/>
    </row>
    <row r="3922" spans="3:3">
      <c r="C3922" s="193"/>
    </row>
    <row r="3923" spans="3:3">
      <c r="C3923" s="193"/>
    </row>
    <row r="3924" spans="3:3">
      <c r="C3924" s="193"/>
    </row>
    <row r="3925" spans="3:3">
      <c r="C3925" s="193"/>
    </row>
    <row r="3926" spans="3:3">
      <c r="C3926" s="186"/>
    </row>
    <row r="3927" spans="3:3">
      <c r="C3927" s="193"/>
    </row>
    <row r="3928" spans="3:3">
      <c r="C3928" s="193"/>
    </row>
    <row r="3929" spans="3:3">
      <c r="C3929" s="186"/>
    </row>
    <row r="3930" spans="3:3">
      <c r="C3930" s="186"/>
    </row>
    <row r="3931" spans="3:3">
      <c r="C3931" s="186"/>
    </row>
    <row r="3932" spans="3:3">
      <c r="C3932" s="193"/>
    </row>
    <row r="3933" spans="3:3">
      <c r="C3933" s="193"/>
    </row>
    <row r="3934" spans="3:3">
      <c r="C3934" s="193"/>
    </row>
    <row r="3935" spans="3:3">
      <c r="C3935" s="193"/>
    </row>
    <row r="3936" spans="3:3">
      <c r="C3936" s="193"/>
    </row>
    <row r="3937" spans="3:3">
      <c r="C3937" s="193"/>
    </row>
    <row r="3938" spans="3:3">
      <c r="C3938" s="193"/>
    </row>
    <row r="3939" spans="3:3">
      <c r="C3939" s="193"/>
    </row>
    <row r="3940" spans="3:3">
      <c r="C3940" s="193"/>
    </row>
    <row r="3941" spans="3:3">
      <c r="C3941" s="193"/>
    </row>
    <row r="3942" spans="3:3">
      <c r="C3942" s="193"/>
    </row>
    <row r="3943" spans="3:3">
      <c r="C3943" s="193"/>
    </row>
    <row r="3944" spans="3:3">
      <c r="C3944" s="193"/>
    </row>
    <row r="3945" spans="3:3">
      <c r="C3945" s="186"/>
    </row>
    <row r="3946" spans="3:3">
      <c r="C3946" s="186"/>
    </row>
    <row r="3947" spans="3:3">
      <c r="C3947" s="186"/>
    </row>
    <row r="3948" spans="3:3">
      <c r="C3948" s="186"/>
    </row>
    <row r="3949" spans="3:3">
      <c r="C3949" s="193"/>
    </row>
    <row r="3950" spans="3:3">
      <c r="C3950" s="193"/>
    </row>
    <row r="3951" spans="3:3">
      <c r="C3951" s="193"/>
    </row>
    <row r="3952" spans="3:3">
      <c r="C3952" s="193"/>
    </row>
    <row r="3953" spans="3:3">
      <c r="C3953" s="193"/>
    </row>
    <row r="3954" spans="3:3">
      <c r="C3954" s="193"/>
    </row>
    <row r="3955" spans="3:3">
      <c r="C3955" s="193"/>
    </row>
    <row r="3956" spans="3:3">
      <c r="C3956" s="193"/>
    </row>
    <row r="3957" spans="3:3">
      <c r="C3957" s="193"/>
    </row>
    <row r="3958" spans="3:3">
      <c r="C3958" s="193"/>
    </row>
    <row r="3959" spans="3:3">
      <c r="C3959" s="193"/>
    </row>
    <row r="3960" spans="3:3">
      <c r="C3960" s="193"/>
    </row>
    <row r="3961" spans="3:3">
      <c r="C3961" s="193"/>
    </row>
    <row r="3962" spans="3:3">
      <c r="C3962" s="193"/>
    </row>
    <row r="3963" spans="3:3">
      <c r="C3963" s="193"/>
    </row>
    <row r="3964" spans="3:3">
      <c r="C3964" s="193"/>
    </row>
    <row r="3965" spans="3:3">
      <c r="C3965" s="193"/>
    </row>
    <row r="3966" spans="3:3">
      <c r="C3966" s="193"/>
    </row>
    <row r="3967" spans="3:3">
      <c r="C3967" s="193"/>
    </row>
    <row r="3968" spans="3:3">
      <c r="C3968" s="193"/>
    </row>
    <row r="3969" spans="3:3">
      <c r="C3969" s="193"/>
    </row>
    <row r="3970" spans="3:3">
      <c r="C3970" s="193"/>
    </row>
    <row r="3971" spans="3:3">
      <c r="C3971" s="193"/>
    </row>
    <row r="3972" spans="3:3">
      <c r="C3972" s="193"/>
    </row>
    <row r="3973" spans="3:3">
      <c r="C3973" s="193"/>
    </row>
    <row r="3974" spans="3:3">
      <c r="C3974" s="193"/>
    </row>
    <row r="3975" spans="3:3">
      <c r="C3975" s="193"/>
    </row>
    <row r="3976" spans="3:3">
      <c r="C3976" s="193"/>
    </row>
    <row r="3977" spans="3:3">
      <c r="C3977" s="193"/>
    </row>
    <row r="3978" spans="3:3">
      <c r="C3978" s="193"/>
    </row>
    <row r="3979" spans="3:3">
      <c r="C3979" s="193"/>
    </row>
    <row r="3980" spans="3:3">
      <c r="C3980" s="193"/>
    </row>
    <row r="3981" spans="3:3">
      <c r="C3981" s="193"/>
    </row>
    <row r="3982" spans="3:3">
      <c r="C3982" s="193"/>
    </row>
    <row r="3983" spans="3:3">
      <c r="C3983" s="193"/>
    </row>
    <row r="3984" spans="3:3">
      <c r="C3984" s="193"/>
    </row>
    <row r="3985" spans="3:3">
      <c r="C3985" s="193"/>
    </row>
    <row r="3986" spans="3:3">
      <c r="C3986" s="193"/>
    </row>
    <row r="3987" spans="3:3">
      <c r="C3987" s="193"/>
    </row>
    <row r="3988" spans="3:3">
      <c r="C3988" s="193"/>
    </row>
    <row r="3989" spans="3:3">
      <c r="C3989" s="193"/>
    </row>
    <row r="3990" spans="3:3">
      <c r="C3990" s="193"/>
    </row>
    <row r="3991" spans="3:3">
      <c r="C3991" s="193"/>
    </row>
    <row r="3992" spans="3:3">
      <c r="C3992" s="193"/>
    </row>
    <row r="3993" spans="3:3">
      <c r="C3993" s="186"/>
    </row>
    <row r="3994" spans="3:3">
      <c r="C3994" s="193"/>
    </row>
    <row r="3995" spans="3:3">
      <c r="C3995" s="193"/>
    </row>
    <row r="3996" spans="3:3">
      <c r="C3996" s="193"/>
    </row>
    <row r="3997" spans="3:3">
      <c r="C3997" s="193"/>
    </row>
    <row r="3998" spans="3:3">
      <c r="C3998" s="186"/>
    </row>
    <row r="3999" spans="3:3">
      <c r="C3999" s="186"/>
    </row>
    <row r="4000" spans="3:3">
      <c r="C4000" s="186"/>
    </row>
    <row r="4001" spans="3:3">
      <c r="C4001" s="186"/>
    </row>
    <row r="4002" spans="3:3">
      <c r="C4002" s="193"/>
    </row>
    <row r="4003" spans="3:3">
      <c r="C4003" s="193"/>
    </row>
    <row r="4004" spans="3:3">
      <c r="C4004" s="193"/>
    </row>
    <row r="4005" spans="3:3">
      <c r="C4005" s="193"/>
    </row>
    <row r="4006" spans="3:3">
      <c r="C4006" s="193"/>
    </row>
    <row r="4007" spans="3:3">
      <c r="C4007" s="193"/>
    </row>
    <row r="4008" spans="3:3">
      <c r="C4008" s="193"/>
    </row>
    <row r="4009" spans="3:3">
      <c r="C4009" s="193"/>
    </row>
    <row r="4010" spans="3:3">
      <c r="C4010" s="193"/>
    </row>
    <row r="4011" spans="3:3">
      <c r="C4011" s="193"/>
    </row>
    <row r="4012" spans="3:3">
      <c r="C4012" s="193"/>
    </row>
    <row r="4013" spans="3:3">
      <c r="C4013" s="193"/>
    </row>
    <row r="4014" spans="3:3">
      <c r="C4014" s="193"/>
    </row>
    <row r="4015" spans="3:3">
      <c r="C4015" s="193"/>
    </row>
    <row r="4016" spans="3:3">
      <c r="C4016" s="186"/>
    </row>
    <row r="4017" spans="3:3">
      <c r="C4017" s="186"/>
    </row>
    <row r="4018" spans="3:3">
      <c r="C4018" s="193"/>
    </row>
    <row r="4019" spans="3:3">
      <c r="C4019" s="193"/>
    </row>
    <row r="4020" spans="3:3">
      <c r="C4020" s="193"/>
    </row>
    <row r="4021" spans="3:3">
      <c r="C4021" s="193"/>
    </row>
    <row r="4022" spans="3:3">
      <c r="C4022" s="193"/>
    </row>
    <row r="4023" spans="3:3">
      <c r="C4023" s="193"/>
    </row>
    <row r="4024" spans="3:3">
      <c r="C4024" s="193"/>
    </row>
    <row r="4025" spans="3:3">
      <c r="C4025" s="193"/>
    </row>
    <row r="4026" spans="3:3">
      <c r="C4026" s="193"/>
    </row>
    <row r="4027" spans="3:3">
      <c r="C4027" s="193"/>
    </row>
    <row r="4028" spans="3:3">
      <c r="C4028" s="193"/>
    </row>
    <row r="4029" spans="3:3">
      <c r="C4029" s="193"/>
    </row>
    <row r="4030" spans="3:3">
      <c r="C4030" s="193"/>
    </row>
    <row r="4031" spans="3:3">
      <c r="C4031" s="193"/>
    </row>
    <row r="4032" spans="3:3">
      <c r="C4032" s="193"/>
    </row>
    <row r="4033" spans="3:3">
      <c r="C4033" s="193"/>
    </row>
    <row r="4034" spans="3:3">
      <c r="C4034" s="193"/>
    </row>
    <row r="4035" spans="3:3">
      <c r="C4035" s="193"/>
    </row>
    <row r="4036" spans="3:3">
      <c r="C4036" s="193"/>
    </row>
    <row r="4037" spans="3:3">
      <c r="C4037" s="193"/>
    </row>
    <row r="4038" spans="3:3">
      <c r="C4038" s="193"/>
    </row>
    <row r="4039" spans="3:3">
      <c r="C4039" s="193"/>
    </row>
    <row r="4040" spans="3:3">
      <c r="C4040" s="193"/>
    </row>
    <row r="4041" spans="3:3">
      <c r="C4041" s="193"/>
    </row>
    <row r="4042" spans="3:3">
      <c r="C4042" s="193"/>
    </row>
    <row r="4043" spans="3:3">
      <c r="C4043" s="193"/>
    </row>
    <row r="4044" spans="3:3">
      <c r="C4044" s="193"/>
    </row>
    <row r="4045" spans="3:3">
      <c r="C4045" s="193"/>
    </row>
    <row r="4046" spans="3:3">
      <c r="C4046" s="193"/>
    </row>
    <row r="4047" spans="3:3">
      <c r="C4047" s="193"/>
    </row>
    <row r="4048" spans="3:3">
      <c r="C4048" s="193"/>
    </row>
    <row r="4049" spans="3:3">
      <c r="C4049" s="193"/>
    </row>
    <row r="4050" spans="3:3">
      <c r="C4050" s="193"/>
    </row>
    <row r="4051" spans="3:3">
      <c r="C4051" s="193"/>
    </row>
    <row r="4052" spans="3:3">
      <c r="C4052" s="193"/>
    </row>
    <row r="4053" spans="3:3">
      <c r="C4053" s="193"/>
    </row>
    <row r="4054" spans="3:3">
      <c r="C4054" s="193"/>
    </row>
    <row r="4055" spans="3:3">
      <c r="C4055" s="193"/>
    </row>
    <row r="4056" spans="3:3">
      <c r="C4056" s="193"/>
    </row>
    <row r="4057" spans="3:3">
      <c r="C4057" s="193"/>
    </row>
    <row r="4058" spans="3:3">
      <c r="C4058" s="193"/>
    </row>
    <row r="4059" spans="3:3">
      <c r="C4059" s="193"/>
    </row>
    <row r="4060" spans="3:3">
      <c r="C4060" s="193"/>
    </row>
    <row r="4061" spans="3:3">
      <c r="C4061" s="186"/>
    </row>
    <row r="4062" spans="3:3">
      <c r="C4062" s="193"/>
    </row>
    <row r="4063" spans="3:3">
      <c r="C4063" s="193"/>
    </row>
    <row r="4064" spans="3:3">
      <c r="C4064" s="193"/>
    </row>
    <row r="4065" spans="3:3">
      <c r="C4065" s="193"/>
    </row>
    <row r="4066" spans="3:3">
      <c r="C4066" s="193"/>
    </row>
    <row r="4067" spans="3:3">
      <c r="C4067" s="186"/>
    </row>
    <row r="4068" spans="3:3">
      <c r="C4068" s="186"/>
    </row>
    <row r="4069" spans="3:3">
      <c r="C4069" s="186"/>
    </row>
    <row r="4070" spans="3:3">
      <c r="C4070" s="186"/>
    </row>
    <row r="4071" spans="3:3">
      <c r="C4071" s="193"/>
    </row>
    <row r="4072" spans="3:3">
      <c r="C4072" s="193"/>
    </row>
    <row r="4073" spans="3:3">
      <c r="C4073" s="193"/>
    </row>
    <row r="4074" spans="3:3">
      <c r="C4074" s="193"/>
    </row>
    <row r="4075" spans="3:3">
      <c r="C4075" s="193"/>
    </row>
    <row r="4076" spans="3:3">
      <c r="C4076" s="193"/>
    </row>
    <row r="4077" spans="3:3">
      <c r="C4077" s="193"/>
    </row>
    <row r="4078" spans="3:3">
      <c r="C4078" s="193"/>
    </row>
    <row r="4079" spans="3:3">
      <c r="C4079" s="193"/>
    </row>
    <row r="4080" spans="3:3">
      <c r="C4080" s="193"/>
    </row>
    <row r="4081" spans="3:3">
      <c r="C4081" s="193"/>
    </row>
    <row r="4082" spans="3:3">
      <c r="C4082" s="193"/>
    </row>
    <row r="4083" spans="3:3">
      <c r="C4083" s="193"/>
    </row>
    <row r="4084" spans="3:3">
      <c r="C4084" s="186"/>
    </row>
    <row r="4085" spans="3:3">
      <c r="C4085" s="186"/>
    </row>
    <row r="4086" spans="3:3">
      <c r="C4086" s="186"/>
    </row>
    <row r="4087" spans="3:3">
      <c r="C4087" s="186"/>
    </row>
    <row r="4088" spans="3:3">
      <c r="C4088" s="186"/>
    </row>
    <row r="4089" spans="3:3">
      <c r="C4089" s="186"/>
    </row>
    <row r="4090" spans="3:3">
      <c r="C4090" s="193"/>
    </row>
    <row r="4091" spans="3:3">
      <c r="C4091" s="193"/>
    </row>
    <row r="4092" spans="3:3">
      <c r="C4092" s="193"/>
    </row>
    <row r="4093" spans="3:3">
      <c r="C4093" s="193"/>
    </row>
    <row r="4094" spans="3:3">
      <c r="C4094" s="193"/>
    </row>
    <row r="4095" spans="3:3">
      <c r="C4095" s="193"/>
    </row>
    <row r="4096" spans="3:3">
      <c r="C4096" s="193"/>
    </row>
    <row r="4097" spans="3:3">
      <c r="C4097" s="193"/>
    </row>
    <row r="4098" spans="3:3">
      <c r="C4098" s="193"/>
    </row>
    <row r="4099" spans="3:3">
      <c r="C4099" s="193"/>
    </row>
    <row r="4100" spans="3:3">
      <c r="C4100" s="193"/>
    </row>
    <row r="4101" spans="3:3">
      <c r="C4101" s="193"/>
    </row>
    <row r="4102" spans="3:3">
      <c r="C4102" s="193"/>
    </row>
    <row r="4103" spans="3:3">
      <c r="C4103" s="193"/>
    </row>
    <row r="4104" spans="3:3">
      <c r="C4104" s="193"/>
    </row>
    <row r="4105" spans="3:3">
      <c r="C4105" s="193"/>
    </row>
    <row r="4106" spans="3:3">
      <c r="C4106" s="193"/>
    </row>
    <row r="4107" spans="3:3">
      <c r="C4107" s="193"/>
    </row>
    <row r="4108" spans="3:3">
      <c r="C4108" s="193"/>
    </row>
    <row r="4109" spans="3:3">
      <c r="C4109" s="193"/>
    </row>
    <row r="4110" spans="3:3">
      <c r="C4110" s="193"/>
    </row>
    <row r="4111" spans="3:3">
      <c r="C4111" s="193"/>
    </row>
    <row r="4112" spans="3:3">
      <c r="C4112" s="193"/>
    </row>
    <row r="4113" spans="3:3">
      <c r="C4113" s="193"/>
    </row>
    <row r="4114" spans="3:3">
      <c r="C4114" s="193"/>
    </row>
    <row r="4115" spans="3:3">
      <c r="C4115" s="193"/>
    </row>
    <row r="4116" spans="3:3">
      <c r="C4116" s="193"/>
    </row>
    <row r="4117" spans="3:3">
      <c r="C4117" s="193"/>
    </row>
    <row r="4118" spans="3:3">
      <c r="C4118" s="193"/>
    </row>
    <row r="4119" spans="3:3">
      <c r="C4119" s="193"/>
    </row>
    <row r="4120" spans="3:3">
      <c r="C4120" s="193"/>
    </row>
    <row r="4121" spans="3:3">
      <c r="C4121" s="193"/>
    </row>
    <row r="4122" spans="3:3">
      <c r="C4122" s="193"/>
    </row>
    <row r="4123" spans="3:3">
      <c r="C4123" s="193"/>
    </row>
    <row r="4124" spans="3:3">
      <c r="C4124" s="193"/>
    </row>
    <row r="4125" spans="3:3">
      <c r="C4125" s="193"/>
    </row>
    <row r="4126" spans="3:3">
      <c r="C4126" s="193"/>
    </row>
    <row r="4127" spans="3:3">
      <c r="C4127" s="193"/>
    </row>
    <row r="4128" spans="3:3">
      <c r="C4128" s="193"/>
    </row>
    <row r="4129" spans="3:3">
      <c r="C4129" s="186"/>
    </row>
    <row r="4130" spans="3:3">
      <c r="C4130" s="186"/>
    </row>
    <row r="4131" spans="3:3">
      <c r="C4131" s="186"/>
    </row>
    <row r="4132" spans="3:3">
      <c r="C4132" s="193"/>
    </row>
    <row r="4133" spans="3:3">
      <c r="C4133" s="186"/>
    </row>
    <row r="4134" spans="3:3">
      <c r="C4134" s="186"/>
    </row>
    <row r="4135" spans="3:3">
      <c r="C4135" s="186"/>
    </row>
    <row r="4136" spans="3:3">
      <c r="C4136" s="186"/>
    </row>
    <row r="4137" spans="3:3">
      <c r="C4137" s="186"/>
    </row>
    <row r="4138" spans="3:3">
      <c r="C4138" s="186"/>
    </row>
    <row r="4139" spans="3:3">
      <c r="C4139" s="186"/>
    </row>
    <row r="4140" spans="3:3">
      <c r="C4140" s="193"/>
    </row>
    <row r="4141" spans="3:3">
      <c r="C4141" s="193"/>
    </row>
    <row r="4142" spans="3:3">
      <c r="C4142" s="193"/>
    </row>
    <row r="4143" spans="3:3">
      <c r="C4143" s="193"/>
    </row>
    <row r="4144" spans="3:3">
      <c r="C4144" s="193"/>
    </row>
    <row r="4145" spans="3:3">
      <c r="C4145" s="193"/>
    </row>
    <row r="4146" spans="3:3">
      <c r="C4146" s="193"/>
    </row>
    <row r="4147" spans="3:3">
      <c r="C4147" s="193"/>
    </row>
    <row r="4148" spans="3:3">
      <c r="C4148" s="193"/>
    </row>
    <row r="4149" spans="3:3">
      <c r="C4149" s="193"/>
    </row>
    <row r="4150" spans="3:3">
      <c r="C4150" s="193"/>
    </row>
    <row r="4151" spans="3:3">
      <c r="C4151" s="193"/>
    </row>
    <row r="4152" spans="3:3">
      <c r="C4152" s="193"/>
    </row>
    <row r="4153" spans="3:3">
      <c r="C4153" s="186"/>
    </row>
    <row r="4154" spans="3:3">
      <c r="C4154" s="193"/>
    </row>
    <row r="4155" spans="3:3">
      <c r="C4155" s="193"/>
    </row>
    <row r="4156" spans="3:3">
      <c r="C4156" s="193"/>
    </row>
    <row r="4157" spans="3:3">
      <c r="C4157" s="193"/>
    </row>
    <row r="4158" spans="3:3">
      <c r="C4158" s="193"/>
    </row>
    <row r="4159" spans="3:3">
      <c r="C4159" s="193"/>
    </row>
    <row r="4160" spans="3:3">
      <c r="C4160" s="193"/>
    </row>
    <row r="4161" spans="3:3">
      <c r="C4161" s="193"/>
    </row>
    <row r="4162" spans="3:3">
      <c r="C4162" s="193"/>
    </row>
    <row r="4163" spans="3:3">
      <c r="C4163" s="193"/>
    </row>
    <row r="4164" spans="3:3">
      <c r="C4164" s="193"/>
    </row>
    <row r="4165" spans="3:3">
      <c r="C4165" s="193"/>
    </row>
    <row r="4166" spans="3:3">
      <c r="C4166" s="193"/>
    </row>
    <row r="4167" spans="3:3">
      <c r="C4167" s="193"/>
    </row>
    <row r="4168" spans="3:3">
      <c r="C4168" s="193"/>
    </row>
    <row r="4169" spans="3:3">
      <c r="C4169" s="193"/>
    </row>
    <row r="4170" spans="3:3">
      <c r="C4170" s="193"/>
    </row>
    <row r="4171" spans="3:3">
      <c r="C4171" s="193"/>
    </row>
    <row r="4172" spans="3:3">
      <c r="C4172" s="193"/>
    </row>
    <row r="4173" spans="3:3">
      <c r="C4173" s="193"/>
    </row>
    <row r="4174" spans="3:3">
      <c r="C4174" s="193"/>
    </row>
    <row r="4175" spans="3:3">
      <c r="C4175" s="193"/>
    </row>
    <row r="4176" spans="3:3">
      <c r="C4176" s="193"/>
    </row>
    <row r="4177" spans="3:3">
      <c r="C4177" s="193"/>
    </row>
    <row r="4178" spans="3:3">
      <c r="C4178" s="193"/>
    </row>
    <row r="4179" spans="3:3">
      <c r="C4179" s="193"/>
    </row>
    <row r="4180" spans="3:3">
      <c r="C4180" s="193"/>
    </row>
    <row r="4181" spans="3:3">
      <c r="C4181" s="193"/>
    </row>
    <row r="4182" spans="3:3">
      <c r="C4182" s="193"/>
    </row>
    <row r="4183" spans="3:3">
      <c r="C4183" s="193"/>
    </row>
    <row r="4184" spans="3:3">
      <c r="C4184" s="193"/>
    </row>
    <row r="4185" spans="3:3">
      <c r="C4185" s="193"/>
    </row>
    <row r="4186" spans="3:3">
      <c r="C4186" s="193"/>
    </row>
    <row r="4187" spans="3:3">
      <c r="C4187" s="193"/>
    </row>
    <row r="4188" spans="3:3">
      <c r="C4188" s="193"/>
    </row>
    <row r="4189" spans="3:3">
      <c r="C4189" s="193"/>
    </row>
    <row r="4190" spans="3:3">
      <c r="C4190" s="193"/>
    </row>
    <row r="4191" spans="3:3">
      <c r="C4191" s="193"/>
    </row>
    <row r="4192" spans="3:3">
      <c r="C4192" s="193"/>
    </row>
    <row r="4193" spans="3:3">
      <c r="C4193" s="193"/>
    </row>
    <row r="4194" spans="3:3">
      <c r="C4194" s="193"/>
    </row>
    <row r="4195" spans="3:3">
      <c r="C4195" s="193"/>
    </row>
    <row r="4196" spans="3:3">
      <c r="C4196" s="193"/>
    </row>
    <row r="4197" spans="3:3">
      <c r="C4197" s="193"/>
    </row>
    <row r="4198" spans="3:3">
      <c r="C4198" s="186"/>
    </row>
    <row r="4199" spans="3:3">
      <c r="C4199" s="186"/>
    </row>
    <row r="4200" spans="3:3">
      <c r="C4200" s="193"/>
    </row>
    <row r="4201" spans="3:3">
      <c r="C4201" s="193"/>
    </row>
    <row r="4202" spans="3:3">
      <c r="C4202" s="193"/>
    </row>
    <row r="4203" spans="3:3">
      <c r="C4203" s="193"/>
    </row>
    <row r="4204" spans="3:3">
      <c r="C4204" s="193"/>
    </row>
    <row r="4205" spans="3:3">
      <c r="C4205" s="193"/>
    </row>
    <row r="4206" spans="3:3">
      <c r="C4206" s="186"/>
    </row>
    <row r="4207" spans="3:3">
      <c r="C4207" s="186"/>
    </row>
    <row r="4208" spans="3:3">
      <c r="C4208" s="186"/>
    </row>
    <row r="4209" spans="3:3">
      <c r="C4209" s="186"/>
    </row>
    <row r="4210" spans="3:3">
      <c r="C4210" s="186"/>
    </row>
    <row r="4211" spans="3:3">
      <c r="C4211" s="193"/>
    </row>
    <row r="4212" spans="3:3">
      <c r="C4212" s="193"/>
    </row>
    <row r="4213" spans="3:3">
      <c r="C4213" s="193"/>
    </row>
    <row r="4214" spans="3:3">
      <c r="C4214" s="193"/>
    </row>
    <row r="4215" spans="3:3">
      <c r="C4215" s="193"/>
    </row>
    <row r="4216" spans="3:3">
      <c r="C4216" s="193"/>
    </row>
    <row r="4217" spans="3:3">
      <c r="C4217" s="193"/>
    </row>
    <row r="4218" spans="3:3">
      <c r="C4218" s="193"/>
    </row>
    <row r="4219" spans="3:3">
      <c r="C4219" s="193"/>
    </row>
    <row r="4220" spans="3:3">
      <c r="C4220" s="193"/>
    </row>
    <row r="4221" spans="3:3">
      <c r="C4221" s="193"/>
    </row>
    <row r="4222" spans="3:3">
      <c r="C4222" s="193"/>
    </row>
    <row r="4223" spans="3:3">
      <c r="C4223" s="193"/>
    </row>
    <row r="4224" spans="3:3">
      <c r="C4224" s="193"/>
    </row>
    <row r="4225" spans="3:3">
      <c r="C4225" s="193"/>
    </row>
    <row r="4226" spans="3:3">
      <c r="C4226" s="193"/>
    </row>
    <row r="4227" spans="3:3">
      <c r="C4227" s="193"/>
    </row>
    <row r="4228" spans="3:3">
      <c r="C4228" s="193"/>
    </row>
    <row r="4229" spans="3:3">
      <c r="C4229" s="186"/>
    </row>
    <row r="4230" spans="3:3">
      <c r="C4230" s="186"/>
    </row>
    <row r="4231" spans="3:3">
      <c r="C4231" s="193"/>
    </row>
    <row r="4232" spans="3:3">
      <c r="C4232" s="193"/>
    </row>
    <row r="4233" spans="3:3">
      <c r="C4233" s="193"/>
    </row>
    <row r="4234" spans="3:3">
      <c r="C4234" s="193"/>
    </row>
    <row r="4235" spans="3:3">
      <c r="C4235" s="193"/>
    </row>
    <row r="4236" spans="3:3">
      <c r="C4236" s="193"/>
    </row>
    <row r="4237" spans="3:3">
      <c r="C4237" s="193"/>
    </row>
    <row r="4238" spans="3:3">
      <c r="C4238" s="193"/>
    </row>
    <row r="4239" spans="3:3">
      <c r="C4239" s="193"/>
    </row>
    <row r="4240" spans="3:3">
      <c r="C4240" s="193"/>
    </row>
    <row r="4241" spans="3:3">
      <c r="C4241" s="193"/>
    </row>
    <row r="4242" spans="3:3">
      <c r="C4242" s="193"/>
    </row>
    <row r="4243" spans="3:3">
      <c r="C4243" s="193"/>
    </row>
    <row r="4244" spans="3:3">
      <c r="C4244" s="193"/>
    </row>
    <row r="4245" spans="3:3">
      <c r="C4245" s="193"/>
    </row>
    <row r="4246" spans="3:3">
      <c r="C4246" s="193"/>
    </row>
    <row r="4247" spans="3:3">
      <c r="C4247" s="193"/>
    </row>
    <row r="4248" spans="3:3">
      <c r="C4248" s="193"/>
    </row>
    <row r="4249" spans="3:3">
      <c r="C4249" s="193"/>
    </row>
    <row r="4250" spans="3:3">
      <c r="C4250" s="193"/>
    </row>
    <row r="4251" spans="3:3">
      <c r="C4251" s="193"/>
    </row>
    <row r="4252" spans="3:3">
      <c r="C4252" s="193"/>
    </row>
    <row r="4253" spans="3:3">
      <c r="C4253" s="193"/>
    </row>
    <row r="4254" spans="3:3">
      <c r="C4254" s="193"/>
    </row>
    <row r="4255" spans="3:3">
      <c r="C4255" s="193"/>
    </row>
    <row r="4256" spans="3:3">
      <c r="C4256" s="193"/>
    </row>
    <row r="4257" spans="3:3">
      <c r="C4257" s="193"/>
    </row>
    <row r="4258" spans="3:3">
      <c r="C4258" s="193"/>
    </row>
    <row r="4259" spans="3:3">
      <c r="C4259" s="193"/>
    </row>
    <row r="4260" spans="3:3">
      <c r="C4260" s="193"/>
    </row>
    <row r="4261" spans="3:3">
      <c r="C4261" s="193"/>
    </row>
    <row r="4262" spans="3:3">
      <c r="C4262" s="193"/>
    </row>
    <row r="4263" spans="3:3">
      <c r="C4263" s="193"/>
    </row>
    <row r="4264" spans="3:3">
      <c r="C4264" s="193"/>
    </row>
    <row r="4265" spans="3:3">
      <c r="C4265" s="193"/>
    </row>
    <row r="4266" spans="3:3">
      <c r="C4266" s="193"/>
    </row>
    <row r="4267" spans="3:3">
      <c r="C4267" s="193"/>
    </row>
    <row r="4268" spans="3:3">
      <c r="C4268" s="193"/>
    </row>
    <row r="4269" spans="3:3">
      <c r="C4269" s="193"/>
    </row>
    <row r="4270" spans="3:3">
      <c r="C4270" s="193"/>
    </row>
    <row r="4271" spans="3:3">
      <c r="C4271" s="193"/>
    </row>
    <row r="4272" spans="3:3">
      <c r="C4272" s="193"/>
    </row>
    <row r="4273" spans="3:3">
      <c r="C4273" s="193"/>
    </row>
    <row r="4274" spans="3:3">
      <c r="C4274" s="193"/>
    </row>
    <row r="4275" spans="3:3">
      <c r="C4275" s="193"/>
    </row>
    <row r="4276" spans="3:3">
      <c r="C4276" s="193"/>
    </row>
    <row r="4277" spans="3:3">
      <c r="C4277" s="193"/>
    </row>
    <row r="4278" spans="3:3">
      <c r="C4278" s="193"/>
    </row>
    <row r="4279" spans="3:3">
      <c r="C4279" s="193"/>
    </row>
    <row r="4280" spans="3:3">
      <c r="C4280" s="193"/>
    </row>
    <row r="4281" spans="3:3">
      <c r="C4281" s="193"/>
    </row>
    <row r="4282" spans="3:3">
      <c r="C4282" s="193"/>
    </row>
    <row r="4283" spans="3:3">
      <c r="C4283" s="193"/>
    </row>
    <row r="4284" spans="3:3">
      <c r="C4284" s="186"/>
    </row>
    <row r="4285" spans="3:3">
      <c r="C4285" s="186"/>
    </row>
    <row r="4286" spans="3:3">
      <c r="C4286" s="186"/>
    </row>
    <row r="4287" spans="3:3">
      <c r="C4287" s="193"/>
    </row>
    <row r="4288" spans="3:3">
      <c r="C4288" s="193"/>
    </row>
    <row r="4289" spans="3:3">
      <c r="C4289" s="193"/>
    </row>
    <row r="4290" spans="3:3">
      <c r="C4290" s="193"/>
    </row>
    <row r="4291" spans="3:3">
      <c r="C4291" s="193"/>
    </row>
    <row r="4292" spans="3:3">
      <c r="C4292" s="186"/>
    </row>
    <row r="4293" spans="3:3">
      <c r="C4293" s="193"/>
    </row>
    <row r="4294" spans="3:3">
      <c r="C4294" s="193"/>
    </row>
    <row r="4295" spans="3:3">
      <c r="C4295" s="186"/>
    </row>
    <row r="4296" spans="3:3">
      <c r="C4296" s="186"/>
    </row>
    <row r="4297" spans="3:3">
      <c r="C4297" s="186"/>
    </row>
    <row r="4298" spans="3:3">
      <c r="C4298" s="193"/>
    </row>
    <row r="4299" spans="3:3">
      <c r="C4299" s="193"/>
    </row>
    <row r="4300" spans="3:3">
      <c r="C4300" s="193"/>
    </row>
    <row r="4301" spans="3:3">
      <c r="C4301" s="193"/>
    </row>
    <row r="4302" spans="3:3">
      <c r="C4302" s="193"/>
    </row>
    <row r="4303" spans="3:3">
      <c r="C4303" s="193"/>
    </row>
    <row r="4304" spans="3:3">
      <c r="C4304" s="193"/>
    </row>
    <row r="4305" spans="3:3">
      <c r="C4305" s="193"/>
    </row>
    <row r="4306" spans="3:3">
      <c r="C4306" s="193"/>
    </row>
    <row r="4307" spans="3:3">
      <c r="C4307" s="193"/>
    </row>
    <row r="4308" spans="3:3">
      <c r="C4308" s="186"/>
    </row>
    <row r="4309" spans="3:3">
      <c r="C4309" s="186"/>
    </row>
    <row r="4310" spans="3:3">
      <c r="C4310" s="186"/>
    </row>
    <row r="4311" spans="3:3">
      <c r="C4311" s="186"/>
    </row>
    <row r="4312" spans="3:3">
      <c r="C4312" s="193"/>
    </row>
    <row r="4313" spans="3:3">
      <c r="C4313" s="193"/>
    </row>
    <row r="4314" spans="3:3">
      <c r="C4314" s="193"/>
    </row>
    <row r="4315" spans="3:3">
      <c r="C4315" s="193"/>
    </row>
    <row r="4316" spans="3:3">
      <c r="C4316" s="193"/>
    </row>
    <row r="4317" spans="3:3">
      <c r="C4317" s="193"/>
    </row>
    <row r="4318" spans="3:3">
      <c r="C4318" s="193"/>
    </row>
    <row r="4319" spans="3:3">
      <c r="C4319" s="193"/>
    </row>
    <row r="4320" spans="3:3">
      <c r="C4320" s="193"/>
    </row>
    <row r="4321" spans="3:3">
      <c r="C4321" s="193"/>
    </row>
    <row r="4322" spans="3:3">
      <c r="C4322" s="193"/>
    </row>
    <row r="4323" spans="3:3">
      <c r="C4323" s="193"/>
    </row>
    <row r="4324" spans="3:3">
      <c r="C4324" s="193"/>
    </row>
    <row r="4325" spans="3:3">
      <c r="C4325" s="193"/>
    </row>
    <row r="4326" spans="3:3">
      <c r="C4326" s="193"/>
    </row>
    <row r="4327" spans="3:3">
      <c r="C4327" s="193"/>
    </row>
    <row r="4328" spans="3:3">
      <c r="C4328" s="193"/>
    </row>
    <row r="4329" spans="3:3">
      <c r="C4329" s="193"/>
    </row>
    <row r="4330" spans="3:3">
      <c r="C4330" s="193"/>
    </row>
    <row r="4331" spans="3:3">
      <c r="C4331" s="193"/>
    </row>
    <row r="4332" spans="3:3">
      <c r="C4332" s="193"/>
    </row>
    <row r="4333" spans="3:3">
      <c r="C4333" s="193"/>
    </row>
    <row r="4334" spans="3:3">
      <c r="C4334" s="193"/>
    </row>
    <row r="4335" spans="3:3">
      <c r="C4335" s="193"/>
    </row>
    <row r="4336" spans="3:3">
      <c r="C4336" s="193"/>
    </row>
    <row r="4337" spans="3:3">
      <c r="C4337" s="193"/>
    </row>
    <row r="4338" spans="3:3">
      <c r="C4338" s="193"/>
    </row>
    <row r="4339" spans="3:3">
      <c r="C4339" s="193"/>
    </row>
    <row r="4340" spans="3:3">
      <c r="C4340" s="193"/>
    </row>
    <row r="4341" spans="3:3">
      <c r="C4341" s="193"/>
    </row>
    <row r="4342" spans="3:3">
      <c r="C4342" s="193"/>
    </row>
    <row r="4343" spans="3:3">
      <c r="C4343" s="193"/>
    </row>
    <row r="4344" spans="3:3">
      <c r="C4344" s="193"/>
    </row>
    <row r="4345" spans="3:3">
      <c r="C4345" s="193"/>
    </row>
    <row r="4346" spans="3:3">
      <c r="C4346" s="193"/>
    </row>
    <row r="4347" spans="3:3">
      <c r="C4347" s="193"/>
    </row>
    <row r="4348" spans="3:3">
      <c r="C4348" s="193"/>
    </row>
    <row r="4349" spans="3:3">
      <c r="C4349" s="193"/>
    </row>
    <row r="4350" spans="3:3">
      <c r="C4350" s="193"/>
    </row>
    <row r="4351" spans="3:3">
      <c r="C4351" s="193"/>
    </row>
    <row r="4352" spans="3:3">
      <c r="C4352" s="193"/>
    </row>
    <row r="4353" spans="3:3">
      <c r="C4353" s="193"/>
    </row>
    <row r="4354" spans="3:3">
      <c r="C4354" s="193"/>
    </row>
    <row r="4355" spans="3:3">
      <c r="C4355" s="193"/>
    </row>
    <row r="4356" spans="3:3">
      <c r="C4356" s="193"/>
    </row>
    <row r="4357" spans="3:3">
      <c r="C4357" s="193"/>
    </row>
    <row r="4358" spans="3:3">
      <c r="C4358" s="193"/>
    </row>
    <row r="4359" spans="3:3">
      <c r="C4359" s="193"/>
    </row>
    <row r="4360" spans="3:3">
      <c r="C4360" s="193"/>
    </row>
    <row r="4361" spans="3:3">
      <c r="C4361" s="193"/>
    </row>
    <row r="4362" spans="3:3">
      <c r="C4362" s="193"/>
    </row>
    <row r="4363" spans="3:3">
      <c r="C4363" s="193"/>
    </row>
    <row r="4364" spans="3:3">
      <c r="C4364" s="193"/>
    </row>
    <row r="4365" spans="3:3">
      <c r="C4365" s="193"/>
    </row>
    <row r="4366" spans="3:3">
      <c r="C4366" s="186"/>
    </row>
    <row r="4367" spans="3:3">
      <c r="C4367" s="186"/>
    </row>
    <row r="4368" spans="3:3">
      <c r="C4368" s="193"/>
    </row>
    <row r="4369" spans="3:3">
      <c r="C4369" s="193"/>
    </row>
    <row r="4370" spans="3:3">
      <c r="C4370" s="193"/>
    </row>
    <row r="4371" spans="3:3">
      <c r="C4371" s="193"/>
    </row>
    <row r="4372" spans="3:3">
      <c r="C4372" s="193"/>
    </row>
    <row r="4373" spans="3:3">
      <c r="C4373" s="193"/>
    </row>
    <row r="4374" spans="3:3">
      <c r="C4374" s="193"/>
    </row>
    <row r="4375" spans="3:3">
      <c r="C4375" s="193"/>
    </row>
    <row r="4376" spans="3:3">
      <c r="C4376" s="193"/>
    </row>
    <row r="4377" spans="3:3">
      <c r="C4377" s="193"/>
    </row>
    <row r="4378" spans="3:3">
      <c r="C4378" s="193"/>
    </row>
    <row r="4379" spans="3:3">
      <c r="C4379" s="193"/>
    </row>
    <row r="4380" spans="3:3">
      <c r="C4380" s="193"/>
    </row>
    <row r="4381" spans="3:3">
      <c r="C4381" s="193"/>
    </row>
    <row r="4382" spans="3:3">
      <c r="C4382" s="193"/>
    </row>
    <row r="4383" spans="3:3">
      <c r="C4383" s="193"/>
    </row>
    <row r="4384" spans="3:3">
      <c r="C4384" s="193"/>
    </row>
    <row r="4385" spans="3:3">
      <c r="C4385" s="193"/>
    </row>
    <row r="4386" spans="3:3">
      <c r="C4386" s="193"/>
    </row>
    <row r="4387" spans="3:3">
      <c r="C4387" s="186"/>
    </row>
    <row r="4388" spans="3:3">
      <c r="C4388" s="186"/>
    </row>
    <row r="4389" spans="3:3">
      <c r="C4389" s="186"/>
    </row>
    <row r="4390" spans="3:3">
      <c r="C4390" s="193"/>
    </row>
    <row r="4391" spans="3:3">
      <c r="C4391" s="193"/>
    </row>
    <row r="4392" spans="3:3">
      <c r="C4392" s="193"/>
    </row>
    <row r="4393" spans="3:3">
      <c r="C4393" s="193"/>
    </row>
    <row r="4394" spans="3:3">
      <c r="C4394" s="193"/>
    </row>
    <row r="4395" spans="3:3">
      <c r="C4395" s="193"/>
    </row>
    <row r="4396" spans="3:3">
      <c r="C4396" s="193"/>
    </row>
    <row r="4397" spans="3:3">
      <c r="C4397" s="193"/>
    </row>
    <row r="4398" spans="3:3">
      <c r="C4398" s="193"/>
    </row>
    <row r="4399" spans="3:3">
      <c r="C4399" s="193"/>
    </row>
    <row r="4400" spans="3:3">
      <c r="C4400" s="193"/>
    </row>
    <row r="4401" spans="3:3">
      <c r="C4401" s="193"/>
    </row>
    <row r="4402" spans="3:3">
      <c r="C4402" s="193"/>
    </row>
    <row r="4403" spans="3:3">
      <c r="C4403" s="193"/>
    </row>
    <row r="4404" spans="3:3">
      <c r="C4404" s="193"/>
    </row>
    <row r="4405" spans="3:3">
      <c r="C4405" s="193"/>
    </row>
    <row r="4406" spans="3:3">
      <c r="C4406" s="193"/>
    </row>
    <row r="4407" spans="3:3">
      <c r="C4407" s="193"/>
    </row>
    <row r="4408" spans="3:3">
      <c r="C4408" s="193"/>
    </row>
    <row r="4409" spans="3:3">
      <c r="C4409" s="193"/>
    </row>
    <row r="4410" spans="3:3">
      <c r="C4410" s="193"/>
    </row>
    <row r="4411" spans="3:3">
      <c r="C4411" s="193"/>
    </row>
    <row r="4412" spans="3:3">
      <c r="C4412" s="193"/>
    </row>
    <row r="4413" spans="3:3">
      <c r="C4413" s="193"/>
    </row>
    <row r="4414" spans="3:3">
      <c r="C4414" s="193"/>
    </row>
    <row r="4415" spans="3:3">
      <c r="C4415" s="193"/>
    </row>
    <row r="4416" spans="3:3">
      <c r="C4416" s="193"/>
    </row>
    <row r="4417" spans="3:3">
      <c r="C4417" s="193"/>
    </row>
    <row r="4418" spans="3:3">
      <c r="C4418" s="193"/>
    </row>
    <row r="4419" spans="3:3">
      <c r="C4419" s="193"/>
    </row>
    <row r="4420" spans="3:3">
      <c r="C4420" s="193"/>
    </row>
    <row r="4421" spans="3:3">
      <c r="C4421" s="193"/>
    </row>
    <row r="4422" spans="3:3">
      <c r="C4422" s="193"/>
    </row>
    <row r="4423" spans="3:3">
      <c r="C4423" s="193"/>
    </row>
    <row r="4424" spans="3:3">
      <c r="C4424" s="193"/>
    </row>
    <row r="4425" spans="3:3">
      <c r="C4425" s="193"/>
    </row>
    <row r="4426" spans="3:3">
      <c r="C4426" s="193"/>
    </row>
    <row r="4427" spans="3:3">
      <c r="C4427" s="193"/>
    </row>
    <row r="4428" spans="3:3">
      <c r="C4428" s="193"/>
    </row>
    <row r="4429" spans="3:3">
      <c r="C4429" s="186"/>
    </row>
    <row r="4430" spans="3:3">
      <c r="C4430" s="193"/>
    </row>
    <row r="4431" spans="3:3">
      <c r="C4431" s="193"/>
    </row>
    <row r="4432" spans="3:3">
      <c r="C4432" s="193"/>
    </row>
    <row r="4433" spans="3:3">
      <c r="C4433" s="193"/>
    </row>
    <row r="4434" spans="3:3">
      <c r="C4434" s="193"/>
    </row>
    <row r="4435" spans="3:3">
      <c r="C4435" s="193"/>
    </row>
    <row r="4436" spans="3:3">
      <c r="C4436" s="186"/>
    </row>
    <row r="4437" spans="3:3">
      <c r="C4437" s="186"/>
    </row>
    <row r="4438" spans="3:3">
      <c r="C4438" s="186"/>
    </row>
    <row r="4439" spans="3:3">
      <c r="C4439" s="186"/>
    </row>
    <row r="4440" spans="3:3">
      <c r="C4440" s="186"/>
    </row>
    <row r="4441" spans="3:3">
      <c r="C4441" s="193"/>
    </row>
    <row r="4442" spans="3:3">
      <c r="C4442" s="193"/>
    </row>
    <row r="4443" spans="3:3">
      <c r="C4443" s="193"/>
    </row>
    <row r="4444" spans="3:3">
      <c r="C4444" s="193"/>
    </row>
    <row r="4445" spans="3:3">
      <c r="C4445" s="193"/>
    </row>
    <row r="4446" spans="3:3">
      <c r="C4446" s="193"/>
    </row>
    <row r="4447" spans="3:3">
      <c r="C4447" s="193"/>
    </row>
    <row r="4448" spans="3:3">
      <c r="C4448" s="193"/>
    </row>
    <row r="4449" spans="3:3">
      <c r="C4449" s="193"/>
    </row>
    <row r="4450" spans="3:3">
      <c r="C4450" s="193"/>
    </row>
    <row r="4451" spans="3:3">
      <c r="C4451" s="193"/>
    </row>
    <row r="4452" spans="3:3">
      <c r="C4452" s="193"/>
    </row>
    <row r="4453" spans="3:3">
      <c r="C4453" s="186"/>
    </row>
    <row r="4454" spans="3:3">
      <c r="C4454" s="186"/>
    </row>
    <row r="4455" spans="3:3">
      <c r="C4455" s="186"/>
    </row>
    <row r="4456" spans="3:3">
      <c r="C4456" s="186"/>
    </row>
    <row r="4457" spans="3:3">
      <c r="C4457" s="186"/>
    </row>
    <row r="4458" spans="3:3">
      <c r="C4458" s="186"/>
    </row>
    <row r="4459" spans="3:3">
      <c r="C4459" s="193"/>
    </row>
    <row r="4460" spans="3:3">
      <c r="C4460" s="193"/>
    </row>
    <row r="4461" spans="3:3">
      <c r="C4461" s="193"/>
    </row>
    <row r="4462" spans="3:3">
      <c r="C4462" s="193"/>
    </row>
    <row r="4463" spans="3:3">
      <c r="C4463" s="193"/>
    </row>
    <row r="4464" spans="3:3">
      <c r="C4464" s="193"/>
    </row>
    <row r="4465" spans="3:3">
      <c r="C4465" s="193"/>
    </row>
    <row r="4466" spans="3:3">
      <c r="C4466" s="193"/>
    </row>
    <row r="4467" spans="3:3">
      <c r="C4467" s="193"/>
    </row>
    <row r="4468" spans="3:3">
      <c r="C4468" s="193"/>
    </row>
    <row r="4469" spans="3:3">
      <c r="C4469" s="193"/>
    </row>
    <row r="4470" spans="3:3">
      <c r="C4470" s="193"/>
    </row>
    <row r="4471" spans="3:3">
      <c r="C4471" s="193"/>
    </row>
    <row r="4472" spans="3:3">
      <c r="C4472" s="193"/>
    </row>
    <row r="4473" spans="3:3">
      <c r="C4473" s="193"/>
    </row>
    <row r="4474" spans="3:3">
      <c r="C4474" s="193"/>
    </row>
    <row r="4475" spans="3:3">
      <c r="C4475" s="193"/>
    </row>
    <row r="4476" spans="3:3">
      <c r="C4476" s="193"/>
    </row>
    <row r="4477" spans="3:3">
      <c r="C4477" s="193"/>
    </row>
    <row r="4478" spans="3:3">
      <c r="C4478" s="193"/>
    </row>
    <row r="4479" spans="3:3">
      <c r="C4479" s="193"/>
    </row>
    <row r="4480" spans="3:3">
      <c r="C4480" s="193"/>
    </row>
    <row r="4481" spans="3:3">
      <c r="C4481" s="193"/>
    </row>
    <row r="4482" spans="3:3">
      <c r="C4482" s="193"/>
    </row>
    <row r="4483" spans="3:3">
      <c r="C4483" s="193"/>
    </row>
    <row r="4484" spans="3:3">
      <c r="C4484" s="193"/>
    </row>
    <row r="4485" spans="3:3">
      <c r="C4485" s="193"/>
    </row>
    <row r="4486" spans="3:3">
      <c r="C4486" s="193"/>
    </row>
    <row r="4487" spans="3:3">
      <c r="C4487" s="193"/>
    </row>
    <row r="4488" spans="3:3">
      <c r="C4488" s="193"/>
    </row>
    <row r="4489" spans="3:3">
      <c r="C4489" s="193"/>
    </row>
    <row r="4490" spans="3:3">
      <c r="C4490" s="193"/>
    </row>
    <row r="4491" spans="3:3">
      <c r="C4491" s="193"/>
    </row>
    <row r="4492" spans="3:3">
      <c r="C4492" s="193"/>
    </row>
    <row r="4493" spans="3:3">
      <c r="C4493" s="193"/>
    </row>
    <row r="4494" spans="3:3">
      <c r="C4494" s="193"/>
    </row>
    <row r="4495" spans="3:3">
      <c r="C4495" s="193"/>
    </row>
    <row r="4496" spans="3:3">
      <c r="C4496" s="193"/>
    </row>
    <row r="4497" spans="3:3">
      <c r="C4497" s="193"/>
    </row>
    <row r="4498" spans="3:3">
      <c r="C4498" s="193"/>
    </row>
    <row r="4499" spans="3:3">
      <c r="C4499" s="193"/>
    </row>
    <row r="4500" spans="3:3">
      <c r="C4500" s="193"/>
    </row>
    <row r="4501" spans="3:3">
      <c r="C4501" s="193"/>
    </row>
    <row r="4502" spans="3:3">
      <c r="C4502" s="193"/>
    </row>
    <row r="4503" spans="3:3">
      <c r="C4503" s="193"/>
    </row>
    <row r="4504" spans="3:3">
      <c r="C4504" s="193"/>
    </row>
    <row r="4505" spans="3:3">
      <c r="C4505" s="193"/>
    </row>
    <row r="4506" spans="3:3">
      <c r="C4506" s="193"/>
    </row>
    <row r="4507" spans="3:3">
      <c r="C4507" s="193"/>
    </row>
    <row r="4508" spans="3:3">
      <c r="C4508" s="193"/>
    </row>
    <row r="4509" spans="3:3">
      <c r="C4509" s="193"/>
    </row>
    <row r="4510" spans="3:3">
      <c r="C4510" s="193"/>
    </row>
    <row r="4511" spans="3:3">
      <c r="C4511" s="186"/>
    </row>
    <row r="4512" spans="3:3">
      <c r="C4512" s="186"/>
    </row>
    <row r="4513" spans="3:3">
      <c r="C4513" s="186"/>
    </row>
    <row r="4514" spans="3:3">
      <c r="C4514" s="193"/>
    </row>
    <row r="4515" spans="3:3">
      <c r="C4515" s="193"/>
    </row>
    <row r="4516" spans="3:3">
      <c r="C4516" s="193"/>
    </row>
    <row r="4517" spans="3:3">
      <c r="C4517" s="193"/>
    </row>
    <row r="4518" spans="3:3">
      <c r="C4518" s="193"/>
    </row>
    <row r="4519" spans="3:3">
      <c r="C4519" s="193"/>
    </row>
    <row r="4520" spans="3:3">
      <c r="C4520" s="193"/>
    </row>
    <row r="4521" spans="3:3">
      <c r="C4521" s="186"/>
    </row>
    <row r="4522" spans="3:3">
      <c r="C4522" s="186"/>
    </row>
    <row r="4523" spans="3:3">
      <c r="C4523" s="193"/>
    </row>
    <row r="4524" spans="3:3">
      <c r="C4524" s="193"/>
    </row>
    <row r="4525" spans="3:3">
      <c r="C4525" s="193"/>
    </row>
    <row r="4526" spans="3:3">
      <c r="C4526" s="193"/>
    </row>
    <row r="4527" spans="3:3">
      <c r="C4527" s="193"/>
    </row>
    <row r="4528" spans="3:3">
      <c r="C4528" s="193"/>
    </row>
    <row r="4529" spans="3:3">
      <c r="C4529" s="193"/>
    </row>
    <row r="4530" spans="3:3">
      <c r="C4530" s="193"/>
    </row>
    <row r="4531" spans="3:3">
      <c r="C4531" s="193"/>
    </row>
    <row r="4532" spans="3:3">
      <c r="C4532" s="193"/>
    </row>
    <row r="4533" spans="3:3">
      <c r="C4533" s="193"/>
    </row>
    <row r="4534" spans="3:3">
      <c r="C4534" s="193"/>
    </row>
    <row r="4535" spans="3:3">
      <c r="C4535" s="193"/>
    </row>
    <row r="4536" spans="3:3">
      <c r="C4536" s="193"/>
    </row>
    <row r="4537" spans="3:3">
      <c r="C4537" s="193"/>
    </row>
    <row r="4538" spans="3:3">
      <c r="C4538" s="186"/>
    </row>
    <row r="4539" spans="3:3">
      <c r="C4539" s="186"/>
    </row>
    <row r="4540" spans="3:3">
      <c r="C4540" s="186"/>
    </row>
    <row r="4541" spans="3:3">
      <c r="C4541" s="193"/>
    </row>
    <row r="4542" spans="3:3">
      <c r="C4542" s="193"/>
    </row>
    <row r="4543" spans="3:3">
      <c r="C4543" s="193"/>
    </row>
    <row r="4544" spans="3:3">
      <c r="C4544" s="193"/>
    </row>
    <row r="4545" spans="3:3">
      <c r="C4545" s="193"/>
    </row>
    <row r="4546" spans="3:3">
      <c r="C4546" s="193"/>
    </row>
    <row r="4547" spans="3:3">
      <c r="C4547" s="193"/>
    </row>
    <row r="4548" spans="3:3">
      <c r="C4548" s="193"/>
    </row>
    <row r="4549" spans="3:3">
      <c r="C4549" s="193"/>
    </row>
    <row r="4550" spans="3:3">
      <c r="C4550" s="193"/>
    </row>
    <row r="4551" spans="3:3">
      <c r="C4551" s="193"/>
    </row>
    <row r="4552" spans="3:3">
      <c r="C4552" s="193"/>
    </row>
    <row r="4553" spans="3:3">
      <c r="C4553" s="193"/>
    </row>
    <row r="4554" spans="3:3">
      <c r="C4554" s="193"/>
    </row>
    <row r="4555" spans="3:3">
      <c r="C4555" s="193"/>
    </row>
    <row r="4556" spans="3:3">
      <c r="C4556" s="193"/>
    </row>
    <row r="4557" spans="3:3">
      <c r="C4557" s="193"/>
    </row>
    <row r="4558" spans="3:3">
      <c r="C4558" s="193"/>
    </row>
    <row r="4559" spans="3:3">
      <c r="C4559" s="193"/>
    </row>
    <row r="4560" spans="3:3">
      <c r="C4560" s="193"/>
    </row>
    <row r="4561" spans="3:3">
      <c r="C4561" s="193"/>
    </row>
    <row r="4562" spans="3:3">
      <c r="C4562" s="193"/>
    </row>
    <row r="4563" spans="3:3">
      <c r="C4563" s="193"/>
    </row>
    <row r="4564" spans="3:3">
      <c r="C4564" s="193"/>
    </row>
    <row r="4565" spans="3:3">
      <c r="C4565" s="193"/>
    </row>
    <row r="4566" spans="3:3">
      <c r="C4566" s="193"/>
    </row>
    <row r="4567" spans="3:3">
      <c r="C4567" s="193"/>
    </row>
    <row r="4568" spans="3:3">
      <c r="C4568" s="193"/>
    </row>
    <row r="4569" spans="3:3">
      <c r="C4569" s="193"/>
    </row>
    <row r="4570" spans="3:3">
      <c r="C4570" s="193"/>
    </row>
    <row r="4571" spans="3:3">
      <c r="C4571" s="193"/>
    </row>
    <row r="4572" spans="3:3">
      <c r="C4572" s="193"/>
    </row>
    <row r="4573" spans="3:3">
      <c r="C4573" s="193"/>
    </row>
    <row r="4574" spans="3:3">
      <c r="C4574" s="193"/>
    </row>
    <row r="4575" spans="3:3">
      <c r="C4575" s="193"/>
    </row>
    <row r="4576" spans="3:3">
      <c r="C4576" s="193"/>
    </row>
    <row r="4577" spans="3:3">
      <c r="C4577" s="193"/>
    </row>
    <row r="4578" spans="3:3">
      <c r="C4578" s="193"/>
    </row>
    <row r="4579" spans="3:3">
      <c r="C4579" s="193"/>
    </row>
    <row r="4580" spans="3:3">
      <c r="C4580" s="193"/>
    </row>
    <row r="4581" spans="3:3">
      <c r="C4581" s="193"/>
    </row>
    <row r="4582" spans="3:3">
      <c r="C4582" s="193"/>
    </row>
    <row r="4583" spans="3:3">
      <c r="C4583" s="186"/>
    </row>
    <row r="4584" spans="3:3">
      <c r="C4584" s="193"/>
    </row>
    <row r="4585" spans="3:3">
      <c r="C4585" s="193"/>
    </row>
    <row r="4586" spans="3:3">
      <c r="C4586" s="193"/>
    </row>
    <row r="4587" spans="3:3">
      <c r="C4587" s="193"/>
    </row>
    <row r="4588" spans="3:3">
      <c r="C4588" s="186"/>
    </row>
    <row r="4589" spans="3:3">
      <c r="C4589" s="193"/>
    </row>
    <row r="4590" spans="3:3">
      <c r="C4590" s="193"/>
    </row>
    <row r="4591" spans="3:3">
      <c r="C4591" s="193"/>
    </row>
    <row r="4592" spans="3:3">
      <c r="C4592" s="193"/>
    </row>
    <row r="4593" spans="3:3">
      <c r="C4593" s="186"/>
    </row>
    <row r="4594" spans="3:3">
      <c r="C4594" s="186"/>
    </row>
    <row r="4595" spans="3:3">
      <c r="C4595" s="193"/>
    </row>
    <row r="4596" spans="3:3">
      <c r="C4596" s="193"/>
    </row>
    <row r="4597" spans="3:3">
      <c r="C4597" s="193"/>
    </row>
    <row r="4598" spans="3:3">
      <c r="C4598" s="193"/>
    </row>
    <row r="4599" spans="3:3">
      <c r="C4599" s="193"/>
    </row>
    <row r="4600" spans="3:3">
      <c r="C4600" s="193"/>
    </row>
    <row r="4601" spans="3:3">
      <c r="C4601" s="193"/>
    </row>
    <row r="4602" spans="3:3">
      <c r="C4602" s="193"/>
    </row>
    <row r="4603" spans="3:3">
      <c r="C4603" s="193"/>
    </row>
    <row r="4604" spans="3:3">
      <c r="C4604" s="193"/>
    </row>
    <row r="4605" spans="3:3">
      <c r="C4605" s="193"/>
    </row>
    <row r="4606" spans="3:3">
      <c r="C4606" s="193"/>
    </row>
    <row r="4607" spans="3:3">
      <c r="C4607" s="186"/>
    </row>
    <row r="4608" spans="3:3">
      <c r="C4608" s="186"/>
    </row>
    <row r="4609" spans="3:3">
      <c r="C4609" s="186"/>
    </row>
    <row r="4610" spans="3:3">
      <c r="C4610" s="186"/>
    </row>
    <row r="4611" spans="3:3">
      <c r="C4611" s="186"/>
    </row>
    <row r="4612" spans="3:3">
      <c r="C4612" s="193"/>
    </row>
    <row r="4613" spans="3:3">
      <c r="C4613" s="193"/>
    </row>
    <row r="4614" spans="3:3">
      <c r="C4614" s="193"/>
    </row>
    <row r="4615" spans="3:3">
      <c r="C4615" s="193"/>
    </row>
    <row r="4616" spans="3:3">
      <c r="C4616" s="193"/>
    </row>
    <row r="4617" spans="3:3">
      <c r="C4617" s="193"/>
    </row>
    <row r="4618" spans="3:3">
      <c r="C4618" s="193"/>
    </row>
    <row r="4619" spans="3:3">
      <c r="C4619" s="193"/>
    </row>
    <row r="4620" spans="3:3">
      <c r="C4620" s="193"/>
    </row>
    <row r="4621" spans="3:3">
      <c r="C4621" s="193"/>
    </row>
    <row r="4622" spans="3:3">
      <c r="C4622" s="193"/>
    </row>
    <row r="4623" spans="3:3">
      <c r="C4623" s="193"/>
    </row>
    <row r="4624" spans="3:3">
      <c r="C4624" s="193"/>
    </row>
    <row r="4625" spans="3:3">
      <c r="C4625" s="193"/>
    </row>
    <row r="4626" spans="3:3">
      <c r="C4626" s="193"/>
    </row>
    <row r="4627" spans="3:3">
      <c r="C4627" s="193"/>
    </row>
    <row r="4628" spans="3:3">
      <c r="C4628" s="193"/>
    </row>
    <row r="4629" spans="3:3">
      <c r="C4629" s="193"/>
    </row>
    <row r="4630" spans="3:3">
      <c r="C4630" s="193"/>
    </row>
    <row r="4631" spans="3:3">
      <c r="C4631" s="193"/>
    </row>
    <row r="4632" spans="3:3">
      <c r="C4632" s="193"/>
    </row>
    <row r="4633" spans="3:3">
      <c r="C4633" s="193"/>
    </row>
    <row r="4634" spans="3:3">
      <c r="C4634" s="193"/>
    </row>
    <row r="4635" spans="3:3">
      <c r="C4635" s="193"/>
    </row>
    <row r="4636" spans="3:3">
      <c r="C4636" s="193"/>
    </row>
    <row r="4637" spans="3:3">
      <c r="C4637" s="193"/>
    </row>
    <row r="4638" spans="3:3">
      <c r="C4638" s="193"/>
    </row>
    <row r="4639" spans="3:3">
      <c r="C4639" s="193"/>
    </row>
    <row r="4640" spans="3:3">
      <c r="C4640" s="193"/>
    </row>
    <row r="4641" spans="3:3">
      <c r="C4641" s="193"/>
    </row>
    <row r="4642" spans="3:3">
      <c r="C4642" s="193"/>
    </row>
    <row r="4643" spans="3:3">
      <c r="C4643" s="193"/>
    </row>
    <row r="4644" spans="3:3">
      <c r="C4644" s="193"/>
    </row>
    <row r="4645" spans="3:3">
      <c r="C4645" s="193"/>
    </row>
    <row r="4646" spans="3:3">
      <c r="C4646" s="193"/>
    </row>
    <row r="4647" spans="3:3">
      <c r="C4647" s="193"/>
    </row>
    <row r="4648" spans="3:3">
      <c r="C4648" s="193"/>
    </row>
    <row r="4649" spans="3:3">
      <c r="C4649" s="193"/>
    </row>
    <row r="4650" spans="3:3">
      <c r="C4650" s="193"/>
    </row>
    <row r="4651" spans="3:3">
      <c r="C4651" s="193"/>
    </row>
    <row r="4652" spans="3:3">
      <c r="C4652" s="193"/>
    </row>
    <row r="4653" spans="3:3">
      <c r="C4653" s="193"/>
    </row>
    <row r="4654" spans="3:3">
      <c r="C4654" s="193"/>
    </row>
    <row r="4655" spans="3:3">
      <c r="C4655" s="193"/>
    </row>
    <row r="4656" spans="3:3">
      <c r="C4656" s="193"/>
    </row>
    <row r="4657" spans="3:3">
      <c r="C4657" s="193"/>
    </row>
    <row r="4658" spans="3:3">
      <c r="C4658" s="193"/>
    </row>
    <row r="4659" spans="3:3">
      <c r="C4659" s="193"/>
    </row>
    <row r="4660" spans="3:3">
      <c r="C4660" s="193"/>
    </row>
    <row r="4661" spans="3:3">
      <c r="C4661" s="193"/>
    </row>
    <row r="4662" spans="3:3">
      <c r="C4662" s="193"/>
    </row>
    <row r="4663" spans="3:3">
      <c r="C4663" s="193"/>
    </row>
    <row r="4664" spans="3:3">
      <c r="C4664" s="193"/>
    </row>
    <row r="4665" spans="3:3">
      <c r="C4665" s="193"/>
    </row>
    <row r="4666" spans="3:3">
      <c r="C4666" s="193"/>
    </row>
    <row r="4667" spans="3:3">
      <c r="C4667" s="193"/>
    </row>
    <row r="4668" spans="3:3">
      <c r="C4668" s="186"/>
    </row>
    <row r="4669" spans="3:3">
      <c r="C4669" s="193"/>
    </row>
    <row r="4670" spans="3:3">
      <c r="C4670" s="193"/>
    </row>
    <row r="4671" spans="3:3">
      <c r="C4671" s="193"/>
    </row>
    <row r="4672" spans="3:3">
      <c r="C4672" s="193"/>
    </row>
    <row r="4673" spans="3:3">
      <c r="C4673" s="193"/>
    </row>
    <row r="4674" spans="3:3">
      <c r="C4674" s="193"/>
    </row>
    <row r="4675" spans="3:3">
      <c r="C4675" s="193"/>
    </row>
    <row r="4676" spans="3:3">
      <c r="C4676" s="186"/>
    </row>
    <row r="4677" spans="3:3">
      <c r="C4677" s="193"/>
    </row>
    <row r="4678" spans="3:3">
      <c r="C4678" s="193"/>
    </row>
    <row r="4679" spans="3:3">
      <c r="C4679" s="193"/>
    </row>
    <row r="4680" spans="3:3">
      <c r="C4680" s="193"/>
    </row>
    <row r="4681" spans="3:3">
      <c r="C4681" s="186"/>
    </row>
    <row r="4682" spans="3:3">
      <c r="C4682" s="186"/>
    </row>
    <row r="4683" spans="3:3">
      <c r="C4683" s="186"/>
    </row>
    <row r="4684" spans="3:3">
      <c r="C4684" s="186"/>
    </row>
    <row r="4685" spans="3:3">
      <c r="C4685" s="186"/>
    </row>
    <row r="4686" spans="3:3">
      <c r="C4686" s="193"/>
    </row>
    <row r="4687" spans="3:3">
      <c r="C4687" s="193"/>
    </row>
    <row r="4688" spans="3:3">
      <c r="C4688" s="193"/>
    </row>
    <row r="4689" spans="3:3">
      <c r="C4689" s="193"/>
    </row>
    <row r="4690" spans="3:3">
      <c r="C4690" s="193"/>
    </row>
    <row r="4691" spans="3:3">
      <c r="C4691" s="193"/>
    </row>
    <row r="4692" spans="3:3">
      <c r="C4692" s="193"/>
    </row>
    <row r="4693" spans="3:3">
      <c r="C4693" s="193"/>
    </row>
    <row r="4694" spans="3:3">
      <c r="C4694" s="193"/>
    </row>
    <row r="4695" spans="3:3">
      <c r="C4695" s="193"/>
    </row>
    <row r="4696" spans="3:3">
      <c r="C4696" s="193"/>
    </row>
    <row r="4697" spans="3:3">
      <c r="C4697" s="193"/>
    </row>
    <row r="4698" spans="3:3">
      <c r="C4698" s="186"/>
    </row>
    <row r="4699" spans="3:3">
      <c r="C4699" s="193"/>
    </row>
    <row r="4700" spans="3:3">
      <c r="C4700" s="193"/>
    </row>
    <row r="4701" spans="3:3">
      <c r="C4701" s="193"/>
    </row>
    <row r="4702" spans="3:3">
      <c r="C4702" s="193"/>
    </row>
    <row r="4703" spans="3:3">
      <c r="C4703" s="193"/>
    </row>
    <row r="4704" spans="3:3">
      <c r="C4704" s="193"/>
    </row>
    <row r="4705" spans="3:3">
      <c r="C4705" s="193"/>
    </row>
    <row r="4706" spans="3:3">
      <c r="C4706" s="193"/>
    </row>
    <row r="4707" spans="3:3">
      <c r="C4707" s="193"/>
    </row>
    <row r="4708" spans="3:3">
      <c r="C4708" s="193"/>
    </row>
    <row r="4709" spans="3:3">
      <c r="C4709" s="193"/>
    </row>
    <row r="4710" spans="3:3">
      <c r="C4710" s="193"/>
    </row>
    <row r="4711" spans="3:3">
      <c r="C4711" s="193"/>
    </row>
    <row r="4712" spans="3:3">
      <c r="C4712" s="193"/>
    </row>
    <row r="4713" spans="3:3">
      <c r="C4713" s="193"/>
    </row>
    <row r="4714" spans="3:3">
      <c r="C4714" s="193"/>
    </row>
    <row r="4715" spans="3:3">
      <c r="C4715" s="193"/>
    </row>
    <row r="4716" spans="3:3">
      <c r="C4716" s="193"/>
    </row>
    <row r="4717" spans="3:3">
      <c r="C4717" s="193"/>
    </row>
    <row r="4718" spans="3:3">
      <c r="C4718" s="193"/>
    </row>
    <row r="4719" spans="3:3">
      <c r="C4719" s="193"/>
    </row>
    <row r="4720" spans="3:3">
      <c r="C4720" s="193"/>
    </row>
    <row r="4721" spans="3:3">
      <c r="C4721" s="193"/>
    </row>
    <row r="4722" spans="3:3">
      <c r="C4722" s="193"/>
    </row>
    <row r="4723" spans="3:3">
      <c r="C4723" s="193"/>
    </row>
    <row r="4724" spans="3:3">
      <c r="C4724" s="193"/>
    </row>
    <row r="4725" spans="3:3">
      <c r="C4725" s="193"/>
    </row>
    <row r="4726" spans="3:3">
      <c r="C4726" s="193"/>
    </row>
    <row r="4727" spans="3:3">
      <c r="C4727" s="193"/>
    </row>
    <row r="4728" spans="3:3">
      <c r="C4728" s="193"/>
    </row>
    <row r="4729" spans="3:3">
      <c r="C4729" s="193"/>
    </row>
    <row r="4730" spans="3:3">
      <c r="C4730" s="193"/>
    </row>
    <row r="4731" spans="3:3">
      <c r="C4731" s="193"/>
    </row>
    <row r="4732" spans="3:3">
      <c r="C4732" s="193"/>
    </row>
    <row r="4733" spans="3:3">
      <c r="C4733" s="193"/>
    </row>
    <row r="4734" spans="3:3">
      <c r="C4734" s="193"/>
    </row>
    <row r="4735" spans="3:3">
      <c r="C4735" s="193"/>
    </row>
    <row r="4736" spans="3:3">
      <c r="C4736" s="193"/>
    </row>
    <row r="4737" spans="3:3">
      <c r="C4737" s="193"/>
    </row>
    <row r="4738" spans="3:3">
      <c r="C4738" s="193"/>
    </row>
    <row r="4739" spans="3:3">
      <c r="C4739" s="193"/>
    </row>
    <row r="4740" spans="3:3">
      <c r="C4740" s="193"/>
    </row>
    <row r="4741" spans="3:3">
      <c r="C4741" s="193"/>
    </row>
    <row r="4742" spans="3:3">
      <c r="C4742" s="193"/>
    </row>
    <row r="4743" spans="3:3">
      <c r="C4743" s="193"/>
    </row>
    <row r="4744" spans="3:3">
      <c r="C4744" s="193"/>
    </row>
    <row r="4745" spans="3:3">
      <c r="C4745" s="193"/>
    </row>
    <row r="4746" spans="3:3">
      <c r="C4746" s="193"/>
    </row>
    <row r="4747" spans="3:3">
      <c r="C4747" s="193"/>
    </row>
    <row r="4748" spans="3:3">
      <c r="C4748" s="193"/>
    </row>
    <row r="4749" spans="3:3">
      <c r="C4749" s="193"/>
    </row>
    <row r="4750" spans="3:3">
      <c r="C4750" s="193"/>
    </row>
    <row r="4751" spans="3:3">
      <c r="C4751" s="186"/>
    </row>
    <row r="4752" spans="3:3">
      <c r="C4752" s="186"/>
    </row>
    <row r="4753" spans="3:3">
      <c r="C4753" s="186"/>
    </row>
    <row r="4754" spans="3:3">
      <c r="C4754" s="193"/>
    </row>
    <row r="4755" spans="3:3">
      <c r="C4755" s="193"/>
    </row>
    <row r="4756" spans="3:3">
      <c r="C4756" s="193"/>
    </row>
    <row r="4757" spans="3:3">
      <c r="C4757" s="186"/>
    </row>
    <row r="4758" spans="3:3">
      <c r="C4758" s="186"/>
    </row>
    <row r="4759" spans="3:3">
      <c r="C4759" s="193"/>
    </row>
    <row r="4760" spans="3:3">
      <c r="C4760" s="193"/>
    </row>
    <row r="4761" spans="3:3">
      <c r="C4761" s="193"/>
    </row>
    <row r="4762" spans="3:3">
      <c r="C4762" s="193"/>
    </row>
    <row r="4763" spans="3:3">
      <c r="C4763" s="193"/>
    </row>
    <row r="4764" spans="3:3">
      <c r="C4764" s="193"/>
    </row>
    <row r="4765" spans="3:3">
      <c r="C4765" s="193"/>
    </row>
    <row r="4766" spans="3:3">
      <c r="C4766" s="193"/>
    </row>
    <row r="4767" spans="3:3">
      <c r="C4767" s="193"/>
    </row>
    <row r="4768" spans="3:3">
      <c r="C4768" s="193"/>
    </row>
    <row r="4769" spans="3:3">
      <c r="C4769" s="193"/>
    </row>
    <row r="4770" spans="3:3">
      <c r="C4770" s="193"/>
    </row>
    <row r="4771" spans="3:3">
      <c r="C4771" s="193"/>
    </row>
    <row r="4772" spans="3:3">
      <c r="C4772" s="193"/>
    </row>
    <row r="4773" spans="3:3">
      <c r="C4773" s="193"/>
    </row>
    <row r="4774" spans="3:3">
      <c r="C4774" s="193"/>
    </row>
    <row r="4775" spans="3:3">
      <c r="C4775" s="193"/>
    </row>
    <row r="4776" spans="3:3">
      <c r="C4776" s="193"/>
    </row>
    <row r="4777" spans="3:3">
      <c r="C4777" s="193"/>
    </row>
    <row r="4778" spans="3:3">
      <c r="C4778" s="186"/>
    </row>
    <row r="4779" spans="3:3">
      <c r="C4779" s="186"/>
    </row>
    <row r="4780" spans="3:3">
      <c r="C4780" s="186"/>
    </row>
    <row r="4781" spans="3:3">
      <c r="C4781" s="186"/>
    </row>
    <row r="4782" spans="3:3">
      <c r="C4782" s="193"/>
    </row>
    <row r="4783" spans="3:3">
      <c r="C4783" s="193"/>
    </row>
    <row r="4784" spans="3:3">
      <c r="C4784" s="193"/>
    </row>
    <row r="4785" spans="3:3">
      <c r="C4785" s="193"/>
    </row>
    <row r="4786" spans="3:3">
      <c r="C4786" s="193"/>
    </row>
    <row r="4787" spans="3:3">
      <c r="C4787" s="193"/>
    </row>
    <row r="4788" spans="3:3">
      <c r="C4788" s="193"/>
    </row>
    <row r="4789" spans="3:3">
      <c r="C4789" s="193"/>
    </row>
    <row r="4790" spans="3:3">
      <c r="C4790" s="193"/>
    </row>
    <row r="4791" spans="3:3">
      <c r="C4791" s="193"/>
    </row>
    <row r="4792" spans="3:3">
      <c r="C4792" s="193"/>
    </row>
    <row r="4793" spans="3:3">
      <c r="C4793" s="193"/>
    </row>
    <row r="4794" spans="3:3">
      <c r="C4794" s="193"/>
    </row>
    <row r="4795" spans="3:3">
      <c r="C4795" s="193"/>
    </row>
    <row r="4796" spans="3:3">
      <c r="C4796" s="193"/>
    </row>
    <row r="4797" spans="3:3">
      <c r="C4797" s="193"/>
    </row>
    <row r="4798" spans="3:3">
      <c r="C4798" s="193"/>
    </row>
    <row r="4799" spans="3:3">
      <c r="C4799" s="193"/>
    </row>
    <row r="4800" spans="3:3">
      <c r="C4800" s="193"/>
    </row>
    <row r="4801" spans="3:3">
      <c r="C4801" s="193"/>
    </row>
    <row r="4802" spans="3:3">
      <c r="C4802" s="193"/>
    </row>
    <row r="4803" spans="3:3">
      <c r="C4803" s="193"/>
    </row>
    <row r="4804" spans="3:3">
      <c r="C4804" s="193"/>
    </row>
    <row r="4805" spans="3:3">
      <c r="C4805" s="193"/>
    </row>
    <row r="4806" spans="3:3">
      <c r="C4806" s="193"/>
    </row>
    <row r="4807" spans="3:3">
      <c r="C4807" s="193"/>
    </row>
    <row r="4808" spans="3:3">
      <c r="C4808" s="193"/>
    </row>
    <row r="4809" spans="3:3">
      <c r="C4809" s="193"/>
    </row>
    <row r="4810" spans="3:3">
      <c r="C4810" s="193"/>
    </row>
    <row r="4811" spans="3:3">
      <c r="C4811" s="193"/>
    </row>
    <row r="4812" spans="3:3">
      <c r="C4812" s="193"/>
    </row>
    <row r="4813" spans="3:3">
      <c r="C4813" s="193"/>
    </row>
    <row r="4814" spans="3:3">
      <c r="C4814" s="193"/>
    </row>
    <row r="4815" spans="3:3">
      <c r="C4815" s="193"/>
    </row>
    <row r="4816" spans="3:3">
      <c r="C4816" s="193"/>
    </row>
    <row r="4817" spans="3:3">
      <c r="C4817" s="193"/>
    </row>
    <row r="4818" spans="3:3">
      <c r="C4818" s="193"/>
    </row>
    <row r="4819" spans="3:3">
      <c r="C4819" s="193"/>
    </row>
    <row r="4820" spans="3:3">
      <c r="C4820" s="193"/>
    </row>
    <row r="4821" spans="3:3">
      <c r="C4821" s="193"/>
    </row>
    <row r="4822" spans="3:3">
      <c r="C4822" s="193"/>
    </row>
    <row r="4823" spans="3:3">
      <c r="C4823" s="193"/>
    </row>
    <row r="4824" spans="3:3">
      <c r="C4824" s="193"/>
    </row>
    <row r="4825" spans="3:3">
      <c r="C4825" s="193"/>
    </row>
    <row r="4826" spans="3:3">
      <c r="C4826" s="193"/>
    </row>
    <row r="4827" spans="3:3">
      <c r="C4827" s="193"/>
    </row>
    <row r="4828" spans="3:3">
      <c r="C4828" s="193"/>
    </row>
    <row r="4829" spans="3:3">
      <c r="C4829" s="193"/>
    </row>
    <row r="4830" spans="3:3">
      <c r="C4830" s="193"/>
    </row>
    <row r="4831" spans="3:3">
      <c r="C4831" s="193"/>
    </row>
    <row r="4832" spans="3:3">
      <c r="C4832" s="193"/>
    </row>
    <row r="4833" spans="3:3">
      <c r="C4833" s="193"/>
    </row>
    <row r="4834" spans="3:3">
      <c r="C4834" s="193"/>
    </row>
    <row r="4835" spans="3:3">
      <c r="C4835" s="193"/>
    </row>
    <row r="4836" spans="3:3">
      <c r="C4836" s="193"/>
    </row>
    <row r="4837" spans="3:3">
      <c r="C4837" s="193"/>
    </row>
    <row r="4838" spans="3:3">
      <c r="C4838" s="193"/>
    </row>
    <row r="4839" spans="3:3">
      <c r="C4839" s="193"/>
    </row>
    <row r="4840" spans="3:3">
      <c r="C4840" s="186"/>
    </row>
    <row r="4841" spans="3:3">
      <c r="C4841" s="186"/>
    </row>
    <row r="4842" spans="3:3">
      <c r="C4842" s="193"/>
    </row>
    <row r="4843" spans="3:3">
      <c r="C4843" s="193"/>
    </row>
    <row r="4844" spans="3:3">
      <c r="C4844" s="193"/>
    </row>
    <row r="4845" spans="3:3">
      <c r="C4845" s="193"/>
    </row>
    <row r="4846" spans="3:3">
      <c r="C4846" s="193"/>
    </row>
    <row r="4847" spans="3:3">
      <c r="C4847" s="186"/>
    </row>
    <row r="4848" spans="3:3">
      <c r="C4848" s="186"/>
    </row>
    <row r="4849" spans="3:3">
      <c r="C4849" s="186"/>
    </row>
    <row r="4850" spans="3:3">
      <c r="C4850" s="186"/>
    </row>
    <row r="4851" spans="3:3">
      <c r="C4851" s="186"/>
    </row>
    <row r="4852" spans="3:3">
      <c r="C4852" s="186"/>
    </row>
    <row r="4853" spans="3:3">
      <c r="C4853" s="186"/>
    </row>
    <row r="4854" spans="3:3">
      <c r="C4854" s="186"/>
    </row>
    <row r="4855" spans="3:3">
      <c r="C4855" s="193"/>
    </row>
    <row r="4856" spans="3:3">
      <c r="C4856" s="193"/>
    </row>
    <row r="4857" spans="3:3">
      <c r="C4857" s="193"/>
    </row>
    <row r="4858" spans="3:3">
      <c r="C4858" s="193"/>
    </row>
    <row r="4859" spans="3:3">
      <c r="C4859" s="193"/>
    </row>
    <row r="4860" spans="3:3">
      <c r="C4860" s="193"/>
    </row>
    <row r="4861" spans="3:3">
      <c r="C4861" s="193"/>
    </row>
    <row r="4862" spans="3:3">
      <c r="C4862" s="193"/>
    </row>
    <row r="4863" spans="3:3">
      <c r="C4863" s="193"/>
    </row>
    <row r="4864" spans="3:3">
      <c r="C4864" s="193"/>
    </row>
    <row r="4865" spans="3:3">
      <c r="C4865" s="193"/>
    </row>
    <row r="4866" spans="3:3">
      <c r="C4866" s="193"/>
    </row>
    <row r="4867" spans="3:3">
      <c r="C4867" s="193"/>
    </row>
    <row r="4868" spans="3:3">
      <c r="C4868" s="193"/>
    </row>
    <row r="4869" spans="3:3">
      <c r="C4869" s="193"/>
    </row>
    <row r="4870" spans="3:3">
      <c r="C4870" s="193"/>
    </row>
    <row r="4871" spans="3:3">
      <c r="C4871" s="186"/>
    </row>
    <row r="4872" spans="3:3">
      <c r="C4872" s="186"/>
    </row>
    <row r="4873" spans="3:3">
      <c r="C4873" s="186"/>
    </row>
    <row r="4874" spans="3:3">
      <c r="C4874" s="186"/>
    </row>
    <row r="4875" spans="3:3">
      <c r="C4875" s="186"/>
    </row>
    <row r="4876" spans="3:3">
      <c r="C4876" s="193"/>
    </row>
    <row r="4877" spans="3:3">
      <c r="C4877" s="193"/>
    </row>
    <row r="4878" spans="3:3">
      <c r="C4878" s="193"/>
    </row>
    <row r="4879" spans="3:3">
      <c r="C4879" s="193"/>
    </row>
    <row r="4880" spans="3:3">
      <c r="C4880" s="193"/>
    </row>
    <row r="4881" spans="3:3">
      <c r="C4881" s="193"/>
    </row>
    <row r="4882" spans="3:3">
      <c r="C4882" s="193"/>
    </row>
    <row r="4883" spans="3:3">
      <c r="C4883" s="193"/>
    </row>
    <row r="4884" spans="3:3">
      <c r="C4884" s="193"/>
    </row>
    <row r="4885" spans="3:3">
      <c r="C4885" s="193"/>
    </row>
    <row r="4886" spans="3:3">
      <c r="C4886" s="193"/>
    </row>
    <row r="4887" spans="3:3">
      <c r="C4887" s="193"/>
    </row>
    <row r="4888" spans="3:3">
      <c r="C4888" s="193"/>
    </row>
    <row r="4889" spans="3:3">
      <c r="C4889" s="193"/>
    </row>
    <row r="4890" spans="3:3">
      <c r="C4890" s="193"/>
    </row>
    <row r="4891" spans="3:3">
      <c r="C4891" s="193"/>
    </row>
    <row r="4892" spans="3:3">
      <c r="C4892" s="193"/>
    </row>
    <row r="4893" spans="3:3">
      <c r="C4893" s="193"/>
    </row>
    <row r="4894" spans="3:3">
      <c r="C4894" s="193"/>
    </row>
    <row r="4895" spans="3:3">
      <c r="C4895" s="193"/>
    </row>
    <row r="4896" spans="3:3">
      <c r="C4896" s="193"/>
    </row>
    <row r="4897" spans="3:3">
      <c r="C4897" s="193"/>
    </row>
    <row r="4898" spans="3:3">
      <c r="C4898" s="193"/>
    </row>
    <row r="4899" spans="3:3">
      <c r="C4899" s="193"/>
    </row>
    <row r="4900" spans="3:3">
      <c r="C4900" s="193"/>
    </row>
    <row r="4901" spans="3:3">
      <c r="C4901" s="193"/>
    </row>
    <row r="4902" spans="3:3">
      <c r="C4902" s="193"/>
    </row>
    <row r="4903" spans="3:3">
      <c r="C4903" s="193"/>
    </row>
    <row r="4904" spans="3:3">
      <c r="C4904" s="193"/>
    </row>
    <row r="4905" spans="3:3">
      <c r="C4905" s="193"/>
    </row>
    <row r="4906" spans="3:3">
      <c r="C4906" s="193"/>
    </row>
    <row r="4907" spans="3:3">
      <c r="C4907" s="193"/>
    </row>
    <row r="4908" spans="3:3">
      <c r="C4908" s="193"/>
    </row>
    <row r="4909" spans="3:3">
      <c r="C4909" s="193"/>
    </row>
    <row r="4910" spans="3:3">
      <c r="C4910" s="193"/>
    </row>
    <row r="4911" spans="3:3">
      <c r="C4911" s="193"/>
    </row>
    <row r="4912" spans="3:3">
      <c r="C4912" s="193"/>
    </row>
    <row r="4913" spans="3:3">
      <c r="C4913" s="193"/>
    </row>
    <row r="4914" spans="3:3">
      <c r="C4914" s="193"/>
    </row>
    <row r="4915" spans="3:3">
      <c r="C4915" s="193"/>
    </row>
    <row r="4916" spans="3:3">
      <c r="C4916" s="193"/>
    </row>
    <row r="4917" spans="3:3">
      <c r="C4917" s="193"/>
    </row>
    <row r="4918" spans="3:3">
      <c r="C4918" s="186"/>
    </row>
    <row r="4919" spans="3:3">
      <c r="C4919" s="186"/>
    </row>
    <row r="4920" spans="3:3">
      <c r="C4920" s="193"/>
    </row>
    <row r="4921" spans="3:3">
      <c r="C4921" s="193"/>
    </row>
    <row r="4922" spans="3:3">
      <c r="C4922" s="193"/>
    </row>
    <row r="4923" spans="3:3">
      <c r="C4923" s="193"/>
    </row>
    <row r="4924" spans="3:3">
      <c r="C4924" s="193"/>
    </row>
    <row r="4925" spans="3:3">
      <c r="C4925" s="186"/>
    </row>
    <row r="4926" spans="3:3">
      <c r="C4926" s="186"/>
    </row>
    <row r="4927" spans="3:3">
      <c r="C4927" s="186"/>
    </row>
    <row r="4928" spans="3:3">
      <c r="C4928" s="186"/>
    </row>
    <row r="4929" spans="3:3">
      <c r="C4929" s="186"/>
    </row>
    <row r="4930" spans="3:3">
      <c r="C4930" s="186"/>
    </row>
    <row r="4931" spans="3:3">
      <c r="C4931" s="193"/>
    </row>
    <row r="4932" spans="3:3">
      <c r="C4932" s="193"/>
    </row>
    <row r="4933" spans="3:3">
      <c r="C4933" s="193"/>
    </row>
    <row r="4934" spans="3:3">
      <c r="C4934" s="193"/>
    </row>
    <row r="4935" spans="3:3">
      <c r="C4935" s="193"/>
    </row>
    <row r="4936" spans="3:3">
      <c r="C4936" s="193"/>
    </row>
    <row r="4937" spans="3:3">
      <c r="C4937" s="193"/>
    </row>
    <row r="4938" spans="3:3">
      <c r="C4938" s="193"/>
    </row>
    <row r="4939" spans="3:3">
      <c r="C4939" s="193"/>
    </row>
    <row r="4940" spans="3:3">
      <c r="C4940" s="193"/>
    </row>
    <row r="4941" spans="3:3">
      <c r="C4941" s="193"/>
    </row>
    <row r="4942" spans="3:3">
      <c r="C4942" s="193"/>
    </row>
    <row r="4943" spans="3:3">
      <c r="C4943" s="193"/>
    </row>
    <row r="4944" spans="3:3">
      <c r="C4944" s="193"/>
    </row>
    <row r="4945" spans="3:3">
      <c r="C4945" s="193"/>
    </row>
    <row r="4946" spans="3:3">
      <c r="C4946" s="193"/>
    </row>
    <row r="4947" spans="3:3">
      <c r="C4947" s="186"/>
    </row>
    <row r="4948" spans="3:3">
      <c r="C4948" s="186"/>
    </row>
    <row r="4949" spans="3:3">
      <c r="C4949" s="186"/>
    </row>
    <row r="4950" spans="3:3">
      <c r="C4950" s="186"/>
    </row>
    <row r="4951" spans="3:3">
      <c r="C4951" s="193"/>
    </row>
    <row r="4952" spans="3:3">
      <c r="C4952" s="193"/>
    </row>
    <row r="4953" spans="3:3">
      <c r="C4953" s="193"/>
    </row>
    <row r="4954" spans="3:3">
      <c r="C4954" s="193"/>
    </row>
    <row r="4955" spans="3:3">
      <c r="C4955" s="193"/>
    </row>
    <row r="4956" spans="3:3">
      <c r="C4956" s="193"/>
    </row>
    <row r="4957" spans="3:3">
      <c r="C4957" s="193"/>
    </row>
    <row r="4958" spans="3:3">
      <c r="C4958" s="193"/>
    </row>
    <row r="4959" spans="3:3">
      <c r="C4959" s="193"/>
    </row>
    <row r="4960" spans="3:3">
      <c r="C4960" s="193"/>
    </row>
    <row r="4961" spans="3:3">
      <c r="C4961" s="193"/>
    </row>
    <row r="4962" spans="3:3">
      <c r="C4962" s="193"/>
    </row>
    <row r="4963" spans="3:3">
      <c r="C4963" s="193"/>
    </row>
    <row r="4964" spans="3:3">
      <c r="C4964" s="193"/>
    </row>
    <row r="4965" spans="3:3">
      <c r="C4965" s="193"/>
    </row>
    <row r="4966" spans="3:3">
      <c r="C4966" s="193"/>
    </row>
    <row r="4967" spans="3:3">
      <c r="C4967" s="193"/>
    </row>
    <row r="4968" spans="3:3">
      <c r="C4968" s="193"/>
    </row>
    <row r="4969" spans="3:3">
      <c r="C4969" s="193"/>
    </row>
    <row r="4970" spans="3:3">
      <c r="C4970" s="193"/>
    </row>
    <row r="4971" spans="3:3">
      <c r="C4971" s="193"/>
    </row>
    <row r="4972" spans="3:3">
      <c r="C4972" s="193"/>
    </row>
    <row r="4973" spans="3:3">
      <c r="C4973" s="193"/>
    </row>
    <row r="4974" spans="3:3">
      <c r="C4974" s="193"/>
    </row>
    <row r="4975" spans="3:3">
      <c r="C4975" s="193"/>
    </row>
    <row r="4976" spans="3:3">
      <c r="C4976" s="193"/>
    </row>
    <row r="4977" spans="3:3">
      <c r="C4977" s="193"/>
    </row>
    <row r="4978" spans="3:3">
      <c r="C4978" s="193"/>
    </row>
    <row r="4979" spans="3:3">
      <c r="C4979" s="193"/>
    </row>
    <row r="4980" spans="3:3">
      <c r="C4980" s="193"/>
    </row>
    <row r="4981" spans="3:3">
      <c r="C4981" s="193"/>
    </row>
    <row r="4982" spans="3:3">
      <c r="C4982" s="193"/>
    </row>
    <row r="4983" spans="3:3">
      <c r="C4983" s="193"/>
    </row>
    <row r="4984" spans="3:3">
      <c r="C4984" s="193"/>
    </row>
    <row r="4985" spans="3:3">
      <c r="C4985" s="193"/>
    </row>
    <row r="4986" spans="3:3">
      <c r="C4986" s="193"/>
    </row>
    <row r="4987" spans="3:3">
      <c r="C4987" s="193"/>
    </row>
    <row r="4988" spans="3:3">
      <c r="C4988" s="193"/>
    </row>
    <row r="4989" spans="3:3">
      <c r="C4989" s="193"/>
    </row>
    <row r="4990" spans="3:3">
      <c r="C4990" s="193"/>
    </row>
    <row r="4991" spans="3:3">
      <c r="C4991" s="193"/>
    </row>
    <row r="4992" spans="3:3">
      <c r="C4992" s="193"/>
    </row>
    <row r="4993" spans="3:3">
      <c r="C4993" s="193"/>
    </row>
    <row r="4994" spans="3:3">
      <c r="C4994" s="193"/>
    </row>
    <row r="4995" spans="3:3">
      <c r="C4995" s="193"/>
    </row>
    <row r="4996" spans="3:3">
      <c r="C4996" s="193"/>
    </row>
    <row r="4997" spans="3:3">
      <c r="C4997" s="193"/>
    </row>
    <row r="4998" spans="3:3">
      <c r="C4998" s="186"/>
    </row>
    <row r="4999" spans="3:3">
      <c r="C4999" s="193"/>
    </row>
    <row r="5000" spans="3:3">
      <c r="C5000" s="193"/>
    </row>
    <row r="5001" spans="3:3">
      <c r="C5001" s="193"/>
    </row>
    <row r="5002" spans="3:3">
      <c r="C5002" s="193"/>
    </row>
    <row r="5003" spans="3:3">
      <c r="C5003" s="193"/>
    </row>
    <row r="5004" spans="3:3">
      <c r="C5004" s="193"/>
    </row>
    <row r="5005" spans="3:3">
      <c r="C5005" s="193"/>
    </row>
    <row r="5006" spans="3:3">
      <c r="C5006" s="186"/>
    </row>
    <row r="5007" spans="3:3">
      <c r="C5007" s="193"/>
    </row>
    <row r="5008" spans="3:3">
      <c r="C5008" s="193"/>
    </row>
    <row r="5009" spans="3:3">
      <c r="C5009" s="193"/>
    </row>
    <row r="5010" spans="3:3">
      <c r="C5010" s="186"/>
    </row>
    <row r="5011" spans="3:3">
      <c r="C5011" s="186"/>
    </row>
    <row r="5012" spans="3:3">
      <c r="C5012" s="186"/>
    </row>
    <row r="5013" spans="3:3">
      <c r="C5013" s="186"/>
    </row>
    <row r="5014" spans="3:3">
      <c r="C5014" s="193"/>
    </row>
    <row r="5015" spans="3:3">
      <c r="C5015" s="193"/>
    </row>
    <row r="5016" spans="3:3">
      <c r="C5016" s="193"/>
    </row>
    <row r="5017" spans="3:3">
      <c r="C5017" s="193"/>
    </row>
    <row r="5018" spans="3:3">
      <c r="C5018" s="193"/>
    </row>
    <row r="5019" spans="3:3">
      <c r="C5019" s="193"/>
    </row>
    <row r="5020" spans="3:3">
      <c r="C5020" s="193"/>
    </row>
    <row r="5021" spans="3:3">
      <c r="C5021" s="193"/>
    </row>
    <row r="5022" spans="3:3">
      <c r="C5022" s="193"/>
    </row>
    <row r="5023" spans="3:3">
      <c r="C5023" s="193"/>
    </row>
    <row r="5024" spans="3:3">
      <c r="C5024" s="193"/>
    </row>
    <row r="5025" spans="3:3">
      <c r="C5025" s="186"/>
    </row>
    <row r="5026" spans="3:3">
      <c r="C5026" s="186"/>
    </row>
    <row r="5027" spans="3:3">
      <c r="C5027" s="186"/>
    </row>
    <row r="5028" spans="3:3">
      <c r="C5028" s="186"/>
    </row>
    <row r="5029" spans="3:3">
      <c r="C5029" s="193"/>
    </row>
    <row r="5030" spans="3:3">
      <c r="C5030" s="193"/>
    </row>
    <row r="5031" spans="3:3">
      <c r="C5031" s="193"/>
    </row>
    <row r="5032" spans="3:3">
      <c r="C5032" s="193"/>
    </row>
    <row r="5033" spans="3:3">
      <c r="C5033" s="193"/>
    </row>
    <row r="5034" spans="3:3">
      <c r="C5034" s="193"/>
    </row>
    <row r="5035" spans="3:3">
      <c r="C5035" s="193"/>
    </row>
    <row r="5036" spans="3:3">
      <c r="C5036" s="193"/>
    </row>
    <row r="5037" spans="3:3">
      <c r="C5037" s="193"/>
    </row>
    <row r="5038" spans="3:3">
      <c r="C5038" s="193"/>
    </row>
    <row r="5039" spans="3:3">
      <c r="C5039" s="193"/>
    </row>
    <row r="5040" spans="3:3">
      <c r="C5040" s="193"/>
    </row>
    <row r="5041" spans="3:3">
      <c r="C5041" s="193"/>
    </row>
    <row r="5042" spans="3:3">
      <c r="C5042" s="193"/>
    </row>
    <row r="5043" spans="3:3">
      <c r="C5043" s="193"/>
    </row>
    <row r="5044" spans="3:3">
      <c r="C5044" s="193"/>
    </row>
    <row r="5045" spans="3:3">
      <c r="C5045" s="193"/>
    </row>
    <row r="5046" spans="3:3">
      <c r="C5046" s="193"/>
    </row>
    <row r="5047" spans="3:3">
      <c r="C5047" s="193"/>
    </row>
    <row r="5048" spans="3:3">
      <c r="C5048" s="193"/>
    </row>
    <row r="5049" spans="3:3">
      <c r="C5049" s="193"/>
    </row>
    <row r="5050" spans="3:3">
      <c r="C5050" s="193"/>
    </row>
    <row r="5051" spans="3:3">
      <c r="C5051" s="193"/>
    </row>
    <row r="5052" spans="3:3">
      <c r="C5052" s="193"/>
    </row>
    <row r="5053" spans="3:3">
      <c r="C5053" s="193"/>
    </row>
    <row r="5054" spans="3:3">
      <c r="C5054" s="193"/>
    </row>
    <row r="5055" spans="3:3">
      <c r="C5055" s="193"/>
    </row>
    <row r="5056" spans="3:3">
      <c r="C5056" s="193"/>
    </row>
    <row r="5057" spans="3:3">
      <c r="C5057" s="193"/>
    </row>
    <row r="5058" spans="3:3">
      <c r="C5058" s="193"/>
    </row>
    <row r="5059" spans="3:3">
      <c r="C5059" s="193"/>
    </row>
    <row r="5060" spans="3:3">
      <c r="C5060" s="193"/>
    </row>
    <row r="5061" spans="3:3">
      <c r="C5061" s="193"/>
    </row>
    <row r="5062" spans="3:3">
      <c r="C5062" s="193"/>
    </row>
    <row r="5063" spans="3:3">
      <c r="C5063" s="193"/>
    </row>
    <row r="5064" spans="3:3">
      <c r="C5064" s="193"/>
    </row>
    <row r="5065" spans="3:3">
      <c r="C5065" s="193"/>
    </row>
    <row r="5066" spans="3:3">
      <c r="C5066" s="193"/>
    </row>
    <row r="5067" spans="3:3">
      <c r="C5067" s="193"/>
    </row>
    <row r="5068" spans="3:3">
      <c r="C5068" s="193"/>
    </row>
    <row r="5069" spans="3:3">
      <c r="C5069" s="193"/>
    </row>
    <row r="5070" spans="3:3">
      <c r="C5070" s="193"/>
    </row>
    <row r="5071" spans="3:3">
      <c r="C5071" s="193"/>
    </row>
    <row r="5072" spans="3:3">
      <c r="C5072" s="186"/>
    </row>
    <row r="5073" spans="3:3">
      <c r="C5073" s="186"/>
    </row>
    <row r="5074" spans="3:3">
      <c r="C5074" s="186"/>
    </row>
    <row r="5075" spans="3:3">
      <c r="C5075" s="193"/>
    </row>
    <row r="5076" spans="3:3">
      <c r="C5076" s="193"/>
    </row>
    <row r="5077" spans="3:3">
      <c r="C5077" s="193"/>
    </row>
    <row r="5078" spans="3:3">
      <c r="C5078" s="193"/>
    </row>
    <row r="5079" spans="3:3">
      <c r="C5079" s="186"/>
    </row>
    <row r="5080" spans="3:3">
      <c r="C5080" s="193"/>
    </row>
    <row r="5081" spans="3:3">
      <c r="C5081" s="193"/>
    </row>
    <row r="5082" spans="3:3">
      <c r="C5082" s="186"/>
    </row>
    <row r="5083" spans="3:3">
      <c r="C5083" s="186"/>
    </row>
    <row r="5084" spans="3:3">
      <c r="C5084" s="193"/>
    </row>
    <row r="5085" spans="3:3">
      <c r="C5085" s="193"/>
    </row>
    <row r="5086" spans="3:3">
      <c r="C5086" s="193"/>
    </row>
    <row r="5087" spans="3:3">
      <c r="C5087" s="193"/>
    </row>
    <row r="5088" spans="3:3">
      <c r="C5088" s="193"/>
    </row>
    <row r="5089" spans="3:3">
      <c r="C5089" s="193"/>
    </row>
    <row r="5090" spans="3:3">
      <c r="C5090" s="193"/>
    </row>
    <row r="5091" spans="3:3">
      <c r="C5091" s="193"/>
    </row>
    <row r="5092" spans="3:3">
      <c r="C5092" s="193"/>
    </row>
    <row r="5093" spans="3:3">
      <c r="C5093" s="193"/>
    </row>
    <row r="5094" spans="3:3">
      <c r="C5094" s="193"/>
    </row>
    <row r="5095" spans="3:3">
      <c r="C5095" s="193"/>
    </row>
    <row r="5096" spans="3:3">
      <c r="C5096" s="193"/>
    </row>
    <row r="5097" spans="3:3">
      <c r="C5097" s="193"/>
    </row>
    <row r="5098" spans="3:3">
      <c r="C5098" s="186"/>
    </row>
    <row r="5099" spans="3:3">
      <c r="C5099" s="186"/>
    </row>
    <row r="5100" spans="3:3">
      <c r="C5100" s="186"/>
    </row>
    <row r="5101" spans="3:3">
      <c r="C5101" s="186"/>
    </row>
    <row r="5102" spans="3:3">
      <c r="C5102" s="193"/>
    </row>
    <row r="5103" spans="3:3">
      <c r="C5103" s="193"/>
    </row>
    <row r="5104" spans="3:3">
      <c r="C5104" s="193"/>
    </row>
    <row r="5105" spans="3:3">
      <c r="C5105" s="193"/>
    </row>
    <row r="5106" spans="3:3">
      <c r="C5106" s="193"/>
    </row>
    <row r="5107" spans="3:3">
      <c r="C5107" s="193"/>
    </row>
    <row r="5108" spans="3:3">
      <c r="C5108" s="193"/>
    </row>
    <row r="5109" spans="3:3">
      <c r="C5109" s="193"/>
    </row>
    <row r="5110" spans="3:3">
      <c r="C5110" s="193"/>
    </row>
    <row r="5111" spans="3:3">
      <c r="C5111" s="193"/>
    </row>
    <row r="5112" spans="3:3">
      <c r="C5112" s="193"/>
    </row>
    <row r="5113" spans="3:3">
      <c r="C5113" s="193"/>
    </row>
    <row r="5114" spans="3:3">
      <c r="C5114" s="193"/>
    </row>
    <row r="5115" spans="3:3">
      <c r="C5115" s="193"/>
    </row>
    <row r="5116" spans="3:3">
      <c r="C5116" s="193"/>
    </row>
    <row r="5117" spans="3:3">
      <c r="C5117" s="193"/>
    </row>
    <row r="5118" spans="3:3">
      <c r="C5118" s="193"/>
    </row>
    <row r="5119" spans="3:3">
      <c r="C5119" s="193"/>
    </row>
    <row r="5120" spans="3:3">
      <c r="C5120" s="193"/>
    </row>
    <row r="5121" spans="3:3">
      <c r="C5121" s="193"/>
    </row>
    <row r="5122" spans="3:3">
      <c r="C5122" s="193"/>
    </row>
    <row r="5123" spans="3:3">
      <c r="C5123" s="193"/>
    </row>
    <row r="5124" spans="3:3">
      <c r="C5124" s="193"/>
    </row>
    <row r="5125" spans="3:3">
      <c r="C5125" s="193"/>
    </row>
    <row r="5126" spans="3:3">
      <c r="C5126" s="193"/>
    </row>
    <row r="5127" spans="3:3">
      <c r="C5127" s="193"/>
    </row>
    <row r="5128" spans="3:3">
      <c r="C5128" s="193"/>
    </row>
    <row r="5129" spans="3:3">
      <c r="C5129" s="193"/>
    </row>
    <row r="5130" spans="3:3">
      <c r="C5130" s="193"/>
    </row>
    <row r="5131" spans="3:3">
      <c r="C5131" s="193"/>
    </row>
    <row r="5132" spans="3:3">
      <c r="C5132" s="193"/>
    </row>
    <row r="5133" spans="3:3">
      <c r="C5133" s="193"/>
    </row>
    <row r="5134" spans="3:3">
      <c r="C5134" s="193"/>
    </row>
    <row r="5135" spans="3:3">
      <c r="C5135" s="193"/>
    </row>
    <row r="5136" spans="3:3">
      <c r="C5136" s="193"/>
    </row>
    <row r="5137" spans="3:3">
      <c r="C5137" s="193"/>
    </row>
    <row r="5138" spans="3:3">
      <c r="C5138" s="193"/>
    </row>
    <row r="5139" spans="3:3">
      <c r="C5139" s="193"/>
    </row>
    <row r="5140" spans="3:3">
      <c r="C5140" s="193"/>
    </row>
    <row r="5141" spans="3:3">
      <c r="C5141" s="193"/>
    </row>
    <row r="5142" spans="3:3">
      <c r="C5142" s="193"/>
    </row>
    <row r="5143" spans="3:3">
      <c r="C5143" s="193"/>
    </row>
    <row r="5144" spans="3:3">
      <c r="C5144" s="193"/>
    </row>
    <row r="5145" spans="3:3">
      <c r="C5145" s="193"/>
    </row>
    <row r="5146" spans="3:3">
      <c r="C5146" s="193"/>
    </row>
    <row r="5147" spans="3:3">
      <c r="C5147" s="193"/>
    </row>
    <row r="5148" spans="3:3">
      <c r="C5148" s="193"/>
    </row>
    <row r="5149" spans="3:3">
      <c r="C5149" s="193"/>
    </row>
    <row r="5150" spans="3:3">
      <c r="C5150" s="193"/>
    </row>
    <row r="5151" spans="3:3">
      <c r="C5151" s="193"/>
    </row>
    <row r="5152" spans="3:3">
      <c r="C5152" s="193"/>
    </row>
    <row r="5153" spans="3:3">
      <c r="C5153" s="193"/>
    </row>
    <row r="5154" spans="3:3">
      <c r="C5154" s="193"/>
    </row>
    <row r="5155" spans="3:3">
      <c r="C5155" s="193"/>
    </row>
    <row r="5156" spans="3:3">
      <c r="C5156" s="193"/>
    </row>
    <row r="5157" spans="3:3">
      <c r="C5157" s="193"/>
    </row>
    <row r="5158" spans="3:3">
      <c r="C5158" s="193"/>
    </row>
    <row r="5159" spans="3:3">
      <c r="C5159" s="193"/>
    </row>
    <row r="5160" spans="3:3">
      <c r="C5160" s="193"/>
    </row>
    <row r="5161" spans="3:3">
      <c r="C5161" s="193"/>
    </row>
    <row r="5162" spans="3:3">
      <c r="C5162" s="193"/>
    </row>
    <row r="5163" spans="3:3">
      <c r="C5163" s="193"/>
    </row>
    <row r="5164" spans="3:3">
      <c r="C5164" s="193"/>
    </row>
    <row r="5165" spans="3:3">
      <c r="C5165" s="193"/>
    </row>
    <row r="5166" spans="3:3">
      <c r="C5166" s="193"/>
    </row>
    <row r="5167" spans="3:3">
      <c r="C5167" s="193"/>
    </row>
    <row r="5168" spans="3:3">
      <c r="C5168" s="186"/>
    </row>
    <row r="5169" spans="3:3">
      <c r="C5169" s="186"/>
    </row>
    <row r="5170" spans="3:3">
      <c r="C5170" s="186"/>
    </row>
    <row r="5171" spans="3:3">
      <c r="C5171" s="193"/>
    </row>
    <row r="5172" spans="3:3">
      <c r="C5172" s="193"/>
    </row>
    <row r="5173" spans="3:3">
      <c r="C5173" s="193"/>
    </row>
    <row r="5174" spans="3:3">
      <c r="C5174" s="193"/>
    </row>
    <row r="5175" spans="3:3">
      <c r="C5175" s="193"/>
    </row>
    <row r="5176" spans="3:3">
      <c r="C5176" s="186"/>
    </row>
    <row r="5177" spans="3:3">
      <c r="C5177" s="186"/>
    </row>
    <row r="5178" spans="3:3">
      <c r="C5178" s="186"/>
    </row>
    <row r="5179" spans="3:3">
      <c r="C5179" s="193"/>
    </row>
    <row r="5180" spans="3:3">
      <c r="C5180" s="193"/>
    </row>
    <row r="5181" spans="3:3">
      <c r="C5181" s="186"/>
    </row>
    <row r="5182" spans="3:3">
      <c r="C5182" s="186"/>
    </row>
    <row r="5183" spans="3:3">
      <c r="C5183" s="186"/>
    </row>
    <row r="5184" spans="3:3">
      <c r="C5184" s="186"/>
    </row>
    <row r="5185" spans="3:3">
      <c r="C5185" s="193"/>
    </row>
    <row r="5186" spans="3:3">
      <c r="C5186" s="193"/>
    </row>
    <row r="5187" spans="3:3">
      <c r="C5187" s="193"/>
    </row>
    <row r="5188" spans="3:3">
      <c r="C5188" s="193"/>
    </row>
    <row r="5189" spans="3:3">
      <c r="C5189" s="193"/>
    </row>
    <row r="5190" spans="3:3">
      <c r="C5190" s="193"/>
    </row>
    <row r="5191" spans="3:3">
      <c r="C5191" s="193"/>
    </row>
    <row r="5192" spans="3:3">
      <c r="C5192" s="193"/>
    </row>
    <row r="5193" spans="3:3">
      <c r="C5193" s="193"/>
    </row>
    <row r="5194" spans="3:3">
      <c r="C5194" s="193"/>
    </row>
    <row r="5195" spans="3:3">
      <c r="C5195" s="193"/>
    </row>
    <row r="5196" spans="3:3">
      <c r="C5196" s="193"/>
    </row>
    <row r="5197" spans="3:3">
      <c r="C5197" s="193"/>
    </row>
    <row r="5198" spans="3:3">
      <c r="C5198" s="186"/>
    </row>
    <row r="5199" spans="3:3">
      <c r="C5199" s="186"/>
    </row>
    <row r="5200" spans="3:3">
      <c r="C5200" s="186"/>
    </row>
    <row r="5201" spans="3:3">
      <c r="C5201" s="186"/>
    </row>
    <row r="5202" spans="3:3">
      <c r="C5202" s="193"/>
    </row>
    <row r="5203" spans="3:3">
      <c r="C5203" s="193"/>
    </row>
    <row r="5204" spans="3:3">
      <c r="C5204" s="193"/>
    </row>
    <row r="5205" spans="3:3">
      <c r="C5205" s="193"/>
    </row>
    <row r="5206" spans="3:3">
      <c r="C5206" s="193"/>
    </row>
    <row r="5207" spans="3:3">
      <c r="C5207" s="193"/>
    </row>
    <row r="5208" spans="3:3">
      <c r="C5208" s="193"/>
    </row>
    <row r="5209" spans="3:3">
      <c r="C5209" s="193"/>
    </row>
    <row r="5210" spans="3:3">
      <c r="C5210" s="193"/>
    </row>
    <row r="5211" spans="3:3">
      <c r="C5211" s="193"/>
    </row>
    <row r="5212" spans="3:3">
      <c r="C5212" s="193"/>
    </row>
    <row r="5213" spans="3:3">
      <c r="C5213" s="193"/>
    </row>
    <row r="5214" spans="3:3">
      <c r="C5214" s="193"/>
    </row>
    <row r="5215" spans="3:3">
      <c r="C5215" s="193"/>
    </row>
    <row r="5216" spans="3:3">
      <c r="C5216" s="193"/>
    </row>
    <row r="5217" spans="3:3">
      <c r="C5217" s="193"/>
    </row>
    <row r="5218" spans="3:3">
      <c r="C5218" s="193"/>
    </row>
    <row r="5219" spans="3:3">
      <c r="C5219" s="193"/>
    </row>
    <row r="5220" spans="3:3">
      <c r="C5220" s="193"/>
    </row>
    <row r="5221" spans="3:3">
      <c r="C5221" s="193"/>
    </row>
    <row r="5222" spans="3:3">
      <c r="C5222" s="193"/>
    </row>
    <row r="5223" spans="3:3">
      <c r="C5223" s="193"/>
    </row>
    <row r="5224" spans="3:3">
      <c r="C5224" s="193"/>
    </row>
    <row r="5225" spans="3:3">
      <c r="C5225" s="193"/>
    </row>
    <row r="5226" spans="3:3">
      <c r="C5226" s="193"/>
    </row>
    <row r="5227" spans="3:3">
      <c r="C5227" s="193"/>
    </row>
    <row r="5228" spans="3:3">
      <c r="C5228" s="193"/>
    </row>
    <row r="5229" spans="3:3">
      <c r="C5229" s="193"/>
    </row>
    <row r="5230" spans="3:3">
      <c r="C5230" s="193"/>
    </row>
    <row r="5231" spans="3:3">
      <c r="C5231" s="193"/>
    </row>
    <row r="5232" spans="3:3">
      <c r="C5232" s="193"/>
    </row>
    <row r="5233" spans="3:3">
      <c r="C5233" s="193"/>
    </row>
    <row r="5234" spans="3:3">
      <c r="C5234" s="193"/>
    </row>
    <row r="5235" spans="3:3">
      <c r="C5235" s="193"/>
    </row>
    <row r="5236" spans="3:3">
      <c r="C5236" s="193"/>
    </row>
    <row r="5237" spans="3:3">
      <c r="C5237" s="193"/>
    </row>
    <row r="5238" spans="3:3">
      <c r="C5238" s="193"/>
    </row>
    <row r="5239" spans="3:3">
      <c r="C5239" s="193"/>
    </row>
    <row r="5240" spans="3:3">
      <c r="C5240" s="193"/>
    </row>
    <row r="5241" spans="3:3">
      <c r="C5241" s="193"/>
    </row>
    <row r="5242" spans="3:3">
      <c r="C5242" s="193"/>
    </row>
    <row r="5243" spans="3:3">
      <c r="C5243" s="193"/>
    </row>
    <row r="5244" spans="3:3">
      <c r="C5244" s="193"/>
    </row>
    <row r="5245" spans="3:3">
      <c r="C5245" s="193"/>
    </row>
    <row r="5246" spans="3:3">
      <c r="C5246" s="193"/>
    </row>
    <row r="5247" spans="3:3">
      <c r="C5247" s="193"/>
    </row>
    <row r="5248" spans="3:3">
      <c r="C5248" s="193"/>
    </row>
    <row r="5249" spans="3:3">
      <c r="C5249" s="193"/>
    </row>
    <row r="5250" spans="3:3">
      <c r="C5250" s="193"/>
    </row>
    <row r="5251" spans="3:3">
      <c r="C5251" s="193"/>
    </row>
    <row r="5252" spans="3:3">
      <c r="C5252" s="193"/>
    </row>
    <row r="5253" spans="3:3">
      <c r="C5253" s="193"/>
    </row>
    <row r="5254" spans="3:3">
      <c r="C5254" s="193"/>
    </row>
    <row r="5255" spans="3:3">
      <c r="C5255" s="193"/>
    </row>
    <row r="5256" spans="3:3">
      <c r="C5256" s="193"/>
    </row>
    <row r="5257" spans="3:3">
      <c r="C5257" s="193"/>
    </row>
    <row r="5258" spans="3:3">
      <c r="C5258" s="193"/>
    </row>
    <row r="5259" spans="3:3">
      <c r="C5259" s="193"/>
    </row>
    <row r="5260" spans="3:3">
      <c r="C5260" s="193"/>
    </row>
    <row r="5261" spans="3:3">
      <c r="C5261" s="193"/>
    </row>
    <row r="5262" spans="3:3">
      <c r="C5262" s="193"/>
    </row>
    <row r="5263" spans="3:3">
      <c r="C5263" s="193"/>
    </row>
    <row r="5264" spans="3:3">
      <c r="C5264" s="186"/>
    </row>
    <row r="5265" spans="3:3">
      <c r="C5265" s="186"/>
    </row>
    <row r="5266" spans="3:3">
      <c r="C5266" s="186"/>
    </row>
    <row r="5267" spans="3:3">
      <c r="C5267" s="193"/>
    </row>
    <row r="5268" spans="3:3">
      <c r="C5268" s="193"/>
    </row>
    <row r="5269" spans="3:3">
      <c r="C5269" s="193"/>
    </row>
    <row r="5270" spans="3:3">
      <c r="C5270" s="186"/>
    </row>
    <row r="5271" spans="3:3">
      <c r="C5271" s="193"/>
    </row>
    <row r="5272" spans="3:3">
      <c r="C5272" s="186"/>
    </row>
    <row r="5273" spans="3:3">
      <c r="C5273" s="186"/>
    </row>
    <row r="5274" spans="3:3">
      <c r="C5274" s="186"/>
    </row>
    <row r="5275" spans="3:3">
      <c r="C5275" s="186"/>
    </row>
    <row r="5276" spans="3:3">
      <c r="C5276" s="186"/>
    </row>
    <row r="5277" spans="3:3">
      <c r="C5277" s="186"/>
    </row>
    <row r="5278" spans="3:3">
      <c r="C5278" s="186"/>
    </row>
    <row r="5279" spans="3:3">
      <c r="C5279" s="193"/>
    </row>
    <row r="5280" spans="3:3">
      <c r="C5280" s="193"/>
    </row>
    <row r="5281" spans="3:3">
      <c r="C5281" s="193"/>
    </row>
    <row r="5282" spans="3:3">
      <c r="C5282" s="193"/>
    </row>
    <row r="5283" spans="3:3">
      <c r="C5283" s="193"/>
    </row>
    <row r="5284" spans="3:3">
      <c r="C5284" s="193"/>
    </row>
    <row r="5285" spans="3:3">
      <c r="C5285" s="193"/>
    </row>
    <row r="5286" spans="3:3">
      <c r="C5286" s="193"/>
    </row>
    <row r="5287" spans="3:3">
      <c r="C5287" s="193"/>
    </row>
    <row r="5288" spans="3:3">
      <c r="C5288" s="193"/>
    </row>
    <row r="5289" spans="3:3">
      <c r="C5289" s="193"/>
    </row>
    <row r="5290" spans="3:3">
      <c r="C5290" s="193"/>
    </row>
    <row r="5291" spans="3:3">
      <c r="C5291" s="193"/>
    </row>
    <row r="5292" spans="3:3">
      <c r="C5292" s="193"/>
    </row>
    <row r="5293" spans="3:3">
      <c r="C5293" s="193"/>
    </row>
    <row r="5294" spans="3:3">
      <c r="C5294" s="193"/>
    </row>
    <row r="5295" spans="3:3">
      <c r="C5295" s="193"/>
    </row>
    <row r="5296" spans="3:3">
      <c r="C5296" s="186"/>
    </row>
    <row r="5297" spans="3:3">
      <c r="C5297" s="193"/>
    </row>
    <row r="5298" spans="3:3">
      <c r="C5298" s="193"/>
    </row>
    <row r="5299" spans="3:3">
      <c r="C5299" s="193"/>
    </row>
    <row r="5300" spans="3:3">
      <c r="C5300" s="193"/>
    </row>
    <row r="5301" spans="3:3">
      <c r="C5301" s="193"/>
    </row>
    <row r="5302" spans="3:3">
      <c r="C5302" s="193"/>
    </row>
    <row r="5303" spans="3:3">
      <c r="C5303" s="193"/>
    </row>
    <row r="5304" spans="3:3">
      <c r="C5304" s="193"/>
    </row>
    <row r="5305" spans="3:3">
      <c r="C5305" s="193"/>
    </row>
    <row r="5306" spans="3:3">
      <c r="C5306" s="193"/>
    </row>
    <row r="5307" spans="3:3">
      <c r="C5307" s="193"/>
    </row>
    <row r="5308" spans="3:3">
      <c r="C5308" s="193"/>
    </row>
    <row r="5309" spans="3:3">
      <c r="C5309" s="193"/>
    </row>
    <row r="5310" spans="3:3">
      <c r="C5310" s="193"/>
    </row>
    <row r="5311" spans="3:3">
      <c r="C5311" s="193"/>
    </row>
    <row r="5312" spans="3:3">
      <c r="C5312" s="193"/>
    </row>
    <row r="5313" spans="3:3">
      <c r="C5313" s="193"/>
    </row>
    <row r="5314" spans="3:3">
      <c r="C5314" s="193"/>
    </row>
    <row r="5315" spans="3:3">
      <c r="C5315" s="193"/>
    </row>
    <row r="5316" spans="3:3">
      <c r="C5316" s="193"/>
    </row>
    <row r="5317" spans="3:3">
      <c r="C5317" s="193"/>
    </row>
    <row r="5318" spans="3:3">
      <c r="C5318" s="193"/>
    </row>
    <row r="5319" spans="3:3">
      <c r="C5319" s="193"/>
    </row>
    <row r="5320" spans="3:3">
      <c r="C5320" s="193"/>
    </row>
    <row r="5321" spans="3:3">
      <c r="C5321" s="193"/>
    </row>
    <row r="5322" spans="3:3">
      <c r="C5322" s="193"/>
    </row>
    <row r="5323" spans="3:3">
      <c r="C5323" s="193"/>
    </row>
    <row r="5324" spans="3:3">
      <c r="C5324" s="193"/>
    </row>
    <row r="5325" spans="3:3">
      <c r="C5325" s="193"/>
    </row>
    <row r="5326" spans="3:3">
      <c r="C5326" s="193"/>
    </row>
    <row r="5327" spans="3:3">
      <c r="C5327" s="193"/>
    </row>
    <row r="5328" spans="3:3">
      <c r="C5328" s="193"/>
    </row>
    <row r="5329" spans="3:3">
      <c r="C5329" s="193"/>
    </row>
    <row r="5330" spans="3:3">
      <c r="C5330" s="193"/>
    </row>
    <row r="5331" spans="3:3">
      <c r="C5331" s="193"/>
    </row>
    <row r="5332" spans="3:3">
      <c r="C5332" s="193"/>
    </row>
    <row r="5333" spans="3:3">
      <c r="C5333" s="193"/>
    </row>
    <row r="5334" spans="3:3">
      <c r="C5334" s="193"/>
    </row>
    <row r="5335" spans="3:3">
      <c r="C5335" s="193"/>
    </row>
    <row r="5336" spans="3:3">
      <c r="C5336" s="193"/>
    </row>
    <row r="5337" spans="3:3">
      <c r="C5337" s="193"/>
    </row>
    <row r="5338" spans="3:3">
      <c r="C5338" s="193"/>
    </row>
    <row r="5339" spans="3:3">
      <c r="C5339" s="193"/>
    </row>
    <row r="5340" spans="3:3">
      <c r="C5340" s="193"/>
    </row>
    <row r="5341" spans="3:3">
      <c r="C5341" s="193"/>
    </row>
    <row r="5342" spans="3:3">
      <c r="C5342" s="193"/>
    </row>
    <row r="5343" spans="3:3">
      <c r="C5343" s="193"/>
    </row>
    <row r="5344" spans="3:3">
      <c r="C5344" s="193"/>
    </row>
    <row r="5345" spans="3:3">
      <c r="C5345" s="193"/>
    </row>
    <row r="5346" spans="3:3">
      <c r="C5346" s="193"/>
    </row>
    <row r="5347" spans="3:3">
      <c r="C5347" s="193"/>
    </row>
    <row r="5348" spans="3:3">
      <c r="C5348" s="193"/>
    </row>
    <row r="5349" spans="3:3">
      <c r="C5349" s="193"/>
    </row>
    <row r="5350" spans="3:3">
      <c r="C5350" s="193"/>
    </row>
    <row r="5351" spans="3:3">
      <c r="C5351" s="193"/>
    </row>
    <row r="5352" spans="3:3">
      <c r="C5352" s="186"/>
    </row>
    <row r="5353" spans="3:3">
      <c r="C5353" s="193"/>
    </row>
    <row r="5354" spans="3:3">
      <c r="C5354" s="193"/>
    </row>
    <row r="5355" spans="3:3">
      <c r="C5355" s="193"/>
    </row>
    <row r="5356" spans="3:3">
      <c r="C5356" s="193"/>
    </row>
    <row r="5357" spans="3:3">
      <c r="C5357" s="193"/>
    </row>
    <row r="5358" spans="3:3">
      <c r="C5358" s="186"/>
    </row>
    <row r="5359" spans="3:3">
      <c r="C5359" s="193"/>
    </row>
    <row r="5360" spans="3:3">
      <c r="C5360" s="186"/>
    </row>
    <row r="5361" spans="3:3">
      <c r="C5361" s="186"/>
    </row>
    <row r="5362" spans="3:3">
      <c r="C5362" s="186"/>
    </row>
    <row r="5363" spans="3:3">
      <c r="C5363" s="186"/>
    </row>
    <row r="5364" spans="3:3">
      <c r="C5364" s="186"/>
    </row>
    <row r="5365" spans="3:3">
      <c r="C5365" s="186"/>
    </row>
    <row r="5366" spans="3:3">
      <c r="C5366" s="186"/>
    </row>
    <row r="5367" spans="3:3">
      <c r="C5367" s="193"/>
    </row>
    <row r="5368" spans="3:3">
      <c r="C5368" s="193"/>
    </row>
    <row r="5369" spans="3:3">
      <c r="C5369" s="193"/>
    </row>
    <row r="5370" spans="3:3">
      <c r="C5370" s="193"/>
    </row>
    <row r="5371" spans="3:3">
      <c r="C5371" s="193"/>
    </row>
    <row r="5372" spans="3:3">
      <c r="C5372" s="193"/>
    </row>
    <row r="5373" spans="3:3">
      <c r="C5373" s="193"/>
    </row>
    <row r="5374" spans="3:3">
      <c r="C5374" s="193"/>
    </row>
    <row r="5375" spans="3:3">
      <c r="C5375" s="193"/>
    </row>
    <row r="5376" spans="3:3">
      <c r="C5376" s="193"/>
    </row>
    <row r="5377" spans="3:3">
      <c r="C5377" s="193"/>
    </row>
    <row r="5378" spans="3:3">
      <c r="C5378" s="193"/>
    </row>
    <row r="5379" spans="3:3">
      <c r="C5379" s="193"/>
    </row>
    <row r="5380" spans="3:3">
      <c r="C5380" s="186"/>
    </row>
    <row r="5381" spans="3:3">
      <c r="C5381" s="186"/>
    </row>
    <row r="5382" spans="3:3">
      <c r="C5382" s="186"/>
    </row>
    <row r="5383" spans="3:3">
      <c r="C5383" s="193"/>
    </row>
    <row r="5384" spans="3:3">
      <c r="C5384" s="193"/>
    </row>
    <row r="5385" spans="3:3">
      <c r="C5385" s="193"/>
    </row>
    <row r="5386" spans="3:3">
      <c r="C5386" s="193"/>
    </row>
    <row r="5387" spans="3:3">
      <c r="C5387" s="193"/>
    </row>
    <row r="5388" spans="3:3">
      <c r="C5388" s="193"/>
    </row>
    <row r="5389" spans="3:3">
      <c r="C5389" s="193"/>
    </row>
    <row r="5390" spans="3:3">
      <c r="C5390" s="193"/>
    </row>
    <row r="5391" spans="3:3">
      <c r="C5391" s="193"/>
    </row>
    <row r="5392" spans="3:3">
      <c r="C5392" s="193"/>
    </row>
    <row r="5393" spans="3:3">
      <c r="C5393" s="193"/>
    </row>
    <row r="5394" spans="3:3">
      <c r="C5394" s="193"/>
    </row>
    <row r="5395" spans="3:3">
      <c r="C5395" s="193"/>
    </row>
    <row r="5396" spans="3:3">
      <c r="C5396" s="193"/>
    </row>
    <row r="5397" spans="3:3">
      <c r="C5397" s="193"/>
    </row>
    <row r="5398" spans="3:3">
      <c r="C5398" s="193"/>
    </row>
    <row r="5399" spans="3:3">
      <c r="C5399" s="193"/>
    </row>
    <row r="5400" spans="3:3">
      <c r="C5400" s="193"/>
    </row>
    <row r="5401" spans="3:3">
      <c r="C5401" s="193"/>
    </row>
    <row r="5402" spans="3:3">
      <c r="C5402" s="193"/>
    </row>
    <row r="5403" spans="3:3">
      <c r="C5403" s="193"/>
    </row>
    <row r="5404" spans="3:3">
      <c r="C5404" s="193"/>
    </row>
    <row r="5405" spans="3:3">
      <c r="C5405" s="193"/>
    </row>
    <row r="5406" spans="3:3">
      <c r="C5406" s="193"/>
    </row>
    <row r="5407" spans="3:3">
      <c r="C5407" s="193"/>
    </row>
    <row r="5408" spans="3:3">
      <c r="C5408" s="193"/>
    </row>
    <row r="5409" spans="3:3">
      <c r="C5409" s="193"/>
    </row>
    <row r="5410" spans="3:3">
      <c r="C5410" s="193"/>
    </row>
    <row r="5411" spans="3:3">
      <c r="C5411" s="193"/>
    </row>
    <row r="5412" spans="3:3">
      <c r="C5412" s="193"/>
    </row>
    <row r="5413" spans="3:3">
      <c r="C5413" s="193"/>
    </row>
    <row r="5414" spans="3:3">
      <c r="C5414" s="193"/>
    </row>
    <row r="5415" spans="3:3">
      <c r="C5415" s="193"/>
    </row>
    <row r="5416" spans="3:3">
      <c r="C5416" s="193"/>
    </row>
    <row r="5417" spans="3:3">
      <c r="C5417" s="193"/>
    </row>
    <row r="5418" spans="3:3">
      <c r="C5418" s="193"/>
    </row>
    <row r="5419" spans="3:3">
      <c r="C5419" s="193"/>
    </row>
    <row r="5420" spans="3:3">
      <c r="C5420" s="193"/>
    </row>
    <row r="5421" spans="3:3">
      <c r="C5421" s="193"/>
    </row>
    <row r="5422" spans="3:3">
      <c r="C5422" s="193"/>
    </row>
    <row r="5423" spans="3:3">
      <c r="C5423" s="193"/>
    </row>
    <row r="5424" spans="3:3">
      <c r="C5424" s="193"/>
    </row>
    <row r="5425" spans="3:3">
      <c r="C5425" s="193"/>
    </row>
    <row r="5426" spans="3:3">
      <c r="C5426" s="193"/>
    </row>
    <row r="5427" spans="3:3">
      <c r="C5427" s="193"/>
    </row>
    <row r="5428" spans="3:3">
      <c r="C5428" s="193"/>
    </row>
    <row r="5429" spans="3:3">
      <c r="C5429" s="193"/>
    </row>
    <row r="5430" spans="3:3">
      <c r="C5430" s="193"/>
    </row>
    <row r="5431" spans="3:3">
      <c r="C5431" s="193"/>
    </row>
    <row r="5432" spans="3:3">
      <c r="C5432" s="193"/>
    </row>
    <row r="5433" spans="3:3">
      <c r="C5433" s="193"/>
    </row>
    <row r="5434" spans="3:3">
      <c r="C5434" s="193"/>
    </row>
    <row r="5435" spans="3:3">
      <c r="C5435" s="193"/>
    </row>
    <row r="5436" spans="3:3">
      <c r="C5436" s="193"/>
    </row>
    <row r="5437" spans="3:3">
      <c r="C5437" s="193"/>
    </row>
    <row r="5438" spans="3:3">
      <c r="C5438" s="193"/>
    </row>
    <row r="5439" spans="3:3">
      <c r="C5439" s="193"/>
    </row>
    <row r="5440" spans="3:3">
      <c r="C5440" s="193"/>
    </row>
    <row r="5441" spans="3:3">
      <c r="C5441" s="193"/>
    </row>
    <row r="5442" spans="3:3">
      <c r="C5442" s="193"/>
    </row>
    <row r="5443" spans="3:3">
      <c r="C5443" s="193"/>
    </row>
    <row r="5444" spans="3:3">
      <c r="C5444" s="193"/>
    </row>
    <row r="5445" spans="3:3">
      <c r="C5445" s="186"/>
    </row>
    <row r="5446" spans="3:3">
      <c r="C5446" s="186"/>
    </row>
    <row r="5447" spans="3:3">
      <c r="C5447" s="186"/>
    </row>
    <row r="5448" spans="3:3">
      <c r="C5448" s="186"/>
    </row>
    <row r="5449" spans="3:3">
      <c r="C5449" s="186"/>
    </row>
    <row r="5450" spans="3:3">
      <c r="C5450" s="186"/>
    </row>
    <row r="5451" spans="3:3">
      <c r="C5451" s="193"/>
    </row>
    <row r="5452" spans="3:3">
      <c r="C5452" s="193"/>
    </row>
    <row r="5453" spans="3:3">
      <c r="C5453" s="193"/>
    </row>
    <row r="5454" spans="3:3">
      <c r="C5454" s="193"/>
    </row>
    <row r="5455" spans="3:3">
      <c r="C5455" s="193"/>
    </row>
    <row r="5456" spans="3:3">
      <c r="C5456" s="193"/>
    </row>
    <row r="5457" spans="3:3">
      <c r="C5457" s="186"/>
    </row>
    <row r="5458" spans="3:3">
      <c r="C5458" s="186"/>
    </row>
    <row r="5459" spans="3:3">
      <c r="C5459" s="186"/>
    </row>
    <row r="5460" spans="3:3">
      <c r="C5460" s="186"/>
    </row>
    <row r="5461" spans="3:3">
      <c r="C5461" s="193"/>
    </row>
    <row r="5462" spans="3:3">
      <c r="C5462" s="193"/>
    </row>
    <row r="5463" spans="3:3">
      <c r="C5463" s="193"/>
    </row>
    <row r="5464" spans="3:3">
      <c r="C5464" s="193"/>
    </row>
    <row r="5465" spans="3:3">
      <c r="C5465" s="193"/>
    </row>
    <row r="5466" spans="3:3">
      <c r="C5466" s="193"/>
    </row>
    <row r="5467" spans="3:3">
      <c r="C5467" s="193"/>
    </row>
    <row r="5468" spans="3:3">
      <c r="C5468" s="193"/>
    </row>
    <row r="5469" spans="3:3">
      <c r="C5469" s="193"/>
    </row>
    <row r="5470" spans="3:3">
      <c r="C5470" s="193"/>
    </row>
    <row r="5471" spans="3:3">
      <c r="C5471" s="193"/>
    </row>
    <row r="5472" spans="3:3">
      <c r="C5472" s="193"/>
    </row>
    <row r="5473" spans="3:3">
      <c r="C5473" s="193"/>
    </row>
    <row r="5474" spans="3:3">
      <c r="C5474" s="193"/>
    </row>
    <row r="5475" spans="3:3">
      <c r="C5475" s="193"/>
    </row>
    <row r="5476" spans="3:3">
      <c r="C5476" s="186"/>
    </row>
    <row r="5477" spans="3:3">
      <c r="C5477" s="186"/>
    </row>
    <row r="5478" spans="3:3">
      <c r="C5478" s="186"/>
    </row>
    <row r="5479" spans="3:3">
      <c r="C5479" s="186"/>
    </row>
    <row r="5480" spans="3:3">
      <c r="C5480" s="186"/>
    </row>
    <row r="5481" spans="3:3">
      <c r="C5481" s="186"/>
    </row>
    <row r="5482" spans="3:3">
      <c r="C5482" s="193"/>
    </row>
    <row r="5483" spans="3:3">
      <c r="C5483" s="193"/>
    </row>
    <row r="5484" spans="3:3">
      <c r="C5484" s="193"/>
    </row>
    <row r="5485" spans="3:3">
      <c r="C5485" s="193"/>
    </row>
    <row r="5486" spans="3:3">
      <c r="C5486" s="193"/>
    </row>
    <row r="5487" spans="3:3">
      <c r="C5487" s="193"/>
    </row>
    <row r="5488" spans="3:3">
      <c r="C5488" s="193"/>
    </row>
    <row r="5489" spans="3:3">
      <c r="C5489" s="193"/>
    </row>
    <row r="5490" spans="3:3">
      <c r="C5490" s="193"/>
    </row>
    <row r="5491" spans="3:3">
      <c r="C5491" s="193"/>
    </row>
    <row r="5492" spans="3:3">
      <c r="C5492" s="193"/>
    </row>
    <row r="5493" spans="3:3">
      <c r="C5493" s="193"/>
    </row>
    <row r="5494" spans="3:3">
      <c r="C5494" s="193"/>
    </row>
    <row r="5495" spans="3:3">
      <c r="C5495" s="193"/>
    </row>
    <row r="5496" spans="3:3">
      <c r="C5496" s="193"/>
    </row>
    <row r="5497" spans="3:3">
      <c r="C5497" s="193"/>
    </row>
    <row r="5498" spans="3:3">
      <c r="C5498" s="193"/>
    </row>
    <row r="5499" spans="3:3">
      <c r="C5499" s="193"/>
    </row>
    <row r="5500" spans="3:3">
      <c r="C5500" s="193"/>
    </row>
    <row r="5501" spans="3:3">
      <c r="C5501" s="193"/>
    </row>
    <row r="5502" spans="3:3">
      <c r="C5502" s="193"/>
    </row>
    <row r="5503" spans="3:3">
      <c r="C5503" s="193"/>
    </row>
    <row r="5504" spans="3:3">
      <c r="C5504" s="193"/>
    </row>
    <row r="5505" spans="3:3">
      <c r="C5505" s="193"/>
    </row>
    <row r="5506" spans="3:3">
      <c r="C5506" s="193"/>
    </row>
    <row r="5507" spans="3:3">
      <c r="C5507" s="193"/>
    </row>
    <row r="5508" spans="3:3">
      <c r="C5508" s="193"/>
    </row>
    <row r="5509" spans="3:3">
      <c r="C5509" s="193"/>
    </row>
    <row r="5510" spans="3:3">
      <c r="C5510" s="193"/>
    </row>
    <row r="5511" spans="3:3">
      <c r="C5511" s="193"/>
    </row>
    <row r="5512" spans="3:3">
      <c r="C5512" s="193"/>
    </row>
    <row r="5513" spans="3:3">
      <c r="C5513" s="193"/>
    </row>
    <row r="5514" spans="3:3">
      <c r="C5514" s="193"/>
    </row>
    <row r="5515" spans="3:3">
      <c r="C5515" s="193"/>
    </row>
    <row r="5516" spans="3:3">
      <c r="C5516" s="193"/>
    </row>
    <row r="5517" spans="3:3">
      <c r="C5517" s="193"/>
    </row>
    <row r="5518" spans="3:3">
      <c r="C5518" s="193"/>
    </row>
    <row r="5519" spans="3:3">
      <c r="C5519" s="193"/>
    </row>
    <row r="5520" spans="3:3">
      <c r="C5520" s="193"/>
    </row>
    <row r="5521" spans="3:3">
      <c r="C5521" s="193"/>
    </row>
    <row r="5522" spans="3:3">
      <c r="C5522" s="193"/>
    </row>
    <row r="5523" spans="3:3">
      <c r="C5523" s="193"/>
    </row>
    <row r="5524" spans="3:3">
      <c r="C5524" s="193"/>
    </row>
    <row r="5525" spans="3:3">
      <c r="C5525" s="193"/>
    </row>
    <row r="5526" spans="3:3">
      <c r="C5526" s="193"/>
    </row>
    <row r="5527" spans="3:3">
      <c r="C5527" s="193"/>
    </row>
    <row r="5528" spans="3:3">
      <c r="C5528" s="193"/>
    </row>
    <row r="5529" spans="3:3">
      <c r="C5529" s="193"/>
    </row>
    <row r="5530" spans="3:3">
      <c r="C5530" s="193"/>
    </row>
    <row r="5531" spans="3:3">
      <c r="C5531" s="193"/>
    </row>
    <row r="5532" spans="3:3">
      <c r="C5532" s="193"/>
    </row>
    <row r="5533" spans="3:3">
      <c r="C5533" s="193"/>
    </row>
    <row r="5534" spans="3:3">
      <c r="C5534" s="193"/>
    </row>
    <row r="5535" spans="3:3">
      <c r="C5535" s="193"/>
    </row>
    <row r="5536" spans="3:3">
      <c r="C5536" s="193"/>
    </row>
    <row r="5537" spans="3:3">
      <c r="C5537" s="186"/>
    </row>
    <row r="5538" spans="3:3">
      <c r="C5538" s="186"/>
    </row>
    <row r="5539" spans="3:3">
      <c r="C5539" s="193"/>
    </row>
    <row r="5540" spans="3:3">
      <c r="C5540" s="193"/>
    </row>
    <row r="5541" spans="3:3">
      <c r="C5541" s="193"/>
    </row>
    <row r="5542" spans="3:3">
      <c r="C5542" s="193"/>
    </row>
    <row r="5543" spans="3:3">
      <c r="C5543" s="193"/>
    </row>
    <row r="5544" spans="3:3">
      <c r="C5544" s="186"/>
    </row>
    <row r="5545" spans="3:3">
      <c r="C5545" s="186"/>
    </row>
    <row r="5546" spans="3:3">
      <c r="C5546" s="193"/>
    </row>
    <row r="5547" spans="3:3">
      <c r="C5547" s="193"/>
    </row>
    <row r="5548" spans="3:3">
      <c r="C5548" s="193"/>
    </row>
    <row r="5549" spans="3:3">
      <c r="C5549" s="193"/>
    </row>
    <row r="5550" spans="3:3">
      <c r="C5550" s="193"/>
    </row>
    <row r="5551" spans="3:3">
      <c r="C5551" s="193"/>
    </row>
    <row r="5552" spans="3:3">
      <c r="C5552" s="193"/>
    </row>
    <row r="5553" spans="3:3">
      <c r="C5553" s="193"/>
    </row>
    <row r="5554" spans="3:3">
      <c r="C5554" s="193"/>
    </row>
    <row r="5555" spans="3:3">
      <c r="C5555" s="193"/>
    </row>
    <row r="5556" spans="3:3">
      <c r="C5556" s="193"/>
    </row>
    <row r="5557" spans="3:3">
      <c r="C5557" s="193"/>
    </row>
    <row r="5558" spans="3:3">
      <c r="C5558" s="193"/>
    </row>
    <row r="5559" spans="3:3">
      <c r="C5559" s="193"/>
    </row>
    <row r="5560" spans="3:3">
      <c r="C5560" s="193"/>
    </row>
    <row r="5561" spans="3:3">
      <c r="C5561" s="193"/>
    </row>
    <row r="5562" spans="3:3">
      <c r="C5562" s="193"/>
    </row>
    <row r="5563" spans="3:3">
      <c r="C5563" s="193"/>
    </row>
    <row r="5564" spans="3:3">
      <c r="C5564" s="193"/>
    </row>
    <row r="5565" spans="3:3">
      <c r="C5565" s="193"/>
    </row>
    <row r="5566" spans="3:3">
      <c r="C5566" s="193"/>
    </row>
    <row r="5567" spans="3:3">
      <c r="C5567" s="193"/>
    </row>
    <row r="5568" spans="3:3">
      <c r="C5568" s="193"/>
    </row>
    <row r="5569" spans="3:3">
      <c r="C5569" s="193"/>
    </row>
    <row r="5570" spans="3:3">
      <c r="C5570" s="193"/>
    </row>
    <row r="5571" spans="3:3">
      <c r="C5571" s="193"/>
    </row>
    <row r="5572" spans="3:3">
      <c r="C5572" s="193"/>
    </row>
    <row r="5573" spans="3:3">
      <c r="C5573" s="193"/>
    </row>
    <row r="5574" spans="3:3">
      <c r="C5574" s="193"/>
    </row>
    <row r="5575" spans="3:3">
      <c r="C5575" s="193"/>
    </row>
    <row r="5576" spans="3:3">
      <c r="C5576" s="193"/>
    </row>
    <row r="5577" spans="3:3">
      <c r="C5577" s="193"/>
    </row>
    <row r="5578" spans="3:3">
      <c r="C5578" s="193"/>
    </row>
    <row r="5579" spans="3:3">
      <c r="C5579" s="193"/>
    </row>
    <row r="5580" spans="3:3">
      <c r="C5580" s="193"/>
    </row>
    <row r="5581" spans="3:3">
      <c r="C5581" s="193"/>
    </row>
    <row r="5582" spans="3:3">
      <c r="C5582" s="193"/>
    </row>
    <row r="5583" spans="3:3">
      <c r="C5583" s="193"/>
    </row>
    <row r="5584" spans="3:3">
      <c r="C5584" s="193"/>
    </row>
    <row r="5585" spans="3:3">
      <c r="C5585" s="193"/>
    </row>
    <row r="5586" spans="3:3">
      <c r="C5586" s="193"/>
    </row>
    <row r="5587" spans="3:3">
      <c r="C5587" s="193"/>
    </row>
    <row r="5588" spans="3:3">
      <c r="C5588" s="193"/>
    </row>
    <row r="5589" spans="3:3">
      <c r="C5589" s="193"/>
    </row>
    <row r="5590" spans="3:3">
      <c r="C5590" s="193"/>
    </row>
    <row r="5591" spans="3:3">
      <c r="C5591" s="193"/>
    </row>
    <row r="5592" spans="3:3">
      <c r="C5592" s="193"/>
    </row>
    <row r="5593" spans="3:3">
      <c r="C5593" s="193"/>
    </row>
    <row r="5594" spans="3:3">
      <c r="C5594" s="193"/>
    </row>
    <row r="5595" spans="3:3">
      <c r="C5595" s="193"/>
    </row>
    <row r="5596" spans="3:3">
      <c r="C5596" s="193"/>
    </row>
    <row r="5597" spans="3:3">
      <c r="C5597" s="193"/>
    </row>
    <row r="5598" spans="3:3">
      <c r="C5598" s="193"/>
    </row>
    <row r="5599" spans="3:3">
      <c r="C5599" s="193"/>
    </row>
    <row r="5600" spans="3:3">
      <c r="C5600" s="193"/>
    </row>
    <row r="5601" spans="3:3">
      <c r="C5601" s="193"/>
    </row>
    <row r="5602" spans="3:3">
      <c r="C5602" s="193"/>
    </row>
    <row r="5603" spans="3:3">
      <c r="C5603" s="193"/>
    </row>
    <row r="5604" spans="3:3">
      <c r="C5604" s="193"/>
    </row>
    <row r="5605" spans="3:3">
      <c r="C5605" s="193"/>
    </row>
    <row r="5606" spans="3:3">
      <c r="C5606" s="193"/>
    </row>
    <row r="5607" spans="3:3">
      <c r="C5607" s="193"/>
    </row>
    <row r="5608" spans="3:3">
      <c r="C5608" s="193"/>
    </row>
    <row r="5609" spans="3:3">
      <c r="C5609" s="193"/>
    </row>
    <row r="5610" spans="3:3">
      <c r="C5610" s="193"/>
    </row>
    <row r="5611" spans="3:3">
      <c r="C5611" s="193"/>
    </row>
    <row r="5612" spans="3:3">
      <c r="C5612" s="193"/>
    </row>
    <row r="5613" spans="3:3">
      <c r="C5613" s="193"/>
    </row>
    <row r="5614" spans="3:3">
      <c r="C5614" s="193"/>
    </row>
    <row r="5615" spans="3:3">
      <c r="C5615" s="193"/>
    </row>
    <row r="5616" spans="3:3">
      <c r="C5616" s="193"/>
    </row>
    <row r="5617" spans="3:3">
      <c r="C5617" s="193"/>
    </row>
    <row r="5618" spans="3:3">
      <c r="C5618" s="193"/>
    </row>
    <row r="5619" spans="3:3">
      <c r="C5619" s="193"/>
    </row>
    <row r="5620" spans="3:3">
      <c r="C5620" s="193"/>
    </row>
    <row r="5621" spans="3:3">
      <c r="C5621" s="193"/>
    </row>
    <row r="5622" spans="3:3">
      <c r="C5622" s="193"/>
    </row>
    <row r="5623" spans="3:3">
      <c r="C5623" s="193"/>
    </row>
    <row r="5624" spans="3:3">
      <c r="C5624" s="193"/>
    </row>
    <row r="5625" spans="3:3">
      <c r="C5625" s="193"/>
    </row>
    <row r="5626" spans="3:3">
      <c r="C5626" s="193"/>
    </row>
    <row r="5627" spans="3:3">
      <c r="C5627" s="193"/>
    </row>
    <row r="5628" spans="3:3">
      <c r="C5628" s="193"/>
    </row>
    <row r="5629" spans="3:3">
      <c r="C5629" s="193"/>
    </row>
    <row r="5630" spans="3:3">
      <c r="C5630" s="193"/>
    </row>
    <row r="5631" spans="3:3">
      <c r="C5631" s="193"/>
    </row>
    <row r="5632" spans="3:3">
      <c r="C5632" s="193"/>
    </row>
    <row r="5633" spans="3:3">
      <c r="C5633" s="193"/>
    </row>
    <row r="5634" spans="3:3">
      <c r="C5634" s="193"/>
    </row>
    <row r="5635" spans="3:3">
      <c r="C5635" s="193"/>
    </row>
    <row r="5636" spans="3:3">
      <c r="C5636" s="193"/>
    </row>
    <row r="5637" spans="3:3">
      <c r="C5637" s="193"/>
    </row>
    <row r="5638" spans="3:3">
      <c r="C5638" s="193"/>
    </row>
    <row r="5639" spans="3:3">
      <c r="C5639" s="193"/>
    </row>
    <row r="5640" spans="3:3">
      <c r="C5640" s="193"/>
    </row>
    <row r="5641" spans="3:3">
      <c r="C5641" s="193"/>
    </row>
    <row r="5642" spans="3:3">
      <c r="C5642" s="193"/>
    </row>
    <row r="5643" spans="3:3">
      <c r="C5643" s="193"/>
    </row>
    <row r="5644" spans="3:3">
      <c r="C5644" s="186"/>
    </row>
    <row r="5645" spans="3:3">
      <c r="C5645" s="186"/>
    </row>
    <row r="5646" spans="3:3">
      <c r="C5646" s="186"/>
    </row>
    <row r="5647" spans="3:3">
      <c r="C5647" s="193"/>
    </row>
    <row r="5648" spans="3:3">
      <c r="C5648" s="186"/>
    </row>
    <row r="5649" spans="3:3">
      <c r="C5649" s="186"/>
    </row>
    <row r="5650" spans="3:3">
      <c r="C5650" s="186"/>
    </row>
    <row r="5651" spans="3:3">
      <c r="C5651" s="193"/>
    </row>
    <row r="5652" spans="3:3">
      <c r="C5652" s="193"/>
    </row>
    <row r="5653" spans="3:3">
      <c r="C5653" s="193"/>
    </row>
    <row r="5654" spans="3:3">
      <c r="C5654" s="186"/>
    </row>
    <row r="5655" spans="3:3">
      <c r="C5655" s="186"/>
    </row>
    <row r="5656" spans="3:3">
      <c r="C5656" s="193"/>
    </row>
    <row r="5657" spans="3:3">
      <c r="C5657" s="193"/>
    </row>
    <row r="5658" spans="3:3">
      <c r="C5658" s="193"/>
    </row>
    <row r="5659" spans="3:3">
      <c r="C5659" s="193"/>
    </row>
    <row r="5660" spans="3:3">
      <c r="C5660" s="193"/>
    </row>
    <row r="5661" spans="3:3">
      <c r="C5661" s="193"/>
    </row>
    <row r="5662" spans="3:3">
      <c r="C5662" s="193"/>
    </row>
    <row r="5663" spans="3:3">
      <c r="C5663" s="193"/>
    </row>
    <row r="5664" spans="3:3">
      <c r="C5664" s="193"/>
    </row>
    <row r="5665" spans="3:3">
      <c r="C5665" s="193"/>
    </row>
    <row r="5666" spans="3:3">
      <c r="C5666" s="193"/>
    </row>
    <row r="5667" spans="3:3">
      <c r="C5667" s="193"/>
    </row>
    <row r="5668" spans="3:3">
      <c r="C5668" s="193"/>
    </row>
    <row r="5669" spans="3:3">
      <c r="C5669" s="193"/>
    </row>
    <row r="5670" spans="3:3">
      <c r="C5670" s="193"/>
    </row>
    <row r="5671" spans="3:3">
      <c r="C5671" s="193"/>
    </row>
    <row r="5672" spans="3:3">
      <c r="C5672" s="193"/>
    </row>
    <row r="5673" spans="3:3">
      <c r="C5673" s="193"/>
    </row>
    <row r="5674" spans="3:3">
      <c r="C5674" s="193"/>
    </row>
    <row r="5675" spans="3:3">
      <c r="C5675" s="193"/>
    </row>
    <row r="5676" spans="3:3">
      <c r="C5676" s="193"/>
    </row>
    <row r="5677" spans="3:3">
      <c r="C5677" s="193"/>
    </row>
    <row r="5678" spans="3:3">
      <c r="C5678" s="193"/>
    </row>
    <row r="5679" spans="3:3">
      <c r="C5679" s="193"/>
    </row>
    <row r="5680" spans="3:3">
      <c r="C5680" s="193"/>
    </row>
    <row r="5681" spans="3:3">
      <c r="C5681" s="193"/>
    </row>
    <row r="5682" spans="3:3">
      <c r="C5682" s="193"/>
    </row>
    <row r="5683" spans="3:3">
      <c r="C5683" s="193"/>
    </row>
    <row r="5684" spans="3:3">
      <c r="C5684" s="193"/>
    </row>
    <row r="5685" spans="3:3">
      <c r="C5685" s="193"/>
    </row>
    <row r="5686" spans="3:3">
      <c r="C5686" s="193"/>
    </row>
    <row r="5687" spans="3:3">
      <c r="C5687" s="186"/>
    </row>
    <row r="5688" spans="3:3">
      <c r="C5688" s="186"/>
    </row>
    <row r="5689" spans="3:3">
      <c r="C5689" s="186"/>
    </row>
    <row r="5690" spans="3:3">
      <c r="C5690" s="186"/>
    </row>
    <row r="5691" spans="3:3">
      <c r="C5691" s="186"/>
    </row>
    <row r="5692" spans="3:3">
      <c r="C5692" s="193"/>
    </row>
    <row r="5693" spans="3:3">
      <c r="C5693" s="193"/>
    </row>
    <row r="5694" spans="3:3">
      <c r="C5694" s="193"/>
    </row>
    <row r="5695" spans="3:3">
      <c r="C5695" s="193"/>
    </row>
    <row r="5696" spans="3:3">
      <c r="C5696" s="193"/>
    </row>
    <row r="5697" spans="3:3">
      <c r="C5697" s="193"/>
    </row>
    <row r="5698" spans="3:3">
      <c r="C5698" s="193"/>
    </row>
    <row r="5699" spans="3:3">
      <c r="C5699" s="193"/>
    </row>
    <row r="5700" spans="3:3">
      <c r="C5700" s="193"/>
    </row>
    <row r="5701" spans="3:3">
      <c r="C5701" s="193"/>
    </row>
    <row r="5702" spans="3:3">
      <c r="C5702" s="193"/>
    </row>
    <row r="5703" spans="3:3">
      <c r="C5703" s="193"/>
    </row>
    <row r="5704" spans="3:3">
      <c r="C5704" s="193"/>
    </row>
    <row r="5705" spans="3:3">
      <c r="C5705" s="193"/>
    </row>
    <row r="5706" spans="3:3">
      <c r="C5706" s="193"/>
    </row>
    <row r="5707" spans="3:3">
      <c r="C5707" s="193"/>
    </row>
    <row r="5708" spans="3:3">
      <c r="C5708" s="193"/>
    </row>
    <row r="5709" spans="3:3">
      <c r="C5709" s="193"/>
    </row>
    <row r="5710" spans="3:3">
      <c r="C5710" s="193"/>
    </row>
    <row r="5711" spans="3:3">
      <c r="C5711" s="193"/>
    </row>
    <row r="5712" spans="3:3">
      <c r="C5712" s="193"/>
    </row>
    <row r="5713" spans="3:3">
      <c r="C5713" s="193"/>
    </row>
    <row r="5714" spans="3:3">
      <c r="C5714" s="193"/>
    </row>
    <row r="5715" spans="3:3">
      <c r="C5715" s="193"/>
    </row>
    <row r="5716" spans="3:3">
      <c r="C5716" s="193"/>
    </row>
    <row r="5717" spans="3:3">
      <c r="C5717" s="193"/>
    </row>
    <row r="5718" spans="3:3">
      <c r="C5718" s="193"/>
    </row>
    <row r="5719" spans="3:3">
      <c r="C5719" s="193"/>
    </row>
    <row r="5720" spans="3:3">
      <c r="C5720" s="193"/>
    </row>
    <row r="5721" spans="3:3">
      <c r="C5721" s="193"/>
    </row>
    <row r="5722" spans="3:3">
      <c r="C5722" s="193"/>
    </row>
    <row r="5723" spans="3:3">
      <c r="C5723" s="193"/>
    </row>
    <row r="5724" spans="3:3">
      <c r="C5724" s="193"/>
    </row>
    <row r="5725" spans="3:3">
      <c r="C5725" s="193"/>
    </row>
    <row r="5726" spans="3:3">
      <c r="C5726" s="193"/>
    </row>
    <row r="5727" spans="3:3">
      <c r="C5727" s="193"/>
    </row>
    <row r="5728" spans="3:3">
      <c r="C5728" s="193"/>
    </row>
    <row r="5729" spans="3:3">
      <c r="C5729" s="193"/>
    </row>
    <row r="5730" spans="3:3">
      <c r="C5730" s="193"/>
    </row>
    <row r="5731" spans="3:3">
      <c r="C5731" s="193"/>
    </row>
    <row r="5732" spans="3:3">
      <c r="C5732" s="193"/>
    </row>
    <row r="5733" spans="3:3">
      <c r="C5733" s="193"/>
    </row>
    <row r="5734" spans="3:3">
      <c r="C5734" s="193"/>
    </row>
    <row r="5735" spans="3:3">
      <c r="C5735" s="193"/>
    </row>
    <row r="5736" spans="3:3">
      <c r="C5736" s="193"/>
    </row>
    <row r="5737" spans="3:3">
      <c r="C5737" s="193"/>
    </row>
    <row r="5738" spans="3:3">
      <c r="C5738" s="193"/>
    </row>
    <row r="5739" spans="3:3">
      <c r="C5739" s="193"/>
    </row>
    <row r="5740" spans="3:3">
      <c r="C5740" s="193"/>
    </row>
    <row r="5741" spans="3:3">
      <c r="C5741" s="193"/>
    </row>
    <row r="5742" spans="3:3">
      <c r="C5742" s="193"/>
    </row>
    <row r="5743" spans="3:3">
      <c r="C5743" s="193"/>
    </row>
    <row r="5744" spans="3:3">
      <c r="C5744" s="193"/>
    </row>
    <row r="5745" spans="3:3">
      <c r="C5745" s="193"/>
    </row>
    <row r="5746" spans="3:3">
      <c r="C5746" s="193"/>
    </row>
    <row r="5747" spans="3:3">
      <c r="C5747" s="193"/>
    </row>
    <row r="5748" spans="3:3">
      <c r="C5748" s="193"/>
    </row>
    <row r="5749" spans="3:3">
      <c r="C5749" s="193"/>
    </row>
    <row r="5750" spans="3:3">
      <c r="C5750" s="193"/>
    </row>
    <row r="5751" spans="3:3">
      <c r="C5751" s="193"/>
    </row>
    <row r="5752" spans="3:3">
      <c r="C5752" s="186"/>
    </row>
    <row r="5753" spans="3:3">
      <c r="C5753" s="186"/>
    </row>
    <row r="5754" spans="3:3">
      <c r="C5754" s="186"/>
    </row>
    <row r="5755" spans="3:3">
      <c r="C5755" s="193"/>
    </row>
    <row r="5756" spans="3:3">
      <c r="C5756" s="193"/>
    </row>
    <row r="5757" spans="3:3">
      <c r="C5757" s="193"/>
    </row>
    <row r="5758" spans="3:3">
      <c r="C5758" s="193"/>
    </row>
    <row r="5759" spans="3:3">
      <c r="C5759" s="193"/>
    </row>
    <row r="5760" spans="3:3">
      <c r="C5760" s="186"/>
    </row>
    <row r="5761" spans="3:3">
      <c r="C5761" s="193"/>
    </row>
    <row r="5762" spans="3:3">
      <c r="C5762" s="193"/>
    </row>
    <row r="5763" spans="3:3">
      <c r="C5763" s="186"/>
    </row>
    <row r="5764" spans="3:3">
      <c r="C5764" s="186"/>
    </row>
    <row r="5765" spans="3:3">
      <c r="C5765" s="186"/>
    </row>
    <row r="5766" spans="3:3">
      <c r="C5766" s="186"/>
    </row>
    <row r="5767" spans="3:3">
      <c r="C5767" s="186"/>
    </row>
    <row r="5768" spans="3:3">
      <c r="C5768" s="193"/>
    </row>
    <row r="5769" spans="3:3">
      <c r="C5769" s="193"/>
    </row>
    <row r="5770" spans="3:3">
      <c r="C5770" s="193"/>
    </row>
    <row r="5771" spans="3:3">
      <c r="C5771" s="193"/>
    </row>
    <row r="5772" spans="3:3">
      <c r="C5772" s="193"/>
    </row>
    <row r="5773" spans="3:3">
      <c r="C5773" s="193"/>
    </row>
    <row r="5774" spans="3:3">
      <c r="C5774" s="193"/>
    </row>
    <row r="5775" spans="3:3">
      <c r="C5775" s="193"/>
    </row>
    <row r="5776" spans="3:3">
      <c r="C5776" s="193"/>
    </row>
    <row r="5777" spans="3:3">
      <c r="C5777" s="193"/>
    </row>
    <row r="5778" spans="3:3">
      <c r="C5778" s="193"/>
    </row>
    <row r="5779" spans="3:3">
      <c r="C5779" s="193"/>
    </row>
    <row r="5780" spans="3:3">
      <c r="C5780" s="193"/>
    </row>
    <row r="5781" spans="3:3">
      <c r="C5781" s="193"/>
    </row>
    <row r="5782" spans="3:3">
      <c r="C5782" s="193"/>
    </row>
    <row r="5783" spans="3:3">
      <c r="C5783" s="193"/>
    </row>
    <row r="5784" spans="3:3">
      <c r="C5784" s="193"/>
    </row>
    <row r="5785" spans="3:3">
      <c r="C5785" s="193"/>
    </row>
    <row r="5786" spans="3:3">
      <c r="C5786" s="193"/>
    </row>
    <row r="5787" spans="3:3">
      <c r="C5787" s="193"/>
    </row>
    <row r="5788" spans="3:3">
      <c r="C5788" s="193"/>
    </row>
    <row r="5789" spans="3:3">
      <c r="C5789" s="193"/>
    </row>
    <row r="5790" spans="3:3">
      <c r="C5790" s="193"/>
    </row>
    <row r="5791" spans="3:3">
      <c r="C5791" s="193"/>
    </row>
    <row r="5792" spans="3:3">
      <c r="C5792" s="193"/>
    </row>
    <row r="5793" spans="3:3">
      <c r="C5793" s="193"/>
    </row>
    <row r="5794" spans="3:3">
      <c r="C5794" s="193"/>
    </row>
    <row r="5795" spans="3:3">
      <c r="C5795" s="193"/>
    </row>
    <row r="5796" spans="3:3">
      <c r="C5796" s="193"/>
    </row>
    <row r="5797" spans="3:3">
      <c r="C5797" s="193"/>
    </row>
    <row r="5798" spans="3:3">
      <c r="C5798" s="193"/>
    </row>
    <row r="5799" spans="3:3">
      <c r="C5799" s="193"/>
    </row>
    <row r="5800" spans="3:3">
      <c r="C5800" s="186"/>
    </row>
    <row r="5801" spans="3:3">
      <c r="C5801" s="186"/>
    </row>
    <row r="5802" spans="3:3">
      <c r="C5802" s="186"/>
    </row>
    <row r="5803" spans="3:3">
      <c r="C5803" s="186"/>
    </row>
    <row r="5804" spans="3:3">
      <c r="C5804" s="186"/>
    </row>
    <row r="5805" spans="3:3">
      <c r="C5805" s="186"/>
    </row>
    <row r="5806" spans="3:3">
      <c r="C5806" s="186"/>
    </row>
    <row r="5807" spans="3:3">
      <c r="C5807" s="186"/>
    </row>
    <row r="5808" spans="3:3">
      <c r="C5808" s="193"/>
    </row>
    <row r="5809" spans="3:3">
      <c r="C5809" s="193"/>
    </row>
    <row r="5810" spans="3:3">
      <c r="C5810" s="193"/>
    </row>
    <row r="5811" spans="3:3">
      <c r="C5811" s="193"/>
    </row>
    <row r="5812" spans="3:3">
      <c r="C5812" s="193"/>
    </row>
    <row r="5813" spans="3:3">
      <c r="C5813" s="193"/>
    </row>
    <row r="5814" spans="3:3">
      <c r="C5814" s="193"/>
    </row>
    <row r="5815" spans="3:3">
      <c r="C5815" s="193"/>
    </row>
    <row r="5816" spans="3:3">
      <c r="C5816" s="193"/>
    </row>
    <row r="5817" spans="3:3">
      <c r="C5817" s="193"/>
    </row>
    <row r="5818" spans="3:3">
      <c r="C5818" s="193"/>
    </row>
    <row r="5819" spans="3:3">
      <c r="C5819" s="193"/>
    </row>
    <row r="5820" spans="3:3">
      <c r="C5820" s="193"/>
    </row>
    <row r="5821" spans="3:3">
      <c r="C5821" s="193"/>
    </row>
    <row r="5822" spans="3:3">
      <c r="C5822" s="193"/>
    </row>
    <row r="5823" spans="3:3">
      <c r="C5823" s="193"/>
    </row>
    <row r="5824" spans="3:3">
      <c r="C5824" s="193"/>
    </row>
    <row r="5825" spans="3:3">
      <c r="C5825" s="193"/>
    </row>
    <row r="5826" spans="3:3">
      <c r="C5826" s="193"/>
    </row>
    <row r="5827" spans="3:3">
      <c r="C5827" s="193"/>
    </row>
    <row r="5828" spans="3:3">
      <c r="C5828" s="193"/>
    </row>
    <row r="5829" spans="3:3">
      <c r="C5829" s="193"/>
    </row>
    <row r="5830" spans="3:3">
      <c r="C5830" s="193"/>
    </row>
    <row r="5831" spans="3:3">
      <c r="C5831" s="193"/>
    </row>
    <row r="5832" spans="3:3">
      <c r="C5832" s="193"/>
    </row>
    <row r="5833" spans="3:3">
      <c r="C5833" s="193"/>
    </row>
    <row r="5834" spans="3:3">
      <c r="C5834" s="193"/>
    </row>
    <row r="5835" spans="3:3">
      <c r="C5835" s="193"/>
    </row>
    <row r="5836" spans="3:3">
      <c r="C5836" s="193"/>
    </row>
    <row r="5837" spans="3:3">
      <c r="C5837" s="193"/>
    </row>
    <row r="5838" spans="3:3">
      <c r="C5838" s="193"/>
    </row>
    <row r="5839" spans="3:3">
      <c r="C5839" s="193"/>
    </row>
    <row r="5840" spans="3:3">
      <c r="C5840" s="193"/>
    </row>
    <row r="5841" spans="3:3">
      <c r="C5841" s="193"/>
    </row>
    <row r="5842" spans="3:3">
      <c r="C5842" s="193"/>
    </row>
    <row r="5843" spans="3:3">
      <c r="C5843" s="193"/>
    </row>
    <row r="5844" spans="3:3">
      <c r="C5844" s="193"/>
    </row>
    <row r="5845" spans="3:3">
      <c r="C5845" s="193"/>
    </row>
    <row r="5846" spans="3:3">
      <c r="C5846" s="193"/>
    </row>
    <row r="5847" spans="3:3">
      <c r="C5847" s="193"/>
    </row>
    <row r="5848" spans="3:3">
      <c r="C5848" s="193"/>
    </row>
    <row r="5849" spans="3:3">
      <c r="C5849" s="193"/>
    </row>
    <row r="5850" spans="3:3">
      <c r="C5850" s="193"/>
    </row>
    <row r="5851" spans="3:3">
      <c r="C5851" s="193"/>
    </row>
    <row r="5852" spans="3:3">
      <c r="C5852" s="193"/>
    </row>
    <row r="5853" spans="3:3">
      <c r="C5853" s="193"/>
    </row>
    <row r="5854" spans="3:3">
      <c r="C5854" s="193"/>
    </row>
    <row r="5855" spans="3:3">
      <c r="C5855" s="193"/>
    </row>
    <row r="5856" spans="3:3">
      <c r="C5856" s="193"/>
    </row>
    <row r="5857" spans="3:3">
      <c r="C5857" s="193"/>
    </row>
    <row r="5858" spans="3:3">
      <c r="C5858" s="193"/>
    </row>
    <row r="5859" spans="3:3">
      <c r="C5859" s="193"/>
    </row>
    <row r="5860" spans="3:3">
      <c r="C5860" s="193"/>
    </row>
    <row r="5861" spans="3:3">
      <c r="C5861" s="193"/>
    </row>
    <row r="5862" spans="3:3">
      <c r="C5862" s="193"/>
    </row>
    <row r="5863" spans="3:3">
      <c r="C5863" s="193"/>
    </row>
    <row r="5864" spans="3:3">
      <c r="C5864" s="193"/>
    </row>
    <row r="5865" spans="3:3">
      <c r="C5865" s="193"/>
    </row>
    <row r="5866" spans="3:3">
      <c r="C5866" s="193"/>
    </row>
    <row r="5867" spans="3:3">
      <c r="C5867" s="193"/>
    </row>
    <row r="5868" spans="3:3">
      <c r="C5868" s="193"/>
    </row>
    <row r="5869" spans="3:3">
      <c r="C5869" s="193"/>
    </row>
    <row r="5870" spans="3:3">
      <c r="C5870" s="193"/>
    </row>
    <row r="5871" spans="3:3">
      <c r="C5871" s="193"/>
    </row>
    <row r="5872" spans="3:3">
      <c r="C5872" s="193"/>
    </row>
    <row r="5873" spans="3:3">
      <c r="C5873" s="193"/>
    </row>
    <row r="5874" spans="3:3">
      <c r="C5874" s="193"/>
    </row>
    <row r="5875" spans="3:3">
      <c r="C5875" s="193"/>
    </row>
    <row r="5876" spans="3:3">
      <c r="C5876" s="186"/>
    </row>
    <row r="5877" spans="3:3">
      <c r="C5877" s="186"/>
    </row>
    <row r="5878" spans="3:3">
      <c r="C5878" s="186"/>
    </row>
    <row r="5879" spans="3:3">
      <c r="C5879" s="186"/>
    </row>
    <row r="5880" spans="3:3">
      <c r="C5880" s="186"/>
    </row>
    <row r="5881" spans="3:3">
      <c r="C5881" s="186"/>
    </row>
    <row r="5882" spans="3:3">
      <c r="C5882" s="186"/>
    </row>
    <row r="5883" spans="3:3">
      <c r="C5883" s="186"/>
    </row>
    <row r="5884" spans="3:3">
      <c r="C5884" s="186"/>
    </row>
    <row r="5885" spans="3:3">
      <c r="C5885" s="193"/>
    </row>
    <row r="5886" spans="3:3">
      <c r="C5886" s="193"/>
    </row>
    <row r="5887" spans="3:3">
      <c r="C5887" s="193"/>
    </row>
    <row r="5888" spans="3:3">
      <c r="C5888" s="193"/>
    </row>
    <row r="5889" spans="3:3">
      <c r="C5889" s="193"/>
    </row>
    <row r="5890" spans="3:3">
      <c r="C5890" s="193"/>
    </row>
    <row r="5891" spans="3:3">
      <c r="C5891" s="193"/>
    </row>
    <row r="5892" spans="3:3">
      <c r="C5892" s="193"/>
    </row>
    <row r="5893" spans="3:3">
      <c r="C5893" s="193"/>
    </row>
    <row r="5894" spans="3:3">
      <c r="C5894" s="186"/>
    </row>
    <row r="5895" spans="3:3">
      <c r="C5895" s="186"/>
    </row>
    <row r="5896" spans="3:3">
      <c r="C5896" s="186"/>
    </row>
    <row r="5897" spans="3:3">
      <c r="C5897" s="186"/>
    </row>
    <row r="5898" spans="3:3">
      <c r="C5898" s="193"/>
    </row>
    <row r="5899" spans="3:3">
      <c r="C5899" s="193"/>
    </row>
    <row r="5900" spans="3:3">
      <c r="C5900" s="193"/>
    </row>
    <row r="5901" spans="3:3">
      <c r="C5901" s="193"/>
    </row>
    <row r="5902" spans="3:3">
      <c r="C5902" s="193"/>
    </row>
    <row r="5903" spans="3:3">
      <c r="C5903" s="193"/>
    </row>
    <row r="5904" spans="3:3">
      <c r="C5904" s="193"/>
    </row>
    <row r="5905" spans="3:3">
      <c r="C5905" s="193"/>
    </row>
    <row r="5906" spans="3:3">
      <c r="C5906" s="193"/>
    </row>
    <row r="5907" spans="3:3">
      <c r="C5907" s="193"/>
    </row>
    <row r="5908" spans="3:3">
      <c r="C5908" s="193"/>
    </row>
    <row r="5909" spans="3:3">
      <c r="C5909" s="193"/>
    </row>
    <row r="5910" spans="3:3">
      <c r="C5910" s="193"/>
    </row>
    <row r="5911" spans="3:3">
      <c r="C5911" s="193"/>
    </row>
    <row r="5912" spans="3:3">
      <c r="C5912" s="193"/>
    </row>
    <row r="5913" spans="3:3">
      <c r="C5913" s="193"/>
    </row>
    <row r="5914" spans="3:3">
      <c r="C5914" s="193"/>
    </row>
    <row r="5915" spans="3:3">
      <c r="C5915" s="193"/>
    </row>
    <row r="5916" spans="3:3">
      <c r="C5916" s="193"/>
    </row>
    <row r="5917" spans="3:3">
      <c r="C5917" s="193"/>
    </row>
    <row r="5918" spans="3:3">
      <c r="C5918" s="193"/>
    </row>
    <row r="5919" spans="3:3">
      <c r="C5919" s="193"/>
    </row>
    <row r="5920" spans="3:3">
      <c r="C5920" s="186"/>
    </row>
    <row r="5921" spans="3:3">
      <c r="C5921" s="186"/>
    </row>
    <row r="5922" spans="3:3">
      <c r="C5922" s="186"/>
    </row>
    <row r="5923" spans="3:3">
      <c r="C5923" s="186"/>
    </row>
    <row r="5924" spans="3:3">
      <c r="C5924" s="186"/>
    </row>
    <row r="5925" spans="3:3">
      <c r="C5925" s="193"/>
    </row>
    <row r="5926" spans="3:3">
      <c r="C5926" s="193"/>
    </row>
    <row r="5927" spans="3:3">
      <c r="C5927" s="193"/>
    </row>
    <row r="5928" spans="3:3">
      <c r="C5928" s="193"/>
    </row>
    <row r="5929" spans="3:3">
      <c r="C5929" s="193"/>
    </row>
    <row r="5930" spans="3:3">
      <c r="C5930" s="193"/>
    </row>
    <row r="5931" spans="3:3">
      <c r="C5931" s="193"/>
    </row>
    <row r="5932" spans="3:3">
      <c r="C5932" s="193"/>
    </row>
    <row r="5933" spans="3:3">
      <c r="C5933" s="193"/>
    </row>
    <row r="5934" spans="3:3">
      <c r="C5934" s="193"/>
    </row>
    <row r="5935" spans="3:3">
      <c r="C5935" s="193"/>
    </row>
    <row r="5936" spans="3:3">
      <c r="C5936" s="193"/>
    </row>
    <row r="5937" spans="3:3">
      <c r="C5937" s="193"/>
    </row>
    <row r="5938" spans="3:3">
      <c r="C5938" s="193"/>
    </row>
    <row r="5939" spans="3:3">
      <c r="C5939" s="193"/>
    </row>
    <row r="5940" spans="3:3">
      <c r="C5940" s="193"/>
    </row>
    <row r="5941" spans="3:3">
      <c r="C5941" s="193"/>
    </row>
    <row r="5942" spans="3:3">
      <c r="C5942" s="193"/>
    </row>
    <row r="5943" spans="3:3">
      <c r="C5943" s="193"/>
    </row>
    <row r="5944" spans="3:3">
      <c r="C5944" s="193"/>
    </row>
    <row r="5945" spans="3:3">
      <c r="C5945" s="193"/>
    </row>
    <row r="5946" spans="3:3">
      <c r="C5946" s="193"/>
    </row>
    <row r="5947" spans="3:3">
      <c r="C5947" s="193"/>
    </row>
    <row r="5948" spans="3:3">
      <c r="C5948" s="193"/>
    </row>
    <row r="5949" spans="3:3">
      <c r="C5949" s="193"/>
    </row>
    <row r="5950" spans="3:3">
      <c r="C5950" s="193"/>
    </row>
    <row r="5951" spans="3:3">
      <c r="C5951" s="193"/>
    </row>
    <row r="5952" spans="3:3">
      <c r="C5952" s="193"/>
    </row>
    <row r="5953" spans="3:3">
      <c r="C5953" s="193"/>
    </row>
    <row r="5954" spans="3:3">
      <c r="C5954" s="193"/>
    </row>
    <row r="5955" spans="3:3">
      <c r="C5955" s="193"/>
    </row>
    <row r="5956" spans="3:3">
      <c r="C5956" s="193"/>
    </row>
    <row r="5957" spans="3:3">
      <c r="C5957" s="193"/>
    </row>
    <row r="5958" spans="3:3">
      <c r="C5958" s="193"/>
    </row>
    <row r="5959" spans="3:3">
      <c r="C5959" s="193"/>
    </row>
    <row r="5960" spans="3:3">
      <c r="C5960" s="193"/>
    </row>
    <row r="5961" spans="3:3">
      <c r="C5961" s="193"/>
    </row>
    <row r="5962" spans="3:3">
      <c r="C5962" s="193"/>
    </row>
    <row r="5963" spans="3:3">
      <c r="C5963" s="193"/>
    </row>
    <row r="5964" spans="3:3">
      <c r="C5964" s="193"/>
    </row>
    <row r="5965" spans="3:3">
      <c r="C5965" s="193"/>
    </row>
    <row r="5966" spans="3:3">
      <c r="C5966" s="193"/>
    </row>
    <row r="5967" spans="3:3">
      <c r="C5967" s="193"/>
    </row>
    <row r="5968" spans="3:3">
      <c r="C5968" s="193"/>
    </row>
    <row r="5969" spans="3:3">
      <c r="C5969" s="193"/>
    </row>
    <row r="5970" spans="3:3">
      <c r="C5970" s="193"/>
    </row>
    <row r="5971" spans="3:3">
      <c r="C5971" s="193"/>
    </row>
    <row r="5972" spans="3:3">
      <c r="C5972" s="193"/>
    </row>
    <row r="5973" spans="3:3">
      <c r="C5973" s="193"/>
    </row>
    <row r="5974" spans="3:3">
      <c r="C5974" s="193"/>
    </row>
    <row r="5975" spans="3:3">
      <c r="C5975" s="193"/>
    </row>
    <row r="5976" spans="3:3">
      <c r="C5976" s="193"/>
    </row>
    <row r="5977" spans="3:3">
      <c r="C5977" s="193"/>
    </row>
    <row r="5978" spans="3:3">
      <c r="C5978" s="193"/>
    </row>
    <row r="5979" spans="3:3">
      <c r="C5979" s="193"/>
    </row>
    <row r="5980" spans="3:3">
      <c r="C5980" s="193"/>
    </row>
    <row r="5981" spans="3:3">
      <c r="C5981" s="193"/>
    </row>
    <row r="5982" spans="3:3">
      <c r="C5982" s="193"/>
    </row>
    <row r="5983" spans="3:3">
      <c r="C5983" s="193"/>
    </row>
    <row r="5984" spans="3:3">
      <c r="C5984" s="193"/>
    </row>
    <row r="5985" spans="3:3">
      <c r="C5985" s="193"/>
    </row>
    <row r="5986" spans="3:3">
      <c r="C5986" s="193"/>
    </row>
    <row r="5987" spans="3:3">
      <c r="C5987" s="193"/>
    </row>
    <row r="5988" spans="3:3">
      <c r="C5988" s="193"/>
    </row>
    <row r="5989" spans="3:3">
      <c r="C5989" s="193"/>
    </row>
    <row r="5990" spans="3:3">
      <c r="C5990" s="193"/>
    </row>
    <row r="5991" spans="3:3">
      <c r="C5991" s="193"/>
    </row>
    <row r="5992" spans="3:3">
      <c r="C5992" s="193"/>
    </row>
    <row r="5993" spans="3:3">
      <c r="C5993" s="193"/>
    </row>
    <row r="5994" spans="3:3">
      <c r="C5994" s="193"/>
    </row>
    <row r="5995" spans="3:3">
      <c r="C5995" s="193"/>
    </row>
    <row r="5996" spans="3:3">
      <c r="C5996" s="193"/>
    </row>
    <row r="5997" spans="3:3">
      <c r="C5997" s="193"/>
    </row>
    <row r="5998" spans="3:3">
      <c r="C5998" s="193"/>
    </row>
    <row r="5999" spans="3:3">
      <c r="C5999" s="193"/>
    </row>
    <row r="6000" spans="3:3">
      <c r="C6000" s="193"/>
    </row>
    <row r="6001" spans="3:3">
      <c r="C6001" s="193"/>
    </row>
    <row r="6002" spans="3:3">
      <c r="C6002" s="193"/>
    </row>
    <row r="6003" spans="3:3">
      <c r="C6003" s="193"/>
    </row>
    <row r="6004" spans="3:3">
      <c r="C6004" s="193"/>
    </row>
    <row r="6005" spans="3:3">
      <c r="C6005" s="193"/>
    </row>
    <row r="6006" spans="3:3">
      <c r="C6006" s="193"/>
    </row>
    <row r="6007" spans="3:3">
      <c r="C6007" s="193"/>
    </row>
    <row r="6008" spans="3:3">
      <c r="C6008" s="193"/>
    </row>
    <row r="6009" spans="3:3">
      <c r="C6009" s="193"/>
    </row>
    <row r="6010" spans="3:3">
      <c r="C6010" s="193"/>
    </row>
    <row r="6011" spans="3:3">
      <c r="C6011" s="186"/>
    </row>
    <row r="6012" spans="3:3">
      <c r="C6012" s="186"/>
    </row>
    <row r="6013" spans="3:3">
      <c r="C6013" s="186"/>
    </row>
    <row r="6014" spans="3:3">
      <c r="C6014" s="186"/>
    </row>
    <row r="6015" spans="3:3">
      <c r="C6015" s="186"/>
    </row>
    <row r="6016" spans="3:3">
      <c r="C6016" s="186"/>
    </row>
    <row r="6017" spans="3:3">
      <c r="C6017" s="186"/>
    </row>
    <row r="6018" spans="3:3">
      <c r="C6018" s="193"/>
    </row>
    <row r="6019" spans="3:3">
      <c r="C6019" s="193"/>
    </row>
    <row r="6020" spans="3:3">
      <c r="C6020" s="193"/>
    </row>
    <row r="6021" spans="3:3">
      <c r="C6021" s="193"/>
    </row>
    <row r="6022" spans="3:3">
      <c r="C6022" s="193"/>
    </row>
    <row r="6023" spans="3:3">
      <c r="C6023" s="193"/>
    </row>
    <row r="6024" spans="3:3">
      <c r="C6024" s="193"/>
    </row>
    <row r="6025" spans="3:3">
      <c r="C6025" s="186"/>
    </row>
    <row r="6026" spans="3:3">
      <c r="C6026" s="186"/>
    </row>
    <row r="6027" spans="3:3">
      <c r="C6027" s="186"/>
    </row>
    <row r="6028" spans="3:3">
      <c r="C6028" s="186"/>
    </row>
    <row r="6029" spans="3:3">
      <c r="C6029" s="186"/>
    </row>
    <row r="6030" spans="3:3">
      <c r="C6030" s="193"/>
    </row>
    <row r="6031" spans="3:3">
      <c r="C6031" s="193"/>
    </row>
    <row r="6032" spans="3:3">
      <c r="C6032" s="193"/>
    </row>
    <row r="6033" spans="3:3">
      <c r="C6033" s="193"/>
    </row>
    <row r="6034" spans="3:3">
      <c r="C6034" s="193"/>
    </row>
    <row r="6035" spans="3:3">
      <c r="C6035" s="193"/>
    </row>
    <row r="6036" spans="3:3">
      <c r="C6036" s="193"/>
    </row>
    <row r="6037" spans="3:3">
      <c r="C6037" s="193"/>
    </row>
    <row r="6038" spans="3:3">
      <c r="C6038" s="193"/>
    </row>
    <row r="6039" spans="3:3">
      <c r="C6039" s="193"/>
    </row>
    <row r="6040" spans="3:3">
      <c r="C6040" s="193"/>
    </row>
    <row r="6041" spans="3:3">
      <c r="C6041" s="193"/>
    </row>
    <row r="6042" spans="3:3">
      <c r="C6042" s="193"/>
    </row>
    <row r="6043" spans="3:3">
      <c r="C6043" s="193"/>
    </row>
    <row r="6044" spans="3:3">
      <c r="C6044" s="193"/>
    </row>
    <row r="6045" spans="3:3">
      <c r="C6045" s="193"/>
    </row>
    <row r="6046" spans="3:3">
      <c r="C6046" s="193"/>
    </row>
    <row r="6047" spans="3:3">
      <c r="C6047" s="193"/>
    </row>
    <row r="6048" spans="3:3">
      <c r="C6048" s="193"/>
    </row>
    <row r="6049" spans="3:3">
      <c r="C6049" s="193"/>
    </row>
    <row r="6050" spans="3:3">
      <c r="C6050" s="193"/>
    </row>
    <row r="6051" spans="3:3">
      <c r="C6051" s="193"/>
    </row>
    <row r="6052" spans="3:3">
      <c r="C6052" s="193"/>
    </row>
    <row r="6053" spans="3:3">
      <c r="C6053" s="193"/>
    </row>
    <row r="6054" spans="3:3">
      <c r="C6054" s="193"/>
    </row>
    <row r="6055" spans="3:3">
      <c r="C6055" s="193"/>
    </row>
    <row r="6056" spans="3:3">
      <c r="C6056" s="193"/>
    </row>
    <row r="6057" spans="3:3">
      <c r="C6057" s="193"/>
    </row>
    <row r="6058" spans="3:3">
      <c r="C6058" s="193"/>
    </row>
    <row r="6059" spans="3:3">
      <c r="C6059" s="193"/>
    </row>
    <row r="6060" spans="3:3">
      <c r="C6060" s="186"/>
    </row>
    <row r="6061" spans="3:3">
      <c r="C6061" s="186"/>
    </row>
    <row r="6062" spans="3:3">
      <c r="C6062" s="186"/>
    </row>
    <row r="6063" spans="3:3">
      <c r="C6063" s="186"/>
    </row>
    <row r="6064" spans="3:3">
      <c r="C6064" s="186"/>
    </row>
    <row r="6065" spans="3:3">
      <c r="C6065" s="186"/>
    </row>
    <row r="6066" spans="3:3">
      <c r="C6066" s="193"/>
    </row>
    <row r="6067" spans="3:3">
      <c r="C6067" s="193"/>
    </row>
    <row r="6068" spans="3:3">
      <c r="C6068" s="193"/>
    </row>
    <row r="6069" spans="3:3">
      <c r="C6069" s="193"/>
    </row>
    <row r="6070" spans="3:3">
      <c r="C6070" s="193"/>
    </row>
    <row r="6071" spans="3:3">
      <c r="C6071" s="193"/>
    </row>
    <row r="6072" spans="3:3">
      <c r="C6072" s="193"/>
    </row>
    <row r="6073" spans="3:3">
      <c r="C6073" s="193"/>
    </row>
    <row r="6074" spans="3:3">
      <c r="C6074" s="193"/>
    </row>
    <row r="6075" spans="3:3">
      <c r="C6075" s="193"/>
    </row>
    <row r="6076" spans="3:3">
      <c r="C6076" s="193"/>
    </row>
    <row r="6077" spans="3:3">
      <c r="C6077" s="193"/>
    </row>
    <row r="6078" spans="3:3">
      <c r="C6078" s="193"/>
    </row>
    <row r="6079" spans="3:3">
      <c r="C6079" s="193"/>
    </row>
    <row r="6080" spans="3:3">
      <c r="C6080" s="193"/>
    </row>
    <row r="6081" spans="3:3">
      <c r="C6081" s="193"/>
    </row>
    <row r="6082" spans="3:3">
      <c r="C6082" s="193"/>
    </row>
    <row r="6083" spans="3:3">
      <c r="C6083" s="193"/>
    </row>
    <row r="6084" spans="3:3">
      <c r="C6084" s="193"/>
    </row>
    <row r="6085" spans="3:3">
      <c r="C6085" s="193"/>
    </row>
    <row r="6086" spans="3:3">
      <c r="C6086" s="193"/>
    </row>
    <row r="6087" spans="3:3">
      <c r="C6087" s="193"/>
    </row>
    <row r="6088" spans="3:3">
      <c r="C6088" s="193"/>
    </row>
    <row r="6089" spans="3:3">
      <c r="C6089" s="193"/>
    </row>
    <row r="6090" spans="3:3">
      <c r="C6090" s="193"/>
    </row>
    <row r="6091" spans="3:3">
      <c r="C6091" s="193"/>
    </row>
    <row r="6092" spans="3:3">
      <c r="C6092" s="193"/>
    </row>
    <row r="6093" spans="3:3">
      <c r="C6093" s="193"/>
    </row>
    <row r="6094" spans="3:3">
      <c r="C6094" s="193"/>
    </row>
    <row r="6095" spans="3:3">
      <c r="C6095" s="193"/>
    </row>
    <row r="6096" spans="3:3">
      <c r="C6096" s="193"/>
    </row>
    <row r="6097" spans="3:3">
      <c r="C6097" s="193"/>
    </row>
    <row r="6098" spans="3:3">
      <c r="C6098" s="193"/>
    </row>
    <row r="6099" spans="3:3">
      <c r="C6099" s="193"/>
    </row>
    <row r="6100" spans="3:3">
      <c r="C6100" s="193"/>
    </row>
    <row r="6101" spans="3:3">
      <c r="C6101" s="193"/>
    </row>
    <row r="6102" spans="3:3">
      <c r="C6102" s="193"/>
    </row>
    <row r="6103" spans="3:3">
      <c r="C6103" s="193"/>
    </row>
    <row r="6104" spans="3:3">
      <c r="C6104" s="193"/>
    </row>
    <row r="6105" spans="3:3">
      <c r="C6105" s="193"/>
    </row>
    <row r="6106" spans="3:3">
      <c r="C6106" s="193"/>
    </row>
    <row r="6107" spans="3:3">
      <c r="C6107" s="193"/>
    </row>
    <row r="6108" spans="3:3">
      <c r="C6108" s="193"/>
    </row>
    <row r="6109" spans="3:3">
      <c r="C6109" s="193"/>
    </row>
    <row r="6110" spans="3:3">
      <c r="C6110" s="193"/>
    </row>
    <row r="6111" spans="3:3">
      <c r="C6111" s="193"/>
    </row>
    <row r="6112" spans="3:3">
      <c r="C6112" s="193"/>
    </row>
    <row r="6113" spans="3:3">
      <c r="C6113" s="193"/>
    </row>
    <row r="6114" spans="3:3">
      <c r="C6114" s="193"/>
    </row>
    <row r="6115" spans="3:3">
      <c r="C6115" s="193"/>
    </row>
    <row r="6116" spans="3:3">
      <c r="C6116" s="193"/>
    </row>
    <row r="6117" spans="3:3">
      <c r="C6117" s="193"/>
    </row>
    <row r="6118" spans="3:3">
      <c r="C6118" s="193"/>
    </row>
    <row r="6119" spans="3:3">
      <c r="C6119" s="193"/>
    </row>
    <row r="6120" spans="3:3">
      <c r="C6120" s="193"/>
    </row>
    <row r="6121" spans="3:3">
      <c r="C6121" s="193"/>
    </row>
    <row r="6122" spans="3:3">
      <c r="C6122" s="193"/>
    </row>
    <row r="6123" spans="3:3">
      <c r="C6123" s="193"/>
    </row>
    <row r="6124" spans="3:3">
      <c r="C6124" s="193"/>
    </row>
    <row r="6125" spans="3:3">
      <c r="C6125" s="193"/>
    </row>
    <row r="6126" spans="3:3">
      <c r="C6126" s="193"/>
    </row>
    <row r="6127" spans="3:3">
      <c r="C6127" s="193"/>
    </row>
    <row r="6128" spans="3:3">
      <c r="C6128" s="193"/>
    </row>
    <row r="6129" spans="3:3">
      <c r="C6129" s="193"/>
    </row>
    <row r="6130" spans="3:3">
      <c r="C6130" s="193"/>
    </row>
    <row r="6131" spans="3:3">
      <c r="C6131" s="193"/>
    </row>
    <row r="6132" spans="3:3">
      <c r="C6132" s="193"/>
    </row>
    <row r="6133" spans="3:3">
      <c r="C6133" s="193"/>
    </row>
    <row r="6134" spans="3:3">
      <c r="C6134" s="193"/>
    </row>
    <row r="6135" spans="3:3">
      <c r="C6135" s="193"/>
    </row>
    <row r="6136" spans="3:3">
      <c r="C6136" s="193"/>
    </row>
    <row r="6137" spans="3:3">
      <c r="C6137" s="193"/>
    </row>
    <row r="6138" spans="3:3">
      <c r="C6138" s="193"/>
    </row>
    <row r="6139" spans="3:3">
      <c r="C6139" s="193"/>
    </row>
    <row r="6140" spans="3:3">
      <c r="C6140" s="193"/>
    </row>
    <row r="6141" spans="3:3">
      <c r="C6141" s="193"/>
    </row>
    <row r="6142" spans="3:3">
      <c r="C6142" s="193"/>
    </row>
    <row r="6143" spans="3:3">
      <c r="C6143" s="193"/>
    </row>
    <row r="6144" spans="3:3">
      <c r="C6144" s="193"/>
    </row>
    <row r="6145" spans="3:3">
      <c r="C6145" s="193"/>
    </row>
    <row r="6146" spans="3:3">
      <c r="C6146" s="193"/>
    </row>
    <row r="6147" spans="3:3">
      <c r="C6147" s="193"/>
    </row>
    <row r="6148" spans="3:3">
      <c r="C6148" s="193"/>
    </row>
    <row r="6149" spans="3:3">
      <c r="C6149" s="193"/>
    </row>
    <row r="6150" spans="3:3">
      <c r="C6150" s="193"/>
    </row>
    <row r="6151" spans="3:3">
      <c r="C6151" s="193"/>
    </row>
    <row r="6152" spans="3:3">
      <c r="C6152" s="193"/>
    </row>
    <row r="6153" spans="3:3">
      <c r="C6153" s="193"/>
    </row>
    <row r="6154" spans="3:3">
      <c r="C6154" s="193"/>
    </row>
    <row r="6155" spans="3:3">
      <c r="C6155" s="193"/>
    </row>
    <row r="6156" spans="3:3">
      <c r="C6156" s="193"/>
    </row>
    <row r="6157" spans="3:3">
      <c r="C6157" s="193"/>
    </row>
    <row r="6158" spans="3:3">
      <c r="C6158" s="186"/>
    </row>
    <row r="6159" spans="3:3">
      <c r="C6159" s="186"/>
    </row>
    <row r="6160" spans="3:3">
      <c r="C6160" s="193"/>
    </row>
    <row r="6161" spans="3:3">
      <c r="C6161" s="193"/>
    </row>
    <row r="6162" spans="3:3">
      <c r="C6162" s="193"/>
    </row>
    <row r="6163" spans="3:3">
      <c r="C6163" s="193"/>
    </row>
    <row r="6164" spans="3:3">
      <c r="C6164" s="193"/>
    </row>
    <row r="6165" spans="3:3">
      <c r="C6165" s="186"/>
    </row>
    <row r="6166" spans="3:3">
      <c r="C6166" s="193"/>
    </row>
    <row r="6167" spans="3:3">
      <c r="C6167" s="193"/>
    </row>
    <row r="6168" spans="3:3">
      <c r="C6168" s="193"/>
    </row>
    <row r="6169" spans="3:3">
      <c r="C6169" s="193"/>
    </row>
    <row r="6170" spans="3:3">
      <c r="C6170" s="193"/>
    </row>
    <row r="6171" spans="3:3">
      <c r="C6171" s="193"/>
    </row>
    <row r="6172" spans="3:3">
      <c r="C6172" s="186"/>
    </row>
    <row r="6173" spans="3:3">
      <c r="C6173" s="186"/>
    </row>
    <row r="6174" spans="3:3">
      <c r="C6174" s="186"/>
    </row>
    <row r="6175" spans="3:3">
      <c r="C6175" s="186"/>
    </row>
    <row r="6176" spans="3:3">
      <c r="C6176" s="193"/>
    </row>
    <row r="6177" spans="3:3">
      <c r="C6177" s="193"/>
    </row>
    <row r="6178" spans="3:3">
      <c r="C6178" s="193"/>
    </row>
    <row r="6179" spans="3:3">
      <c r="C6179" s="193"/>
    </row>
    <row r="6180" spans="3:3">
      <c r="C6180" s="193"/>
    </row>
    <row r="6181" spans="3:3">
      <c r="C6181" s="193"/>
    </row>
    <row r="6182" spans="3:3">
      <c r="C6182" s="193"/>
    </row>
    <row r="6183" spans="3:3">
      <c r="C6183" s="193"/>
    </row>
    <row r="6184" spans="3:3">
      <c r="C6184" s="193"/>
    </row>
    <row r="6185" spans="3:3">
      <c r="C6185" s="193"/>
    </row>
    <row r="6186" spans="3:3">
      <c r="C6186" s="193"/>
    </row>
    <row r="6187" spans="3:3">
      <c r="C6187" s="193"/>
    </row>
    <row r="6188" spans="3:3">
      <c r="C6188" s="193"/>
    </row>
    <row r="6189" spans="3:3">
      <c r="C6189" s="193"/>
    </row>
    <row r="6190" spans="3:3">
      <c r="C6190" s="193"/>
    </row>
    <row r="6191" spans="3:3">
      <c r="C6191" s="193"/>
    </row>
    <row r="6192" spans="3:3">
      <c r="C6192" s="193"/>
    </row>
    <row r="6193" spans="3:3">
      <c r="C6193" s="193"/>
    </row>
    <row r="6194" spans="3:3">
      <c r="C6194" s="193"/>
    </row>
    <row r="6195" spans="3:3">
      <c r="C6195" s="193"/>
    </row>
    <row r="6196" spans="3:3">
      <c r="C6196" s="193"/>
    </row>
    <row r="6197" spans="3:3">
      <c r="C6197" s="193"/>
    </row>
    <row r="6198" spans="3:3">
      <c r="C6198" s="193"/>
    </row>
    <row r="6199" spans="3:3">
      <c r="C6199" s="193"/>
    </row>
    <row r="6200" spans="3:3">
      <c r="C6200" s="193"/>
    </row>
    <row r="6201" spans="3:3">
      <c r="C6201" s="193"/>
    </row>
    <row r="6202" spans="3:3">
      <c r="C6202" s="193"/>
    </row>
    <row r="6203" spans="3:3">
      <c r="C6203" s="193"/>
    </row>
    <row r="6204" spans="3:3">
      <c r="C6204" s="193"/>
    </row>
    <row r="6205" spans="3:3">
      <c r="C6205" s="193"/>
    </row>
    <row r="6206" spans="3:3">
      <c r="C6206" s="193"/>
    </row>
    <row r="6207" spans="3:3">
      <c r="C6207" s="193"/>
    </row>
    <row r="6208" spans="3:3">
      <c r="C6208" s="193"/>
    </row>
    <row r="6209" spans="3:3">
      <c r="C6209" s="193"/>
    </row>
    <row r="6210" spans="3:3">
      <c r="C6210" s="193"/>
    </row>
    <row r="6211" spans="3:3">
      <c r="C6211" s="193"/>
    </row>
    <row r="6212" spans="3:3">
      <c r="C6212" s="193"/>
    </row>
    <row r="6213" spans="3:3">
      <c r="C6213" s="193"/>
    </row>
    <row r="6214" spans="3:3">
      <c r="C6214" s="193"/>
    </row>
    <row r="6215" spans="3:3">
      <c r="C6215" s="193"/>
    </row>
    <row r="6216" spans="3:3">
      <c r="C6216" s="193"/>
    </row>
    <row r="6217" spans="3:3">
      <c r="C6217" s="193"/>
    </row>
    <row r="6218" spans="3:3">
      <c r="C6218" s="193"/>
    </row>
    <row r="6219" spans="3:3">
      <c r="C6219" s="193"/>
    </row>
    <row r="6220" spans="3:3">
      <c r="C6220" s="193"/>
    </row>
    <row r="6221" spans="3:3">
      <c r="C6221" s="193"/>
    </row>
    <row r="6222" spans="3:3">
      <c r="C6222" s="193"/>
    </row>
    <row r="6223" spans="3:3">
      <c r="C6223" s="193"/>
    </row>
    <row r="6224" spans="3:3">
      <c r="C6224" s="193"/>
    </row>
    <row r="6225" spans="3:3">
      <c r="C6225" s="193"/>
    </row>
    <row r="6226" spans="3:3">
      <c r="C6226" s="193"/>
    </row>
    <row r="6227" spans="3:3">
      <c r="C6227" s="193"/>
    </row>
    <row r="6228" spans="3:3">
      <c r="C6228" s="193"/>
    </row>
    <row r="6229" spans="3:3">
      <c r="C6229" s="193"/>
    </row>
    <row r="6230" spans="3:3">
      <c r="C6230" s="193"/>
    </row>
    <row r="6231" spans="3:3">
      <c r="C6231" s="193"/>
    </row>
    <row r="6232" spans="3:3">
      <c r="C6232" s="193"/>
    </row>
    <row r="6233" spans="3:3">
      <c r="C6233" s="193"/>
    </row>
    <row r="6234" spans="3:3">
      <c r="C6234" s="193"/>
    </row>
    <row r="6235" spans="3:3">
      <c r="C6235" s="193"/>
    </row>
    <row r="6236" spans="3:3">
      <c r="C6236" s="193"/>
    </row>
    <row r="6237" spans="3:3">
      <c r="C6237" s="193"/>
    </row>
    <row r="6238" spans="3:3">
      <c r="C6238" s="193"/>
    </row>
    <row r="6239" spans="3:3">
      <c r="C6239" s="193"/>
    </row>
    <row r="6240" spans="3:3">
      <c r="C6240" s="193"/>
    </row>
    <row r="6241" spans="3:3">
      <c r="C6241" s="193"/>
    </row>
    <row r="6242" spans="3:3">
      <c r="C6242" s="193"/>
    </row>
    <row r="6243" spans="3:3">
      <c r="C6243" s="193"/>
    </row>
    <row r="6244" spans="3:3">
      <c r="C6244" s="193"/>
    </row>
    <row r="6245" spans="3:3">
      <c r="C6245" s="193"/>
    </row>
    <row r="6246" spans="3:3">
      <c r="C6246" s="193"/>
    </row>
    <row r="6247" spans="3:3">
      <c r="C6247" s="193"/>
    </row>
    <row r="6248" spans="3:3">
      <c r="C6248" s="193"/>
    </row>
    <row r="6249" spans="3:3">
      <c r="C6249" s="193"/>
    </row>
    <row r="6250" spans="3:3">
      <c r="C6250" s="193"/>
    </row>
    <row r="6251" spans="3:3">
      <c r="C6251" s="193"/>
    </row>
    <row r="6252" spans="3:3">
      <c r="C6252" s="193"/>
    </row>
    <row r="6253" spans="3:3">
      <c r="C6253" s="193"/>
    </row>
    <row r="6254" spans="3:3">
      <c r="C6254" s="193"/>
    </row>
    <row r="6255" spans="3:3">
      <c r="C6255" s="193"/>
    </row>
    <row r="6256" spans="3:3">
      <c r="C6256" s="193"/>
    </row>
    <row r="6257" spans="3:3">
      <c r="C6257" s="193"/>
    </row>
    <row r="6258" spans="3:3">
      <c r="C6258" s="193"/>
    </row>
    <row r="6259" spans="3:3">
      <c r="C6259" s="193"/>
    </row>
    <row r="6260" spans="3:3">
      <c r="C6260" s="193"/>
    </row>
    <row r="6261" spans="3:3">
      <c r="C6261" s="193"/>
    </row>
    <row r="6262" spans="3:3">
      <c r="C6262" s="193"/>
    </row>
    <row r="6263" spans="3:3">
      <c r="C6263" s="193"/>
    </row>
    <row r="6264" spans="3:3">
      <c r="C6264" s="193"/>
    </row>
    <row r="6265" spans="3:3">
      <c r="C6265" s="193"/>
    </row>
    <row r="6266" spans="3:3">
      <c r="C6266" s="193"/>
    </row>
    <row r="6267" spans="3:3">
      <c r="C6267" s="193"/>
    </row>
    <row r="6268" spans="3:3">
      <c r="C6268" s="193"/>
    </row>
    <row r="6269" spans="3:3">
      <c r="C6269" s="193"/>
    </row>
    <row r="6270" spans="3:3">
      <c r="C6270" s="193"/>
    </row>
    <row r="6271" spans="3:3">
      <c r="C6271" s="193"/>
    </row>
    <row r="6272" spans="3:3">
      <c r="C6272" s="193"/>
    </row>
    <row r="6273" spans="3:3">
      <c r="C6273" s="193"/>
    </row>
    <row r="6274" spans="3:3">
      <c r="C6274" s="193"/>
    </row>
    <row r="6275" spans="3:3">
      <c r="C6275" s="193"/>
    </row>
    <row r="6276" spans="3:3">
      <c r="C6276" s="193"/>
    </row>
    <row r="6277" spans="3:3">
      <c r="C6277" s="193"/>
    </row>
    <row r="6278" spans="3:3">
      <c r="C6278" s="193"/>
    </row>
    <row r="6279" spans="3:3">
      <c r="C6279" s="193"/>
    </row>
    <row r="6280" spans="3:3">
      <c r="C6280" s="193"/>
    </row>
    <row r="6281" spans="3:3">
      <c r="C6281" s="193"/>
    </row>
    <row r="6282" spans="3:3">
      <c r="C6282" s="193"/>
    </row>
    <row r="6283" spans="3:3">
      <c r="C6283" s="193"/>
    </row>
    <row r="6284" spans="3:3">
      <c r="C6284" s="193"/>
    </row>
    <row r="6285" spans="3:3">
      <c r="C6285" s="193"/>
    </row>
    <row r="6286" spans="3:3">
      <c r="C6286" s="193"/>
    </row>
    <row r="6287" spans="3:3">
      <c r="C6287" s="193"/>
    </row>
    <row r="6288" spans="3:3">
      <c r="C6288" s="193"/>
    </row>
    <row r="6289" spans="3:3">
      <c r="C6289" s="193"/>
    </row>
    <row r="6290" spans="3:3">
      <c r="C6290" s="193"/>
    </row>
    <row r="6291" spans="3:3">
      <c r="C6291" s="193"/>
    </row>
    <row r="6292" spans="3:3">
      <c r="C6292" s="193"/>
    </row>
    <row r="6293" spans="3:3">
      <c r="C6293" s="193"/>
    </row>
    <row r="6294" spans="3:3">
      <c r="C6294" s="193"/>
    </row>
    <row r="6295" spans="3:3">
      <c r="C6295" s="193"/>
    </row>
    <row r="6296" spans="3:3">
      <c r="C6296" s="193"/>
    </row>
    <row r="6297" spans="3:3">
      <c r="C6297" s="193"/>
    </row>
    <row r="6298" spans="3:3">
      <c r="C6298" s="193"/>
    </row>
    <row r="6299" spans="3:3">
      <c r="C6299" s="193"/>
    </row>
    <row r="6300" spans="3:3">
      <c r="C6300" s="193"/>
    </row>
    <row r="6301" spans="3:3">
      <c r="C6301" s="193"/>
    </row>
    <row r="6302" spans="3:3">
      <c r="C6302" s="193"/>
    </row>
    <row r="6303" spans="3:3">
      <c r="C6303" s="193"/>
    </row>
    <row r="6304" spans="3:3">
      <c r="C6304" s="193"/>
    </row>
    <row r="6305" spans="3:3">
      <c r="C6305" s="193"/>
    </row>
    <row r="6306" spans="3:3">
      <c r="C6306" s="193"/>
    </row>
    <row r="6307" spans="3:3">
      <c r="C6307" s="193"/>
    </row>
    <row r="6308" spans="3:3">
      <c r="C6308" s="193"/>
    </row>
    <row r="6309" spans="3:3">
      <c r="C6309" s="193"/>
    </row>
    <row r="6310" spans="3:3">
      <c r="C6310" s="193"/>
    </row>
    <row r="6311" spans="3:3">
      <c r="C6311" s="193"/>
    </row>
    <row r="6312" spans="3:3">
      <c r="C6312" s="193"/>
    </row>
    <row r="6313" spans="3:3">
      <c r="C6313" s="193"/>
    </row>
    <row r="6314" spans="3:3">
      <c r="C6314" s="193"/>
    </row>
    <row r="6315" spans="3:3">
      <c r="C6315" s="193"/>
    </row>
    <row r="6316" spans="3:3">
      <c r="C6316" s="193"/>
    </row>
    <row r="6317" spans="3:3">
      <c r="C6317" s="186"/>
    </row>
    <row r="6318" spans="3:3">
      <c r="C6318" s="186"/>
    </row>
    <row r="6319" spans="3:3">
      <c r="C6319" s="186"/>
    </row>
    <row r="6320" spans="3:3">
      <c r="C6320" s="186"/>
    </row>
    <row r="6321" spans="3:3">
      <c r="C6321" s="186"/>
    </row>
    <row r="6322" spans="3:3">
      <c r="C6322" s="193"/>
    </row>
    <row r="6323" spans="3:3">
      <c r="C6323" s="193"/>
    </row>
    <row r="6324" spans="3:3">
      <c r="C6324" s="193"/>
    </row>
    <row r="6325" spans="3:3">
      <c r="C6325" s="193"/>
    </row>
    <row r="6326" spans="3:3">
      <c r="C6326" s="193"/>
    </row>
    <row r="6327" spans="3:3">
      <c r="C6327" s="193"/>
    </row>
    <row r="6328" spans="3:3">
      <c r="C6328" s="186"/>
    </row>
    <row r="6329" spans="3:3">
      <c r="C6329" s="186"/>
    </row>
    <row r="6330" spans="3:3">
      <c r="C6330" s="186"/>
    </row>
    <row r="6331" spans="3:3">
      <c r="C6331" s="193"/>
    </row>
    <row r="6332" spans="3:3">
      <c r="C6332" s="193"/>
    </row>
    <row r="6333" spans="3:3">
      <c r="C6333" s="193"/>
    </row>
    <row r="6334" spans="3:3">
      <c r="C6334" s="193"/>
    </row>
    <row r="6335" spans="3:3">
      <c r="C6335" s="186"/>
    </row>
    <row r="6336" spans="3:3">
      <c r="C6336" s="186"/>
    </row>
    <row r="6337" spans="3:3">
      <c r="C6337" s="186"/>
    </row>
    <row r="6338" spans="3:3">
      <c r="C6338" s="186"/>
    </row>
    <row r="6339" spans="3:3">
      <c r="C6339" s="186"/>
    </row>
    <row r="6340" spans="3:3">
      <c r="C6340" s="186"/>
    </row>
    <row r="6341" spans="3:3">
      <c r="C6341" s="186"/>
    </row>
    <row r="6342" spans="3:3">
      <c r="C6342" s="186"/>
    </row>
    <row r="6343" spans="3:3">
      <c r="C6343" s="186"/>
    </row>
    <row r="6344" spans="3:3">
      <c r="C6344" s="193"/>
    </row>
    <row r="6345" spans="3:3">
      <c r="C6345" s="193"/>
    </row>
    <row r="6346" spans="3:3">
      <c r="C6346" s="193"/>
    </row>
    <row r="6347" spans="3:3">
      <c r="C6347" s="193"/>
    </row>
    <row r="6348" spans="3:3">
      <c r="C6348" s="193"/>
    </row>
    <row r="6349" spans="3:3">
      <c r="C6349" s="193"/>
    </row>
    <row r="6350" spans="3:3">
      <c r="C6350" s="193"/>
    </row>
    <row r="6351" spans="3:3">
      <c r="C6351" s="193"/>
    </row>
    <row r="6352" spans="3:3">
      <c r="C6352" s="193"/>
    </row>
    <row r="6353" spans="3:3">
      <c r="C6353" s="193"/>
    </row>
    <row r="6354" spans="3:3">
      <c r="C6354" s="193"/>
    </row>
    <row r="6355" spans="3:3">
      <c r="C6355" s="193"/>
    </row>
    <row r="6356" spans="3:3">
      <c r="C6356" s="193"/>
    </row>
    <row r="6357" spans="3:3">
      <c r="C6357" s="193"/>
    </row>
    <row r="6358" spans="3:3">
      <c r="C6358" s="193"/>
    </row>
    <row r="6359" spans="3:3">
      <c r="C6359" s="193"/>
    </row>
    <row r="6360" spans="3:3">
      <c r="C6360" s="193"/>
    </row>
    <row r="6361" spans="3:3">
      <c r="C6361" s="193"/>
    </row>
    <row r="6362" spans="3:3">
      <c r="C6362" s="193"/>
    </row>
    <row r="6363" spans="3:3">
      <c r="C6363" s="193"/>
    </row>
    <row r="6364" spans="3:3">
      <c r="C6364" s="193"/>
    </row>
    <row r="6365" spans="3:3">
      <c r="C6365" s="193"/>
    </row>
    <row r="6366" spans="3:3">
      <c r="C6366" s="193"/>
    </row>
    <row r="6367" spans="3:3">
      <c r="C6367" s="193"/>
    </row>
    <row r="6368" spans="3:3">
      <c r="C6368" s="186"/>
    </row>
    <row r="6369" spans="3:3">
      <c r="C6369" s="186"/>
    </row>
    <row r="6370" spans="3:3">
      <c r="C6370" s="186"/>
    </row>
    <row r="6371" spans="3:3">
      <c r="C6371" s="186"/>
    </row>
    <row r="6372" spans="3:3">
      <c r="C6372" s="193"/>
    </row>
    <row r="6373" spans="3:3">
      <c r="C6373" s="193"/>
    </row>
    <row r="6374" spans="3:3">
      <c r="C6374" s="193"/>
    </row>
    <row r="6375" spans="3:3">
      <c r="C6375" s="193"/>
    </row>
    <row r="6376" spans="3:3">
      <c r="C6376" s="193"/>
    </row>
    <row r="6377" spans="3:3">
      <c r="C6377" s="193"/>
    </row>
    <row r="6378" spans="3:3">
      <c r="C6378" s="193"/>
    </row>
    <row r="6379" spans="3:3">
      <c r="C6379" s="193"/>
    </row>
    <row r="6380" spans="3:3">
      <c r="C6380" s="193"/>
    </row>
    <row r="6381" spans="3:3">
      <c r="C6381" s="193"/>
    </row>
    <row r="6382" spans="3:3">
      <c r="C6382" s="193"/>
    </row>
    <row r="6383" spans="3:3">
      <c r="C6383" s="193"/>
    </row>
    <row r="6384" spans="3:3">
      <c r="C6384" s="193"/>
    </row>
    <row r="6385" spans="3:3">
      <c r="C6385" s="193"/>
    </row>
    <row r="6386" spans="3:3">
      <c r="C6386" s="193"/>
    </row>
    <row r="6387" spans="3:3">
      <c r="C6387" s="193"/>
    </row>
    <row r="6388" spans="3:3">
      <c r="C6388" s="193"/>
    </row>
    <row r="6389" spans="3:3">
      <c r="C6389" s="193"/>
    </row>
    <row r="6390" spans="3:3">
      <c r="C6390" s="193"/>
    </row>
    <row r="6391" spans="3:3">
      <c r="C6391" s="193"/>
    </row>
    <row r="6392" spans="3:3">
      <c r="C6392" s="193"/>
    </row>
    <row r="6393" spans="3:3">
      <c r="C6393" s="193"/>
    </row>
    <row r="6394" spans="3:3">
      <c r="C6394" s="193"/>
    </row>
    <row r="6395" spans="3:3">
      <c r="C6395" s="193"/>
    </row>
    <row r="6396" spans="3:3">
      <c r="C6396" s="193"/>
    </row>
    <row r="6397" spans="3:3">
      <c r="C6397" s="193"/>
    </row>
    <row r="6398" spans="3:3">
      <c r="C6398" s="193"/>
    </row>
    <row r="6399" spans="3:3">
      <c r="C6399" s="193"/>
    </row>
    <row r="6400" spans="3:3">
      <c r="C6400" s="193"/>
    </row>
    <row r="6401" spans="3:3">
      <c r="C6401" s="193"/>
    </row>
    <row r="6402" spans="3:3">
      <c r="C6402" s="193"/>
    </row>
    <row r="6403" spans="3:3">
      <c r="C6403" s="193"/>
    </row>
    <row r="6404" spans="3:3">
      <c r="C6404" s="193"/>
    </row>
    <row r="6405" spans="3:3">
      <c r="C6405" s="193"/>
    </row>
    <row r="6406" spans="3:3">
      <c r="C6406" s="193"/>
    </row>
    <row r="6407" spans="3:3">
      <c r="C6407" s="193"/>
    </row>
    <row r="6408" spans="3:3">
      <c r="C6408" s="193"/>
    </row>
    <row r="6409" spans="3:3">
      <c r="C6409" s="193"/>
    </row>
    <row r="6410" spans="3:3">
      <c r="C6410" s="193"/>
    </row>
    <row r="6411" spans="3:3">
      <c r="C6411" s="193"/>
    </row>
    <row r="6412" spans="3:3">
      <c r="C6412" s="193"/>
    </row>
    <row r="6413" spans="3:3">
      <c r="C6413" s="193"/>
    </row>
    <row r="6414" spans="3:3">
      <c r="C6414" s="193"/>
    </row>
    <row r="6415" spans="3:3">
      <c r="C6415" s="193"/>
    </row>
    <row r="6416" spans="3:3">
      <c r="C6416" s="193"/>
    </row>
    <row r="6417" spans="3:3">
      <c r="C6417" s="193"/>
    </row>
    <row r="6418" spans="3:3">
      <c r="C6418" s="193"/>
    </row>
    <row r="6419" spans="3:3">
      <c r="C6419" s="193"/>
    </row>
    <row r="6420" spans="3:3">
      <c r="C6420" s="193"/>
    </row>
    <row r="6421" spans="3:3">
      <c r="C6421" s="193"/>
    </row>
    <row r="6422" spans="3:3">
      <c r="C6422" s="193"/>
    </row>
    <row r="6423" spans="3:3">
      <c r="C6423" s="193"/>
    </row>
    <row r="6424" spans="3:3">
      <c r="C6424" s="193"/>
    </row>
    <row r="6425" spans="3:3">
      <c r="C6425" s="193"/>
    </row>
    <row r="6426" spans="3:3">
      <c r="C6426" s="193"/>
    </row>
    <row r="6427" spans="3:3">
      <c r="C6427" s="193"/>
    </row>
    <row r="6428" spans="3:3">
      <c r="C6428" s="193"/>
    </row>
    <row r="6429" spans="3:3">
      <c r="C6429" s="193"/>
    </row>
    <row r="6430" spans="3:3">
      <c r="C6430" s="193"/>
    </row>
    <row r="6431" spans="3:3">
      <c r="C6431" s="193"/>
    </row>
    <row r="6432" spans="3:3">
      <c r="C6432" s="193"/>
    </row>
    <row r="6433" spans="3:3">
      <c r="C6433" s="193"/>
    </row>
    <row r="6434" spans="3:3">
      <c r="C6434" s="193"/>
    </row>
    <row r="6435" spans="3:3">
      <c r="C6435" s="193"/>
    </row>
    <row r="6436" spans="3:3">
      <c r="C6436" s="193"/>
    </row>
    <row r="6437" spans="3:3">
      <c r="C6437" s="193"/>
    </row>
    <row r="6438" spans="3:3">
      <c r="C6438" s="193"/>
    </row>
    <row r="6439" spans="3:3">
      <c r="C6439" s="193"/>
    </row>
    <row r="6440" spans="3:3">
      <c r="C6440" s="193"/>
    </row>
    <row r="6441" spans="3:3">
      <c r="C6441" s="193"/>
    </row>
    <row r="6442" spans="3:3">
      <c r="C6442" s="193"/>
    </row>
    <row r="6443" spans="3:3">
      <c r="C6443" s="193"/>
    </row>
    <row r="6444" spans="3:3">
      <c r="C6444" s="193"/>
    </row>
    <row r="6445" spans="3:3">
      <c r="C6445" s="193"/>
    </row>
    <row r="6446" spans="3:3">
      <c r="C6446" s="193"/>
    </row>
    <row r="6447" spans="3:3">
      <c r="C6447" s="193"/>
    </row>
    <row r="6448" spans="3:3">
      <c r="C6448" s="193"/>
    </row>
    <row r="6449" spans="3:3">
      <c r="C6449" s="193"/>
    </row>
    <row r="6450" spans="3:3">
      <c r="C6450" s="193"/>
    </row>
    <row r="6451" spans="3:3">
      <c r="C6451" s="193"/>
    </row>
    <row r="6452" spans="3:3">
      <c r="C6452" s="193"/>
    </row>
    <row r="6453" spans="3:3">
      <c r="C6453" s="193"/>
    </row>
    <row r="6454" spans="3:3">
      <c r="C6454" s="193"/>
    </row>
    <row r="6455" spans="3:3">
      <c r="C6455" s="193"/>
    </row>
    <row r="6456" spans="3:3">
      <c r="C6456" s="193"/>
    </row>
    <row r="6457" spans="3:3">
      <c r="C6457" s="193"/>
    </row>
    <row r="6458" spans="3:3">
      <c r="C6458" s="193"/>
    </row>
    <row r="6459" spans="3:3">
      <c r="C6459" s="193"/>
    </row>
    <row r="6460" spans="3:3">
      <c r="C6460" s="193"/>
    </row>
    <row r="6461" spans="3:3">
      <c r="C6461" s="186"/>
    </row>
    <row r="6462" spans="3:3">
      <c r="C6462" s="186"/>
    </row>
    <row r="6463" spans="3:3">
      <c r="C6463" s="186"/>
    </row>
    <row r="6464" spans="3:3">
      <c r="C6464" s="193"/>
    </row>
    <row r="6465" spans="3:3">
      <c r="C6465" s="193"/>
    </row>
    <row r="6466" spans="3:3">
      <c r="C6466" s="193"/>
    </row>
    <row r="6467" spans="3:3">
      <c r="C6467" s="193"/>
    </row>
    <row r="6468" spans="3:3">
      <c r="C6468" s="193"/>
    </row>
    <row r="6469" spans="3:3">
      <c r="C6469" s="193"/>
    </row>
    <row r="6470" spans="3:3">
      <c r="C6470" s="186"/>
    </row>
    <row r="6471" spans="3:3">
      <c r="C6471" s="186"/>
    </row>
    <row r="6472" spans="3:3">
      <c r="C6472" s="193"/>
    </row>
    <row r="6473" spans="3:3">
      <c r="C6473" s="193"/>
    </row>
    <row r="6474" spans="3:3">
      <c r="C6474" s="193"/>
    </row>
    <row r="6475" spans="3:3">
      <c r="C6475" s="193"/>
    </row>
    <row r="6476" spans="3:3">
      <c r="C6476" s="193"/>
    </row>
    <row r="6477" spans="3:3">
      <c r="C6477" s="193"/>
    </row>
    <row r="6478" spans="3:3">
      <c r="C6478" s="193"/>
    </row>
    <row r="6479" spans="3:3">
      <c r="C6479" s="193"/>
    </row>
    <row r="6480" spans="3:3">
      <c r="C6480" s="186"/>
    </row>
    <row r="6481" spans="3:3">
      <c r="C6481" s="186"/>
    </row>
    <row r="6482" spans="3:3">
      <c r="C6482" s="186"/>
    </row>
    <row r="6483" spans="3:3">
      <c r="C6483" s="186"/>
    </row>
    <row r="6484" spans="3:3">
      <c r="C6484" s="193"/>
    </row>
    <row r="6485" spans="3:3">
      <c r="C6485" s="193"/>
    </row>
    <row r="6486" spans="3:3">
      <c r="C6486" s="193"/>
    </row>
    <row r="6487" spans="3:3">
      <c r="C6487" s="193"/>
    </row>
    <row r="6488" spans="3:3">
      <c r="C6488" s="193"/>
    </row>
    <row r="6489" spans="3:3">
      <c r="C6489" s="193"/>
    </row>
    <row r="6490" spans="3:3">
      <c r="C6490" s="193"/>
    </row>
    <row r="6491" spans="3:3">
      <c r="C6491" s="193"/>
    </row>
    <row r="6492" spans="3:3">
      <c r="C6492" s="193"/>
    </row>
    <row r="6493" spans="3:3">
      <c r="C6493" s="193"/>
    </row>
    <row r="6494" spans="3:3">
      <c r="C6494" s="193"/>
    </row>
    <row r="6495" spans="3:3">
      <c r="C6495" s="193"/>
    </row>
    <row r="6496" spans="3:3">
      <c r="C6496" s="193"/>
    </row>
    <row r="6497" spans="3:3">
      <c r="C6497" s="193"/>
    </row>
    <row r="6498" spans="3:3">
      <c r="C6498" s="193"/>
    </row>
    <row r="6499" spans="3:3">
      <c r="C6499" s="193"/>
    </row>
    <row r="6500" spans="3:3">
      <c r="C6500" s="193"/>
    </row>
    <row r="6501" spans="3:3">
      <c r="C6501" s="193"/>
    </row>
    <row r="6502" spans="3:3">
      <c r="C6502" s="193"/>
    </row>
    <row r="6503" spans="3:3">
      <c r="C6503" s="193"/>
    </row>
    <row r="6504" spans="3:3">
      <c r="C6504" s="193"/>
    </row>
    <row r="6505" spans="3:3">
      <c r="C6505" s="193"/>
    </row>
    <row r="6506" spans="3:3">
      <c r="C6506" s="193"/>
    </row>
    <row r="6507" spans="3:3">
      <c r="C6507" s="193"/>
    </row>
    <row r="6508" spans="3:3">
      <c r="C6508" s="193"/>
    </row>
    <row r="6509" spans="3:3">
      <c r="C6509" s="193"/>
    </row>
    <row r="6510" spans="3:3">
      <c r="C6510" s="193"/>
    </row>
    <row r="6511" spans="3:3">
      <c r="C6511" s="193"/>
    </row>
    <row r="6512" spans="3:3">
      <c r="C6512" s="193"/>
    </row>
    <row r="6513" spans="3:3">
      <c r="C6513" s="193"/>
    </row>
    <row r="6514" spans="3:3">
      <c r="C6514" s="193"/>
    </row>
    <row r="6515" spans="3:3">
      <c r="C6515" s="193"/>
    </row>
    <row r="6516" spans="3:3">
      <c r="C6516" s="193"/>
    </row>
    <row r="6517" spans="3:3">
      <c r="C6517" s="193"/>
    </row>
    <row r="6518" spans="3:3">
      <c r="C6518" s="193"/>
    </row>
    <row r="6519" spans="3:3">
      <c r="C6519" s="193"/>
    </row>
    <row r="6520" spans="3:3">
      <c r="C6520" s="193"/>
    </row>
    <row r="6521" spans="3:3">
      <c r="C6521" s="193"/>
    </row>
    <row r="6522" spans="3:3">
      <c r="C6522" s="193"/>
    </row>
    <row r="6523" spans="3:3">
      <c r="C6523" s="193"/>
    </row>
    <row r="6524" spans="3:3">
      <c r="C6524" s="193"/>
    </row>
    <row r="6525" spans="3:3">
      <c r="C6525" s="193"/>
    </row>
    <row r="6526" spans="3:3">
      <c r="C6526" s="193"/>
    </row>
    <row r="6527" spans="3:3">
      <c r="C6527" s="193"/>
    </row>
    <row r="6528" spans="3:3">
      <c r="C6528" s="193"/>
    </row>
    <row r="6529" spans="3:3">
      <c r="C6529" s="193"/>
    </row>
    <row r="6530" spans="3:3">
      <c r="C6530" s="193"/>
    </row>
    <row r="6531" spans="3:3">
      <c r="C6531" s="193"/>
    </row>
    <row r="6532" spans="3:3">
      <c r="C6532" s="193"/>
    </row>
    <row r="6533" spans="3:3">
      <c r="C6533" s="193"/>
    </row>
    <row r="6534" spans="3:3">
      <c r="C6534" s="193"/>
    </row>
    <row r="6535" spans="3:3">
      <c r="C6535" s="193"/>
    </row>
    <row r="6536" spans="3:3">
      <c r="C6536" s="193"/>
    </row>
    <row r="6537" spans="3:3">
      <c r="C6537" s="193"/>
    </row>
    <row r="6538" spans="3:3">
      <c r="C6538" s="193"/>
    </row>
    <row r="6539" spans="3:3">
      <c r="C6539" s="193"/>
    </row>
    <row r="6540" spans="3:3">
      <c r="C6540" s="193"/>
    </row>
    <row r="6541" spans="3:3">
      <c r="C6541" s="193"/>
    </row>
    <row r="6542" spans="3:3">
      <c r="C6542" s="193"/>
    </row>
    <row r="6543" spans="3:3">
      <c r="C6543" s="193"/>
    </row>
    <row r="6544" spans="3:3">
      <c r="C6544" s="193"/>
    </row>
    <row r="6545" spans="3:3">
      <c r="C6545" s="193"/>
    </row>
    <row r="6546" spans="3:3">
      <c r="C6546" s="186"/>
    </row>
    <row r="6547" spans="3:3">
      <c r="C6547" s="186"/>
    </row>
    <row r="6548" spans="3:3">
      <c r="C6548" s="193"/>
    </row>
    <row r="6549" spans="3:3">
      <c r="C6549" s="193"/>
    </row>
    <row r="6550" spans="3:3">
      <c r="C6550" s="193"/>
    </row>
    <row r="6551" spans="3:3">
      <c r="C6551" s="193"/>
    </row>
    <row r="6552" spans="3:3">
      <c r="C6552" s="193"/>
    </row>
    <row r="6553" spans="3:3">
      <c r="C6553" s="193"/>
    </row>
    <row r="6554" spans="3:3">
      <c r="C6554" s="193"/>
    </row>
    <row r="6555" spans="3:3">
      <c r="C6555" s="193"/>
    </row>
    <row r="6556" spans="3:3">
      <c r="C6556" s="193"/>
    </row>
    <row r="6557" spans="3:3">
      <c r="C6557" s="193"/>
    </row>
    <row r="6558" spans="3:3">
      <c r="C6558" s="193"/>
    </row>
    <row r="6559" spans="3:3">
      <c r="C6559" s="193"/>
    </row>
    <row r="6560" spans="3:3">
      <c r="C6560" s="193"/>
    </row>
    <row r="6561" spans="3:3">
      <c r="C6561" s="193"/>
    </row>
    <row r="6562" spans="3:3">
      <c r="C6562" s="193"/>
    </row>
    <row r="6563" spans="3:3">
      <c r="C6563" s="193"/>
    </row>
    <row r="6564" spans="3:3">
      <c r="C6564" s="193"/>
    </row>
    <row r="6565" spans="3:3">
      <c r="C6565" s="193"/>
    </row>
    <row r="6566" spans="3:3">
      <c r="C6566" s="193"/>
    </row>
    <row r="6567" spans="3:3">
      <c r="C6567" s="193"/>
    </row>
    <row r="6568" spans="3:3">
      <c r="C6568" s="193"/>
    </row>
    <row r="6569" spans="3:3">
      <c r="C6569" s="193"/>
    </row>
    <row r="6570" spans="3:3">
      <c r="C6570" s="193"/>
    </row>
    <row r="6571" spans="3:3">
      <c r="C6571" s="193"/>
    </row>
    <row r="6572" spans="3:3">
      <c r="C6572" s="193"/>
    </row>
    <row r="6573" spans="3:3">
      <c r="C6573" s="193"/>
    </row>
    <row r="6574" spans="3:3">
      <c r="C6574" s="193"/>
    </row>
    <row r="6575" spans="3:3">
      <c r="C6575" s="193"/>
    </row>
    <row r="6576" spans="3:3">
      <c r="C6576" s="193"/>
    </row>
    <row r="6577" spans="3:3">
      <c r="C6577" s="193"/>
    </row>
    <row r="6578" spans="3:3">
      <c r="C6578" s="193"/>
    </row>
    <row r="6579" spans="3:3">
      <c r="C6579" s="193"/>
    </row>
    <row r="6580" spans="3:3">
      <c r="C6580" s="193"/>
    </row>
    <row r="6581" spans="3:3">
      <c r="C6581" s="193"/>
    </row>
    <row r="6582" spans="3:3">
      <c r="C6582" s="193"/>
    </row>
    <row r="6583" spans="3:3">
      <c r="C6583" s="193"/>
    </row>
    <row r="6584" spans="3:3">
      <c r="C6584" s="193"/>
    </row>
    <row r="6585" spans="3:3">
      <c r="C6585" s="193"/>
    </row>
    <row r="6586" spans="3:3">
      <c r="C6586" s="193"/>
    </row>
    <row r="6587" spans="3:3">
      <c r="C6587" s="193"/>
    </row>
    <row r="6588" spans="3:3">
      <c r="C6588" s="193"/>
    </row>
    <row r="6589" spans="3:3">
      <c r="C6589" s="193"/>
    </row>
    <row r="6590" spans="3:3">
      <c r="C6590" s="193"/>
    </row>
    <row r="6591" spans="3:3">
      <c r="C6591" s="193"/>
    </row>
    <row r="6592" spans="3:3">
      <c r="C6592" s="193"/>
    </row>
    <row r="6593" spans="3:3">
      <c r="C6593" s="193"/>
    </row>
    <row r="6594" spans="3:3">
      <c r="C6594" s="193"/>
    </row>
    <row r="6595" spans="3:3">
      <c r="C6595" s="193"/>
    </row>
    <row r="6596" spans="3:3">
      <c r="C6596" s="193"/>
    </row>
    <row r="6597" spans="3:3">
      <c r="C6597" s="193"/>
    </row>
    <row r="6598" spans="3:3">
      <c r="C6598" s="193"/>
    </row>
    <row r="6599" spans="3:3">
      <c r="C6599" s="193"/>
    </row>
    <row r="6600" spans="3:3">
      <c r="C6600" s="193"/>
    </row>
    <row r="6601" spans="3:3">
      <c r="C6601" s="193"/>
    </row>
    <row r="6602" spans="3:3">
      <c r="C6602" s="193"/>
    </row>
    <row r="6603" spans="3:3">
      <c r="C6603" s="193"/>
    </row>
    <row r="6604" spans="3:3">
      <c r="C6604" s="193"/>
    </row>
    <row r="6605" spans="3:3">
      <c r="C6605" s="193"/>
    </row>
    <row r="6606" spans="3:3">
      <c r="C6606" s="193"/>
    </row>
    <row r="6607" spans="3:3">
      <c r="C6607" s="193"/>
    </row>
    <row r="6608" spans="3:3">
      <c r="C6608" s="193"/>
    </row>
    <row r="6609" spans="3:3">
      <c r="C6609" s="193"/>
    </row>
    <row r="6610" spans="3:3">
      <c r="C6610" s="193"/>
    </row>
    <row r="6611" spans="3:3">
      <c r="C6611" s="193"/>
    </row>
    <row r="6612" spans="3:3">
      <c r="C6612" s="193"/>
    </row>
    <row r="6613" spans="3:3">
      <c r="C6613" s="193"/>
    </row>
    <row r="6614" spans="3:3">
      <c r="C6614" s="193"/>
    </row>
    <row r="6615" spans="3:3">
      <c r="C6615" s="193"/>
    </row>
    <row r="6616" spans="3:3">
      <c r="C6616" s="193"/>
    </row>
    <row r="6617" spans="3:3">
      <c r="C6617" s="193"/>
    </row>
    <row r="6618" spans="3:3">
      <c r="C6618" s="193"/>
    </row>
    <row r="6619" spans="3:3">
      <c r="C6619" s="193"/>
    </row>
    <row r="6620" spans="3:3">
      <c r="C6620" s="193"/>
    </row>
    <row r="6621" spans="3:3">
      <c r="C6621" s="193"/>
    </row>
    <row r="6622" spans="3:3">
      <c r="C6622" s="193"/>
    </row>
    <row r="6623" spans="3:3">
      <c r="C6623" s="193"/>
    </row>
    <row r="6624" spans="3:3">
      <c r="C6624" s="193"/>
    </row>
    <row r="6625" spans="3:3">
      <c r="C6625" s="186"/>
    </row>
    <row r="6626" spans="3:3">
      <c r="C6626" s="186"/>
    </row>
    <row r="6627" spans="3:3">
      <c r="C6627" s="186"/>
    </row>
    <row r="6628" spans="3:3">
      <c r="C6628" s="186"/>
    </row>
    <row r="6629" spans="3:3">
      <c r="C6629" s="193"/>
    </row>
    <row r="6630" spans="3:3">
      <c r="C6630" s="193"/>
    </row>
    <row r="6631" spans="3:3">
      <c r="C6631" s="193"/>
    </row>
    <row r="6632" spans="3:3">
      <c r="C6632" s="186"/>
    </row>
    <row r="6633" spans="3:3">
      <c r="C6633" s="186"/>
    </row>
    <row r="6634" spans="3:3">
      <c r="C6634" s="186"/>
    </row>
    <row r="6635" spans="3:3">
      <c r="C6635" s="193"/>
    </row>
    <row r="6636" spans="3:3">
      <c r="C6636" s="193"/>
    </row>
    <row r="6637" spans="3:3">
      <c r="C6637" s="193"/>
    </row>
    <row r="6638" spans="3:3">
      <c r="C6638" s="193"/>
    </row>
    <row r="6639" spans="3:3">
      <c r="C6639" s="186"/>
    </row>
    <row r="6640" spans="3:3">
      <c r="C6640" s="186"/>
    </row>
    <row r="6641" spans="3:3">
      <c r="C6641" s="186"/>
    </row>
    <row r="6642" spans="3:3">
      <c r="C6642" s="186"/>
    </row>
    <row r="6643" spans="3:3">
      <c r="C6643" s="186"/>
    </row>
    <row r="6644" spans="3:3">
      <c r="C6644" s="186"/>
    </row>
    <row r="6645" spans="3:3">
      <c r="C6645" s="186"/>
    </row>
    <row r="6646" spans="3:3">
      <c r="C6646" s="186"/>
    </row>
    <row r="6647" spans="3:3">
      <c r="C6647" s="186"/>
    </row>
    <row r="6648" spans="3:3">
      <c r="C6648" s="186"/>
    </row>
    <row r="6649" spans="3:3">
      <c r="C6649" s="186"/>
    </row>
    <row r="6650" spans="3:3">
      <c r="C6650" s="186"/>
    </row>
    <row r="6651" spans="3:3">
      <c r="C6651" s="193"/>
    </row>
    <row r="6652" spans="3:3">
      <c r="C6652" s="193"/>
    </row>
    <row r="6653" spans="3:3">
      <c r="C6653" s="193"/>
    </row>
    <row r="6654" spans="3:3">
      <c r="C6654" s="193"/>
    </row>
    <row r="6655" spans="3:3">
      <c r="C6655" s="193"/>
    </row>
    <row r="6656" spans="3:3">
      <c r="C6656" s="193"/>
    </row>
    <row r="6657" spans="3:3">
      <c r="C6657" s="193"/>
    </row>
    <row r="6658" spans="3:3">
      <c r="C6658" s="193"/>
    </row>
    <row r="6659" spans="3:3">
      <c r="C6659" s="193"/>
    </row>
    <row r="6660" spans="3:3">
      <c r="C6660" s="193"/>
    </row>
    <row r="6661" spans="3:3">
      <c r="C6661" s="193"/>
    </row>
    <row r="6662" spans="3:3">
      <c r="C6662" s="193"/>
    </row>
    <row r="6663" spans="3:3">
      <c r="C6663" s="193"/>
    </row>
    <row r="6664" spans="3:3">
      <c r="C6664" s="193"/>
    </row>
    <row r="6665" spans="3:3">
      <c r="C6665" s="193"/>
    </row>
    <row r="6666" spans="3:3">
      <c r="C6666" s="193"/>
    </row>
    <row r="6667" spans="3:3">
      <c r="C6667" s="193"/>
    </row>
    <row r="6668" spans="3:3">
      <c r="C6668" s="193"/>
    </row>
    <row r="6669" spans="3:3">
      <c r="C6669" s="193"/>
    </row>
    <row r="6670" spans="3:3">
      <c r="C6670" s="193"/>
    </row>
    <row r="6671" spans="3:3">
      <c r="C6671" s="193"/>
    </row>
    <row r="6672" spans="3:3">
      <c r="C6672" s="193"/>
    </row>
    <row r="6673" spans="3:3">
      <c r="C6673" s="193"/>
    </row>
    <row r="6674" spans="3:3">
      <c r="C6674" s="193"/>
    </row>
    <row r="6675" spans="3:3">
      <c r="C6675" s="193"/>
    </row>
    <row r="6676" spans="3:3">
      <c r="C6676" s="193"/>
    </row>
    <row r="6677" spans="3:3">
      <c r="C6677" s="193"/>
    </row>
    <row r="6678" spans="3:3">
      <c r="C6678" s="193"/>
    </row>
    <row r="6679" spans="3:3">
      <c r="C6679" s="193"/>
    </row>
    <row r="6680" spans="3:3">
      <c r="C6680" s="193"/>
    </row>
    <row r="6681" spans="3:3">
      <c r="C6681" s="193"/>
    </row>
    <row r="6682" spans="3:3">
      <c r="C6682" s="193"/>
    </row>
    <row r="6683" spans="3:3">
      <c r="C6683" s="193"/>
    </row>
    <row r="6684" spans="3:3">
      <c r="C6684" s="193"/>
    </row>
    <row r="6685" spans="3:3">
      <c r="C6685" s="193"/>
    </row>
    <row r="6686" spans="3:3">
      <c r="C6686" s="193"/>
    </row>
    <row r="6687" spans="3:3">
      <c r="C6687" s="193"/>
    </row>
    <row r="6688" spans="3:3">
      <c r="C6688" s="193"/>
    </row>
    <row r="6689" spans="3:3">
      <c r="C6689" s="193"/>
    </row>
    <row r="6690" spans="3:3">
      <c r="C6690" s="193"/>
    </row>
    <row r="6691" spans="3:3">
      <c r="C6691" s="193"/>
    </row>
    <row r="6692" spans="3:3">
      <c r="C6692" s="193"/>
    </row>
    <row r="6693" spans="3:3">
      <c r="C6693" s="193"/>
    </row>
    <row r="6694" spans="3:3">
      <c r="C6694" s="193"/>
    </row>
    <row r="6695" spans="3:3">
      <c r="C6695" s="193"/>
    </row>
    <row r="6696" spans="3:3">
      <c r="C6696" s="193"/>
    </row>
    <row r="6697" spans="3:3">
      <c r="C6697" s="193"/>
    </row>
    <row r="6698" spans="3:3">
      <c r="C6698" s="193"/>
    </row>
    <row r="6699" spans="3:3">
      <c r="C6699" s="193"/>
    </row>
    <row r="6700" spans="3:3">
      <c r="C6700" s="193"/>
    </row>
    <row r="6701" spans="3:3">
      <c r="C6701" s="193"/>
    </row>
    <row r="6702" spans="3:3">
      <c r="C6702" s="193"/>
    </row>
    <row r="6703" spans="3:3">
      <c r="C6703" s="193"/>
    </row>
    <row r="6704" spans="3:3">
      <c r="C6704" s="193"/>
    </row>
    <row r="6705" spans="3:3">
      <c r="C6705" s="193"/>
    </row>
    <row r="6706" spans="3:3">
      <c r="C6706" s="193"/>
    </row>
    <row r="6707" spans="3:3">
      <c r="C6707" s="193"/>
    </row>
    <row r="6708" spans="3:3">
      <c r="C6708" s="193"/>
    </row>
    <row r="6709" spans="3:3">
      <c r="C6709" s="186"/>
    </row>
    <row r="6710" spans="3:3">
      <c r="C6710" s="186"/>
    </row>
    <row r="6711" spans="3:3">
      <c r="C6711" s="186"/>
    </row>
    <row r="6712" spans="3:3">
      <c r="C6712" s="186"/>
    </row>
    <row r="6713" spans="3:3">
      <c r="C6713" s="186"/>
    </row>
    <row r="6714" spans="3:3">
      <c r="C6714" s="186"/>
    </row>
    <row r="6715" spans="3:3">
      <c r="C6715" s="186"/>
    </row>
    <row r="6716" spans="3:3">
      <c r="C6716" s="193"/>
    </row>
    <row r="6717" spans="3:3">
      <c r="C6717" s="193"/>
    </row>
    <row r="6718" spans="3:3">
      <c r="C6718" s="193"/>
    </row>
    <row r="6719" spans="3:3">
      <c r="C6719" s="193"/>
    </row>
    <row r="6720" spans="3:3">
      <c r="C6720" s="193"/>
    </row>
    <row r="6721" spans="3:3">
      <c r="C6721" s="193"/>
    </row>
    <row r="6722" spans="3:3">
      <c r="C6722" s="193"/>
    </row>
    <row r="6723" spans="3:3">
      <c r="C6723" s="193"/>
    </row>
    <row r="6724" spans="3:3">
      <c r="C6724" s="193"/>
    </row>
    <row r="6725" spans="3:3">
      <c r="C6725" s="193"/>
    </row>
    <row r="6726" spans="3:3">
      <c r="C6726" s="193"/>
    </row>
    <row r="6727" spans="3:3">
      <c r="C6727" s="193"/>
    </row>
    <row r="6728" spans="3:3">
      <c r="C6728" s="193"/>
    </row>
    <row r="6729" spans="3:3">
      <c r="C6729" s="193"/>
    </row>
    <row r="6730" spans="3:3">
      <c r="C6730" s="193"/>
    </row>
    <row r="6731" spans="3:3">
      <c r="C6731" s="193"/>
    </row>
    <row r="6732" spans="3:3">
      <c r="C6732" s="193"/>
    </row>
    <row r="6733" spans="3:3">
      <c r="C6733" s="193"/>
    </row>
    <row r="6734" spans="3:3">
      <c r="C6734" s="193"/>
    </row>
    <row r="6735" spans="3:3">
      <c r="C6735" s="193"/>
    </row>
    <row r="6736" spans="3:3">
      <c r="C6736" s="193"/>
    </row>
    <row r="6737" spans="3:3">
      <c r="C6737" s="193"/>
    </row>
    <row r="6738" spans="3:3">
      <c r="C6738" s="193"/>
    </row>
    <row r="6739" spans="3:3">
      <c r="C6739" s="193"/>
    </row>
    <row r="6740" spans="3:3">
      <c r="C6740" s="193"/>
    </row>
    <row r="6741" spans="3:3">
      <c r="C6741" s="193"/>
    </row>
    <row r="6742" spans="3:3">
      <c r="C6742" s="193"/>
    </row>
    <row r="6743" spans="3:3">
      <c r="C6743" s="193"/>
    </row>
    <row r="6744" spans="3:3">
      <c r="C6744" s="193"/>
    </row>
    <row r="6745" spans="3:3">
      <c r="C6745" s="193"/>
    </row>
    <row r="6746" spans="3:3">
      <c r="C6746" s="193"/>
    </row>
    <row r="6747" spans="3:3">
      <c r="C6747" s="193"/>
    </row>
    <row r="6748" spans="3:3">
      <c r="C6748" s="193"/>
    </row>
    <row r="6749" spans="3:3">
      <c r="C6749" s="193"/>
    </row>
    <row r="6750" spans="3:3">
      <c r="C6750" s="193"/>
    </row>
    <row r="6751" spans="3:3">
      <c r="C6751" s="193"/>
    </row>
    <row r="6752" spans="3:3">
      <c r="C6752" s="193"/>
    </row>
    <row r="6753" spans="3:3">
      <c r="C6753" s="193"/>
    </row>
    <row r="6754" spans="3:3">
      <c r="C6754" s="193"/>
    </row>
    <row r="6755" spans="3:3">
      <c r="C6755" s="193"/>
    </row>
    <row r="6756" spans="3:3">
      <c r="C6756" s="193"/>
    </row>
    <row r="6757" spans="3:3">
      <c r="C6757" s="193"/>
    </row>
    <row r="6758" spans="3:3">
      <c r="C6758" s="193"/>
    </row>
    <row r="6759" spans="3:3">
      <c r="C6759" s="193"/>
    </row>
    <row r="6760" spans="3:3">
      <c r="C6760" s="193"/>
    </row>
    <row r="6761" spans="3:3">
      <c r="C6761" s="193"/>
    </row>
    <row r="6762" spans="3:3">
      <c r="C6762" s="193"/>
    </row>
    <row r="6763" spans="3:3">
      <c r="C6763" s="193"/>
    </row>
    <row r="6764" spans="3:3">
      <c r="C6764" s="193"/>
    </row>
    <row r="6765" spans="3:3">
      <c r="C6765" s="193"/>
    </row>
    <row r="6766" spans="3:3">
      <c r="C6766" s="193"/>
    </row>
    <row r="6767" spans="3:3">
      <c r="C6767" s="193"/>
    </row>
    <row r="6768" spans="3:3">
      <c r="C6768" s="193"/>
    </row>
    <row r="6769" spans="3:3">
      <c r="C6769" s="193"/>
    </row>
    <row r="6770" spans="3:3">
      <c r="C6770" s="193"/>
    </row>
    <row r="6771" spans="3:3">
      <c r="C6771" s="193"/>
    </row>
    <row r="6772" spans="3:3">
      <c r="C6772" s="193"/>
    </row>
    <row r="6773" spans="3:3">
      <c r="C6773" s="193"/>
    </row>
    <row r="6774" spans="3:3">
      <c r="C6774" s="193"/>
    </row>
    <row r="6775" spans="3:3">
      <c r="C6775" s="193"/>
    </row>
    <row r="6776" spans="3:3">
      <c r="C6776" s="193"/>
    </row>
    <row r="6777" spans="3:3">
      <c r="C6777" s="193"/>
    </row>
    <row r="6778" spans="3:3">
      <c r="C6778" s="193"/>
    </row>
    <row r="6779" spans="3:3">
      <c r="C6779" s="193"/>
    </row>
    <row r="6780" spans="3:3">
      <c r="C6780" s="193"/>
    </row>
    <row r="6781" spans="3:3">
      <c r="C6781" s="193"/>
    </row>
    <row r="6782" spans="3:3">
      <c r="C6782" s="193"/>
    </row>
    <row r="6783" spans="3:3">
      <c r="C6783" s="193"/>
    </row>
    <row r="6784" spans="3:3">
      <c r="C6784" s="193"/>
    </row>
    <row r="6785" spans="3:3">
      <c r="C6785" s="193"/>
    </row>
    <row r="6786" spans="3:3">
      <c r="C6786" s="193"/>
    </row>
    <row r="6787" spans="3:3">
      <c r="C6787" s="193"/>
    </row>
    <row r="6788" spans="3:3">
      <c r="C6788" s="193"/>
    </row>
    <row r="6789" spans="3:3">
      <c r="C6789" s="193"/>
    </row>
    <row r="6790" spans="3:3">
      <c r="C6790" s="193"/>
    </row>
    <row r="6791" spans="3:3">
      <c r="C6791" s="193"/>
    </row>
    <row r="6792" spans="3:3">
      <c r="C6792" s="193"/>
    </row>
    <row r="6793" spans="3:3">
      <c r="C6793" s="193"/>
    </row>
    <row r="6794" spans="3:3">
      <c r="C6794" s="193"/>
    </row>
    <row r="6795" spans="3:3">
      <c r="C6795" s="193"/>
    </row>
    <row r="6796" spans="3:3">
      <c r="C6796" s="193"/>
    </row>
    <row r="6797" spans="3:3">
      <c r="C6797" s="193"/>
    </row>
    <row r="6798" spans="3:3">
      <c r="C6798" s="193"/>
    </row>
    <row r="6799" spans="3:3">
      <c r="C6799" s="193"/>
    </row>
    <row r="6800" spans="3:3">
      <c r="C6800" s="193"/>
    </row>
    <row r="6801" spans="3:3">
      <c r="C6801" s="193"/>
    </row>
    <row r="6802" spans="3:3">
      <c r="C6802" s="193"/>
    </row>
    <row r="6803" spans="3:3">
      <c r="C6803" s="193"/>
    </row>
    <row r="6804" spans="3:3">
      <c r="C6804" s="193"/>
    </row>
    <row r="6805" spans="3:3">
      <c r="C6805" s="193"/>
    </row>
    <row r="6806" spans="3:3">
      <c r="C6806" s="193"/>
    </row>
    <row r="6807" spans="3:3">
      <c r="C6807" s="193"/>
    </row>
    <row r="6808" spans="3:3">
      <c r="C6808" s="193"/>
    </row>
    <row r="6809" spans="3:3">
      <c r="C6809" s="193"/>
    </row>
    <row r="6810" spans="3:3">
      <c r="C6810" s="193"/>
    </row>
    <row r="6811" spans="3:3">
      <c r="C6811" s="193"/>
    </row>
    <row r="6812" spans="3:3">
      <c r="C6812" s="193"/>
    </row>
    <row r="6813" spans="3:3">
      <c r="C6813" s="193"/>
    </row>
    <row r="6814" spans="3:3">
      <c r="C6814" s="193"/>
    </row>
    <row r="6815" spans="3:3">
      <c r="C6815" s="193"/>
    </row>
    <row r="6816" spans="3:3">
      <c r="C6816" s="193"/>
    </row>
    <row r="6817" spans="3:3">
      <c r="C6817" s="193"/>
    </row>
    <row r="6818" spans="3:3">
      <c r="C6818" s="193"/>
    </row>
    <row r="6819" spans="3:3">
      <c r="C6819" s="193"/>
    </row>
    <row r="6820" spans="3:3">
      <c r="C6820" s="193"/>
    </row>
    <row r="6821" spans="3:3">
      <c r="C6821" s="186"/>
    </row>
    <row r="6822" spans="3:3">
      <c r="C6822" s="186"/>
    </row>
    <row r="6823" spans="3:3">
      <c r="C6823" s="186"/>
    </row>
    <row r="6824" spans="3:3">
      <c r="C6824" s="186"/>
    </row>
    <row r="6825" spans="3:3">
      <c r="C6825" s="186"/>
    </row>
    <row r="6826" spans="3:3">
      <c r="C6826" s="186"/>
    </row>
    <row r="6827" spans="3:3">
      <c r="C6827" s="186"/>
    </row>
    <row r="6828" spans="3:3">
      <c r="C6828" s="193"/>
    </row>
    <row r="6829" spans="3:3">
      <c r="C6829" s="193"/>
    </row>
    <row r="6830" spans="3:3">
      <c r="C6830" s="193"/>
    </row>
    <row r="6831" spans="3:3">
      <c r="C6831" s="193"/>
    </row>
    <row r="6832" spans="3:3">
      <c r="C6832" s="193"/>
    </row>
    <row r="6833" spans="3:3">
      <c r="C6833" s="186"/>
    </row>
    <row r="6834" spans="3:3">
      <c r="C6834" s="193"/>
    </row>
    <row r="6835" spans="3:3">
      <c r="C6835" s="193"/>
    </row>
    <row r="6836" spans="3:3">
      <c r="C6836" s="193"/>
    </row>
    <row r="6837" spans="3:3">
      <c r="C6837" s="186"/>
    </row>
    <row r="6838" spans="3:3">
      <c r="C6838" s="186"/>
    </row>
    <row r="6839" spans="3:3">
      <c r="C6839" s="186"/>
    </row>
    <row r="6840" spans="3:3">
      <c r="C6840" s="186"/>
    </row>
    <row r="6841" spans="3:3">
      <c r="C6841" s="186"/>
    </row>
    <row r="6842" spans="3:3">
      <c r="C6842" s="186"/>
    </row>
    <row r="6843" spans="3:3">
      <c r="C6843" s="186"/>
    </row>
    <row r="6844" spans="3:3">
      <c r="C6844" s="186"/>
    </row>
    <row r="6845" spans="3:3">
      <c r="C6845" s="193"/>
    </row>
    <row r="6846" spans="3:3">
      <c r="C6846" s="193"/>
    </row>
    <row r="6847" spans="3:3">
      <c r="C6847" s="193"/>
    </row>
    <row r="6848" spans="3:3">
      <c r="C6848" s="193"/>
    </row>
    <row r="6849" spans="3:3">
      <c r="C6849" s="193"/>
    </row>
    <row r="6850" spans="3:3">
      <c r="C6850" s="193"/>
    </row>
    <row r="6851" spans="3:3">
      <c r="C6851" s="193"/>
    </row>
    <row r="6852" spans="3:3">
      <c r="C6852" s="193"/>
    </row>
    <row r="6853" spans="3:3">
      <c r="C6853" s="193"/>
    </row>
    <row r="6854" spans="3:3">
      <c r="C6854" s="193"/>
    </row>
    <row r="6855" spans="3:3">
      <c r="C6855" s="193"/>
    </row>
    <row r="6856" spans="3:3">
      <c r="C6856" s="193"/>
    </row>
    <row r="6857" spans="3:3">
      <c r="C6857" s="193"/>
    </row>
    <row r="6858" spans="3:3">
      <c r="C6858" s="193"/>
    </row>
    <row r="6859" spans="3:3">
      <c r="C6859" s="193"/>
    </row>
    <row r="6860" spans="3:3">
      <c r="C6860" s="193"/>
    </row>
    <row r="6861" spans="3:3">
      <c r="C6861" s="193"/>
    </row>
    <row r="6862" spans="3:3">
      <c r="C6862" s="193"/>
    </row>
    <row r="6863" spans="3:3">
      <c r="C6863" s="193"/>
    </row>
    <row r="6864" spans="3:3">
      <c r="C6864" s="193"/>
    </row>
    <row r="6865" spans="3:3">
      <c r="C6865" s="193"/>
    </row>
    <row r="6866" spans="3:3">
      <c r="C6866" s="193"/>
    </row>
    <row r="6867" spans="3:3">
      <c r="C6867" s="193"/>
    </row>
    <row r="6868" spans="3:3">
      <c r="C6868" s="193"/>
    </row>
    <row r="6869" spans="3:3">
      <c r="C6869" s="193"/>
    </row>
    <row r="6870" spans="3:3">
      <c r="C6870" s="193"/>
    </row>
    <row r="6871" spans="3:3">
      <c r="C6871" s="193"/>
    </row>
    <row r="6872" spans="3:3">
      <c r="C6872" s="193"/>
    </row>
    <row r="6873" spans="3:3">
      <c r="C6873" s="193"/>
    </row>
    <row r="6874" spans="3:3">
      <c r="C6874" s="193"/>
    </row>
    <row r="6875" spans="3:3">
      <c r="C6875" s="193"/>
    </row>
    <row r="6876" spans="3:3">
      <c r="C6876" s="193"/>
    </row>
    <row r="6877" spans="3:3">
      <c r="C6877" s="193"/>
    </row>
    <row r="6878" spans="3:3">
      <c r="C6878" s="193"/>
    </row>
    <row r="6879" spans="3:3">
      <c r="C6879" s="193"/>
    </row>
    <row r="6880" spans="3:3">
      <c r="C6880" s="193"/>
    </row>
    <row r="6881" spans="3:3">
      <c r="C6881" s="193"/>
    </row>
    <row r="6882" spans="3:3">
      <c r="C6882" s="193"/>
    </row>
    <row r="6883" spans="3:3">
      <c r="C6883" s="193"/>
    </row>
    <row r="6884" spans="3:3">
      <c r="C6884" s="193"/>
    </row>
    <row r="6885" spans="3:3">
      <c r="C6885" s="193"/>
    </row>
    <row r="6886" spans="3:3">
      <c r="C6886" s="193"/>
    </row>
    <row r="6887" spans="3:3">
      <c r="C6887" s="193"/>
    </row>
    <row r="6888" spans="3:3">
      <c r="C6888" s="193"/>
    </row>
    <row r="6889" spans="3:3">
      <c r="C6889" s="193"/>
    </row>
    <row r="6890" spans="3:3">
      <c r="C6890" s="193"/>
    </row>
    <row r="6891" spans="3:3">
      <c r="C6891" s="193"/>
    </row>
    <row r="6892" spans="3:3">
      <c r="C6892" s="193"/>
    </row>
    <row r="6893" spans="3:3">
      <c r="C6893" s="193"/>
    </row>
    <row r="6894" spans="3:3">
      <c r="C6894" s="193"/>
    </row>
    <row r="6895" spans="3:3">
      <c r="C6895" s="193"/>
    </row>
    <row r="6896" spans="3:3">
      <c r="C6896" s="193"/>
    </row>
    <row r="6897" spans="3:3">
      <c r="C6897" s="193"/>
    </row>
    <row r="6898" spans="3:3">
      <c r="C6898" s="193"/>
    </row>
    <row r="6899" spans="3:3">
      <c r="C6899" s="193"/>
    </row>
    <row r="6900" spans="3:3">
      <c r="C6900" s="193"/>
    </row>
    <row r="6901" spans="3:3">
      <c r="C6901" s="193"/>
    </row>
    <row r="6902" spans="3:3">
      <c r="C6902" s="193"/>
    </row>
    <row r="6903" spans="3:3">
      <c r="C6903" s="193"/>
    </row>
    <row r="6904" spans="3:3">
      <c r="C6904" s="193"/>
    </row>
    <row r="6905" spans="3:3">
      <c r="C6905" s="193"/>
    </row>
    <row r="6906" spans="3:3">
      <c r="C6906" s="193"/>
    </row>
    <row r="6907" spans="3:3">
      <c r="C6907" s="186"/>
    </row>
    <row r="6908" spans="3:3">
      <c r="C6908" s="186"/>
    </row>
    <row r="6909" spans="3:3">
      <c r="C6909" s="186"/>
    </row>
    <row r="6910" spans="3:3">
      <c r="C6910" s="186"/>
    </row>
    <row r="6911" spans="3:3">
      <c r="C6911" s="186"/>
    </row>
    <row r="6912" spans="3:3">
      <c r="C6912" s="186"/>
    </row>
    <row r="6913" spans="3:3">
      <c r="C6913" s="186"/>
    </row>
    <row r="6914" spans="3:3">
      <c r="C6914" s="186"/>
    </row>
    <row r="6915" spans="3:3">
      <c r="C6915" s="186"/>
    </row>
    <row r="6916" spans="3:3">
      <c r="C6916" s="186"/>
    </row>
    <row r="6917" spans="3:3">
      <c r="C6917" s="186"/>
    </row>
    <row r="6918" spans="3:3">
      <c r="C6918" s="186"/>
    </row>
    <row r="6919" spans="3:3">
      <c r="C6919" s="186"/>
    </row>
    <row r="6920" spans="3:3">
      <c r="C6920" s="186"/>
    </row>
    <row r="6921" spans="3:3">
      <c r="C6921" s="193"/>
    </row>
    <row r="6922" spans="3:3">
      <c r="C6922" s="193"/>
    </row>
    <row r="6923" spans="3:3">
      <c r="C6923" s="193"/>
    </row>
    <row r="6924" spans="3:3">
      <c r="C6924" s="193"/>
    </row>
    <row r="6925" spans="3:3">
      <c r="C6925" s="193"/>
    </row>
    <row r="6926" spans="3:3">
      <c r="C6926" s="193"/>
    </row>
    <row r="6927" spans="3:3">
      <c r="C6927" s="193"/>
    </row>
    <row r="6928" spans="3:3">
      <c r="C6928" s="193"/>
    </row>
    <row r="6929" spans="3:3">
      <c r="C6929" s="193"/>
    </row>
    <row r="6930" spans="3:3">
      <c r="C6930" s="193"/>
    </row>
    <row r="6931" spans="3:3">
      <c r="C6931" s="193"/>
    </row>
    <row r="6932" spans="3:3">
      <c r="C6932" s="193"/>
    </row>
    <row r="6933" spans="3:3">
      <c r="C6933" s="193"/>
    </row>
    <row r="6934" spans="3:3">
      <c r="C6934" s="193"/>
    </row>
    <row r="6935" spans="3:3">
      <c r="C6935" s="193"/>
    </row>
    <row r="6936" spans="3:3">
      <c r="C6936" s="193"/>
    </row>
    <row r="6937" spans="3:3">
      <c r="C6937" s="193"/>
    </row>
    <row r="6938" spans="3:3">
      <c r="C6938" s="193"/>
    </row>
    <row r="6939" spans="3:3">
      <c r="C6939" s="193"/>
    </row>
    <row r="6940" spans="3:3">
      <c r="C6940" s="193"/>
    </row>
    <row r="6941" spans="3:3">
      <c r="C6941" s="193"/>
    </row>
    <row r="6942" spans="3:3">
      <c r="C6942" s="193"/>
    </row>
    <row r="6943" spans="3:3">
      <c r="C6943" s="193"/>
    </row>
    <row r="6944" spans="3:3">
      <c r="C6944" s="193"/>
    </row>
    <row r="6945" spans="3:3">
      <c r="C6945" s="193"/>
    </row>
    <row r="6946" spans="3:3">
      <c r="C6946" s="193"/>
    </row>
    <row r="6947" spans="3:3">
      <c r="C6947" s="193"/>
    </row>
    <row r="6948" spans="3:3">
      <c r="C6948" s="193"/>
    </row>
    <row r="6949" spans="3:3">
      <c r="C6949" s="193"/>
    </row>
    <row r="6950" spans="3:3">
      <c r="C6950" s="193"/>
    </row>
    <row r="6951" spans="3:3">
      <c r="C6951" s="193"/>
    </row>
    <row r="6952" spans="3:3">
      <c r="C6952" s="193"/>
    </row>
    <row r="6953" spans="3:3">
      <c r="C6953" s="193"/>
    </row>
    <row r="6954" spans="3:3">
      <c r="C6954" s="193"/>
    </row>
    <row r="6955" spans="3:3">
      <c r="C6955" s="193"/>
    </row>
    <row r="6956" spans="3:3">
      <c r="C6956" s="193"/>
    </row>
    <row r="6957" spans="3:3">
      <c r="C6957" s="193"/>
    </row>
    <row r="6958" spans="3:3">
      <c r="C6958" s="193"/>
    </row>
    <row r="6959" spans="3:3">
      <c r="C6959" s="193"/>
    </row>
    <row r="6960" spans="3:3">
      <c r="C6960" s="193"/>
    </row>
    <row r="6961" spans="3:3">
      <c r="C6961" s="193"/>
    </row>
    <row r="6962" spans="3:3">
      <c r="C6962" s="193"/>
    </row>
    <row r="6963" spans="3:3">
      <c r="C6963" s="193"/>
    </row>
    <row r="6964" spans="3:3">
      <c r="C6964" s="193"/>
    </row>
    <row r="6965" spans="3:3">
      <c r="C6965" s="193"/>
    </row>
    <row r="6966" spans="3:3">
      <c r="C6966" s="193"/>
    </row>
    <row r="6967" spans="3:3">
      <c r="C6967" s="193"/>
    </row>
    <row r="6968" spans="3:3">
      <c r="C6968" s="193"/>
    </row>
    <row r="6969" spans="3:3">
      <c r="C6969" s="193"/>
    </row>
    <row r="6970" spans="3:3">
      <c r="C6970" s="193"/>
    </row>
    <row r="6971" spans="3:3">
      <c r="C6971" s="193"/>
    </row>
    <row r="6972" spans="3:3">
      <c r="C6972" s="193"/>
    </row>
    <row r="6973" spans="3:3">
      <c r="C6973" s="193"/>
    </row>
    <row r="6974" spans="3:3">
      <c r="C6974" s="193"/>
    </row>
    <row r="6975" spans="3:3">
      <c r="C6975" s="193"/>
    </row>
    <row r="6976" spans="3:3">
      <c r="C6976" s="193"/>
    </row>
    <row r="6977" spans="3:3">
      <c r="C6977" s="193"/>
    </row>
    <row r="6978" spans="3:3">
      <c r="C6978" s="193"/>
    </row>
    <row r="6979" spans="3:3">
      <c r="C6979" s="193"/>
    </row>
    <row r="6980" spans="3:3">
      <c r="C6980" s="193"/>
    </row>
    <row r="6981" spans="3:3">
      <c r="C6981" s="193"/>
    </row>
    <row r="6982" spans="3:3">
      <c r="C6982" s="193"/>
    </row>
    <row r="6983" spans="3:3">
      <c r="C6983" s="193"/>
    </row>
    <row r="6984" spans="3:3">
      <c r="C6984" s="193"/>
    </row>
    <row r="6985" spans="3:3">
      <c r="C6985" s="193"/>
    </row>
    <row r="6986" spans="3:3">
      <c r="C6986" s="193"/>
    </row>
    <row r="6987" spans="3:3">
      <c r="C6987" s="193"/>
    </row>
    <row r="6988" spans="3:3">
      <c r="C6988" s="193"/>
    </row>
    <row r="6989" spans="3:3">
      <c r="C6989" s="193"/>
    </row>
    <row r="6990" spans="3:3">
      <c r="C6990" s="193"/>
    </row>
    <row r="6991" spans="3:3">
      <c r="C6991" s="193"/>
    </row>
    <row r="6992" spans="3:3">
      <c r="C6992" s="193"/>
    </row>
    <row r="6993" spans="3:3">
      <c r="C6993" s="193"/>
    </row>
    <row r="6994" spans="3:3">
      <c r="C6994" s="193"/>
    </row>
    <row r="6995" spans="3:3">
      <c r="C6995" s="193"/>
    </row>
    <row r="6996" spans="3:3">
      <c r="C6996" s="193"/>
    </row>
    <row r="6997" spans="3:3">
      <c r="C6997" s="193"/>
    </row>
    <row r="6998" spans="3:3">
      <c r="C6998" s="193"/>
    </row>
    <row r="6999" spans="3:3">
      <c r="C6999" s="193"/>
    </row>
    <row r="7000" spans="3:3">
      <c r="C7000" s="193"/>
    </row>
    <row r="7001" spans="3:3">
      <c r="C7001" s="193"/>
    </row>
    <row r="7002" spans="3:3">
      <c r="C7002" s="193"/>
    </row>
    <row r="7003" spans="3:3">
      <c r="C7003" s="193"/>
    </row>
    <row r="7004" spans="3:3">
      <c r="C7004" s="193"/>
    </row>
    <row r="7005" spans="3:3">
      <c r="C7005" s="193"/>
    </row>
    <row r="7006" spans="3:3">
      <c r="C7006" s="193"/>
    </row>
    <row r="7007" spans="3:3">
      <c r="C7007" s="193"/>
    </row>
    <row r="7008" spans="3:3">
      <c r="C7008" s="193"/>
    </row>
    <row r="7009" spans="3:3">
      <c r="C7009" s="193"/>
    </row>
    <row r="7010" spans="3:3">
      <c r="C7010" s="193"/>
    </row>
    <row r="7011" spans="3:3">
      <c r="C7011" s="193"/>
    </row>
    <row r="7012" spans="3:3">
      <c r="C7012" s="193"/>
    </row>
    <row r="7013" spans="3:3">
      <c r="C7013" s="193"/>
    </row>
    <row r="7014" spans="3:3">
      <c r="C7014" s="193"/>
    </row>
    <row r="7015" spans="3:3">
      <c r="C7015" s="193"/>
    </row>
    <row r="7016" spans="3:3">
      <c r="C7016" s="193"/>
    </row>
    <row r="7017" spans="3:3">
      <c r="C7017" s="193"/>
    </row>
    <row r="7018" spans="3:3">
      <c r="C7018" s="193"/>
    </row>
    <row r="7019" spans="3:3">
      <c r="C7019" s="193"/>
    </row>
    <row r="7020" spans="3:3">
      <c r="C7020" s="193"/>
    </row>
    <row r="7021" spans="3:3">
      <c r="C7021" s="193"/>
    </row>
    <row r="7022" spans="3:3">
      <c r="C7022" s="193"/>
    </row>
    <row r="7023" spans="3:3">
      <c r="C7023" s="193"/>
    </row>
    <row r="7024" spans="3:3">
      <c r="C7024" s="193"/>
    </row>
    <row r="7025" spans="3:3">
      <c r="C7025" s="193"/>
    </row>
    <row r="7026" spans="3:3">
      <c r="C7026" s="193"/>
    </row>
    <row r="7027" spans="3:3">
      <c r="C7027" s="193"/>
    </row>
    <row r="7028" spans="3:3">
      <c r="C7028" s="193"/>
    </row>
    <row r="7029" spans="3:3">
      <c r="C7029" s="193"/>
    </row>
    <row r="7030" spans="3:3">
      <c r="C7030" s="193"/>
    </row>
    <row r="7031" spans="3:3">
      <c r="C7031" s="193"/>
    </row>
    <row r="7032" spans="3:3">
      <c r="C7032" s="193"/>
    </row>
    <row r="7033" spans="3:3">
      <c r="C7033" s="193"/>
    </row>
    <row r="7034" spans="3:3">
      <c r="C7034" s="193"/>
    </row>
    <row r="7035" spans="3:3">
      <c r="C7035" s="193"/>
    </row>
    <row r="7036" spans="3:3">
      <c r="C7036" s="193"/>
    </row>
    <row r="7037" spans="3:3">
      <c r="C7037" s="193"/>
    </row>
    <row r="7038" spans="3:3">
      <c r="C7038" s="193"/>
    </row>
    <row r="7039" spans="3:3">
      <c r="C7039" s="193"/>
    </row>
    <row r="7040" spans="3:3">
      <c r="C7040" s="193"/>
    </row>
    <row r="7041" spans="3:3">
      <c r="C7041" s="193"/>
    </row>
    <row r="7042" spans="3:3">
      <c r="C7042" s="186"/>
    </row>
    <row r="7043" spans="3:3">
      <c r="C7043" s="186"/>
    </row>
    <row r="7044" spans="3:3">
      <c r="C7044" s="186"/>
    </row>
    <row r="7045" spans="3:3">
      <c r="C7045" s="186"/>
    </row>
    <row r="7046" spans="3:3">
      <c r="C7046" s="186"/>
    </row>
    <row r="7047" spans="3:3">
      <c r="C7047" s="186"/>
    </row>
    <row r="7048" spans="3:3">
      <c r="C7048" s="193"/>
    </row>
    <row r="7049" spans="3:3">
      <c r="C7049" s="193"/>
    </row>
    <row r="7050" spans="3:3">
      <c r="C7050" s="193"/>
    </row>
    <row r="7051" spans="3:3">
      <c r="C7051" s="193"/>
    </row>
    <row r="7052" spans="3:3">
      <c r="C7052" s="193"/>
    </row>
    <row r="7053" spans="3:3">
      <c r="C7053" s="186"/>
    </row>
    <row r="7054" spans="3:3">
      <c r="C7054" s="186"/>
    </row>
    <row r="7055" spans="3:3">
      <c r="C7055" s="186"/>
    </row>
    <row r="7056" spans="3:3">
      <c r="C7056" s="186"/>
    </row>
    <row r="7057" spans="3:3">
      <c r="C7057" s="186"/>
    </row>
    <row r="7058" spans="3:3">
      <c r="C7058" s="186"/>
    </row>
    <row r="7059" spans="3:3">
      <c r="C7059" s="186"/>
    </row>
    <row r="7060" spans="3:3">
      <c r="C7060" s="186"/>
    </row>
    <row r="7061" spans="3:3">
      <c r="C7061" s="186"/>
    </row>
    <row r="7062" spans="3:3">
      <c r="C7062" s="186"/>
    </row>
    <row r="7063" spans="3:3">
      <c r="C7063" s="193"/>
    </row>
    <row r="7064" spans="3:3">
      <c r="C7064" s="193"/>
    </row>
    <row r="7065" spans="3:3">
      <c r="C7065" s="193"/>
    </row>
    <row r="7066" spans="3:3">
      <c r="C7066" s="193"/>
    </row>
    <row r="7067" spans="3:3">
      <c r="C7067" s="193"/>
    </row>
    <row r="7068" spans="3:3">
      <c r="C7068" s="193"/>
    </row>
    <row r="7069" spans="3:3">
      <c r="C7069" s="193"/>
    </row>
    <row r="7070" spans="3:3">
      <c r="C7070" s="193"/>
    </row>
    <row r="7071" spans="3:3">
      <c r="C7071" s="193"/>
    </row>
    <row r="7072" spans="3:3">
      <c r="C7072" s="193"/>
    </row>
    <row r="7073" spans="3:3">
      <c r="C7073" s="193"/>
    </row>
    <row r="7074" spans="3:3">
      <c r="C7074" s="193"/>
    </row>
    <row r="7075" spans="3:3">
      <c r="C7075" s="193"/>
    </row>
    <row r="7076" spans="3:3">
      <c r="C7076" s="193"/>
    </row>
    <row r="7077" spans="3:3">
      <c r="C7077" s="193"/>
    </row>
    <row r="7078" spans="3:3">
      <c r="C7078" s="193"/>
    </row>
    <row r="7079" spans="3:3">
      <c r="C7079" s="193"/>
    </row>
    <row r="7080" spans="3:3">
      <c r="C7080" s="193"/>
    </row>
    <row r="7081" spans="3:3">
      <c r="C7081" s="193"/>
    </row>
    <row r="7082" spans="3:3">
      <c r="C7082" s="193"/>
    </row>
    <row r="7083" spans="3:3">
      <c r="C7083" s="193"/>
    </row>
    <row r="7084" spans="3:3">
      <c r="C7084" s="193"/>
    </row>
    <row r="7085" spans="3:3">
      <c r="C7085" s="193"/>
    </row>
    <row r="7086" spans="3:3">
      <c r="C7086" s="193"/>
    </row>
    <row r="7087" spans="3:3">
      <c r="C7087" s="193"/>
    </row>
    <row r="7088" spans="3:3">
      <c r="C7088" s="193"/>
    </row>
    <row r="7089" spans="3:3">
      <c r="C7089" s="193"/>
    </row>
    <row r="7090" spans="3:3">
      <c r="C7090" s="193"/>
    </row>
    <row r="7091" spans="3:3">
      <c r="C7091" s="193"/>
    </row>
    <row r="7092" spans="3:3">
      <c r="C7092" s="193"/>
    </row>
    <row r="7093" spans="3:3">
      <c r="C7093" s="193"/>
    </row>
    <row r="7094" spans="3:3">
      <c r="C7094" s="193"/>
    </row>
    <row r="7095" spans="3:3">
      <c r="C7095" s="193"/>
    </row>
    <row r="7096" spans="3:3">
      <c r="C7096" s="193"/>
    </row>
    <row r="7097" spans="3:3">
      <c r="C7097" s="193"/>
    </row>
    <row r="7098" spans="3:3">
      <c r="C7098" s="193"/>
    </row>
    <row r="7099" spans="3:3">
      <c r="C7099" s="193"/>
    </row>
    <row r="7100" spans="3:3">
      <c r="C7100" s="193"/>
    </row>
    <row r="7101" spans="3:3">
      <c r="C7101" s="193"/>
    </row>
    <row r="7102" spans="3:3">
      <c r="C7102" s="193"/>
    </row>
    <row r="7103" spans="3:3">
      <c r="C7103" s="193"/>
    </row>
    <row r="7104" spans="3:3">
      <c r="C7104" s="193"/>
    </row>
    <row r="7105" spans="3:3">
      <c r="C7105" s="193"/>
    </row>
    <row r="7106" spans="3:3">
      <c r="C7106" s="193"/>
    </row>
    <row r="7107" spans="3:3">
      <c r="C7107" s="193"/>
    </row>
    <row r="7108" spans="3:3">
      <c r="C7108" s="193"/>
    </row>
    <row r="7109" spans="3:3">
      <c r="C7109" s="193"/>
    </row>
    <row r="7110" spans="3:3">
      <c r="C7110" s="193"/>
    </row>
    <row r="7111" spans="3:3">
      <c r="C7111" s="193"/>
    </row>
    <row r="7112" spans="3:3">
      <c r="C7112" s="193"/>
    </row>
    <row r="7113" spans="3:3">
      <c r="C7113" s="193"/>
    </row>
    <row r="7114" spans="3:3">
      <c r="C7114" s="193"/>
    </row>
    <row r="7115" spans="3:3">
      <c r="C7115" s="193"/>
    </row>
    <row r="7116" spans="3:3">
      <c r="C7116" s="193"/>
    </row>
    <row r="7117" spans="3:3">
      <c r="C7117" s="193"/>
    </row>
    <row r="7118" spans="3:3">
      <c r="C7118" s="193"/>
    </row>
    <row r="7119" spans="3:3">
      <c r="C7119" s="193"/>
    </row>
    <row r="7120" spans="3:3">
      <c r="C7120" s="193"/>
    </row>
    <row r="7121" spans="3:3">
      <c r="C7121" s="193"/>
    </row>
    <row r="7122" spans="3:3">
      <c r="C7122" s="193"/>
    </row>
    <row r="7123" spans="3:3">
      <c r="C7123" s="193"/>
    </row>
    <row r="7124" spans="3:3">
      <c r="C7124" s="193"/>
    </row>
    <row r="7125" spans="3:3">
      <c r="C7125" s="186"/>
    </row>
    <row r="7126" spans="3:3">
      <c r="C7126" s="186"/>
    </row>
    <row r="7127" spans="3:3">
      <c r="C7127" s="186"/>
    </row>
    <row r="7128" spans="3:3">
      <c r="C7128" s="186"/>
    </row>
    <row r="7129" spans="3:3">
      <c r="C7129" s="186"/>
    </row>
    <row r="7130" spans="3:3">
      <c r="C7130" s="186"/>
    </row>
    <row r="7131" spans="3:3">
      <c r="C7131" s="186"/>
    </row>
    <row r="7132" spans="3:3">
      <c r="C7132" s="186"/>
    </row>
    <row r="7133" spans="3:3">
      <c r="C7133" s="186"/>
    </row>
    <row r="7134" spans="3:3">
      <c r="C7134" s="186"/>
    </row>
    <row r="7135" spans="3:3">
      <c r="C7135" s="193"/>
    </row>
    <row r="7136" spans="3:3">
      <c r="C7136" s="193"/>
    </row>
    <row r="7137" spans="3:3">
      <c r="C7137" s="193"/>
    </row>
    <row r="7138" spans="3:3">
      <c r="C7138" s="193"/>
    </row>
    <row r="7139" spans="3:3">
      <c r="C7139" s="193"/>
    </row>
    <row r="7140" spans="3:3">
      <c r="C7140" s="193"/>
    </row>
    <row r="7141" spans="3:3">
      <c r="C7141" s="193"/>
    </row>
    <row r="7142" spans="3:3">
      <c r="C7142" s="193"/>
    </row>
    <row r="7143" spans="3:3">
      <c r="C7143" s="193"/>
    </row>
    <row r="7144" spans="3:3">
      <c r="C7144" s="193"/>
    </row>
    <row r="7145" spans="3:3">
      <c r="C7145" s="193"/>
    </row>
    <row r="7146" spans="3:3">
      <c r="C7146" s="193"/>
    </row>
    <row r="7147" spans="3:3">
      <c r="C7147" s="193"/>
    </row>
    <row r="7148" spans="3:3">
      <c r="C7148" s="193"/>
    </row>
    <row r="7149" spans="3:3">
      <c r="C7149" s="193"/>
    </row>
    <row r="7150" spans="3:3">
      <c r="C7150" s="193"/>
    </row>
    <row r="7151" spans="3:3">
      <c r="C7151" s="193"/>
    </row>
    <row r="7152" spans="3:3">
      <c r="C7152" s="193"/>
    </row>
    <row r="7153" spans="3:3">
      <c r="C7153" s="193"/>
    </row>
    <row r="7154" spans="3:3">
      <c r="C7154" s="193"/>
    </row>
    <row r="7155" spans="3:3">
      <c r="C7155" s="193"/>
    </row>
    <row r="7156" spans="3:3">
      <c r="C7156" s="193"/>
    </row>
    <row r="7157" spans="3:3">
      <c r="C7157" s="193"/>
    </row>
    <row r="7158" spans="3:3">
      <c r="C7158" s="193"/>
    </row>
    <row r="7159" spans="3:3">
      <c r="C7159" s="193"/>
    </row>
    <row r="7160" spans="3:3">
      <c r="C7160" s="193"/>
    </row>
    <row r="7161" spans="3:3">
      <c r="C7161" s="193"/>
    </row>
    <row r="7162" spans="3:3">
      <c r="C7162" s="193"/>
    </row>
    <row r="7163" spans="3:3">
      <c r="C7163" s="193"/>
    </row>
    <row r="7164" spans="3:3">
      <c r="C7164" s="193"/>
    </row>
    <row r="7165" spans="3:3">
      <c r="C7165" s="193"/>
    </row>
    <row r="7166" spans="3:3">
      <c r="C7166" s="193"/>
    </row>
    <row r="7167" spans="3:3">
      <c r="C7167" s="193"/>
    </row>
    <row r="7168" spans="3:3">
      <c r="C7168" s="193"/>
    </row>
    <row r="7169" spans="3:3">
      <c r="C7169" s="193"/>
    </row>
    <row r="7170" spans="3:3">
      <c r="C7170" s="193"/>
    </row>
    <row r="7171" spans="3:3">
      <c r="C7171" s="193"/>
    </row>
    <row r="7172" spans="3:3">
      <c r="C7172" s="193"/>
    </row>
    <row r="7173" spans="3:3">
      <c r="C7173" s="193"/>
    </row>
    <row r="7174" spans="3:3">
      <c r="C7174" s="193"/>
    </row>
    <row r="7175" spans="3:3">
      <c r="C7175" s="193"/>
    </row>
    <row r="7176" spans="3:3">
      <c r="C7176" s="193"/>
    </row>
    <row r="7177" spans="3:3">
      <c r="C7177" s="193"/>
    </row>
    <row r="7178" spans="3:3">
      <c r="C7178" s="193"/>
    </row>
    <row r="7179" spans="3:3">
      <c r="C7179" s="193"/>
    </row>
    <row r="7180" spans="3:3">
      <c r="C7180" s="193"/>
    </row>
    <row r="7181" spans="3:3">
      <c r="C7181" s="193"/>
    </row>
    <row r="7182" spans="3:3">
      <c r="C7182" s="193"/>
    </row>
    <row r="7183" spans="3:3">
      <c r="C7183" s="193"/>
    </row>
    <row r="7184" spans="3:3">
      <c r="C7184" s="193"/>
    </row>
    <row r="7185" spans="3:3">
      <c r="C7185" s="193"/>
    </row>
    <row r="7186" spans="3:3">
      <c r="C7186" s="193"/>
    </row>
    <row r="7187" spans="3:3">
      <c r="C7187" s="193"/>
    </row>
    <row r="7188" spans="3:3">
      <c r="C7188" s="193"/>
    </row>
    <row r="7189" spans="3:3">
      <c r="C7189" s="193"/>
    </row>
    <row r="7190" spans="3:3">
      <c r="C7190" s="193"/>
    </row>
    <row r="7191" spans="3:3">
      <c r="C7191" s="193"/>
    </row>
    <row r="7192" spans="3:3">
      <c r="C7192" s="193"/>
    </row>
    <row r="7193" spans="3:3">
      <c r="C7193" s="193"/>
    </row>
    <row r="7194" spans="3:3">
      <c r="C7194" s="193"/>
    </row>
    <row r="7195" spans="3:3">
      <c r="C7195" s="193"/>
    </row>
    <row r="7196" spans="3:3">
      <c r="C7196" s="193"/>
    </row>
    <row r="7197" spans="3:3">
      <c r="C7197" s="193"/>
    </row>
    <row r="7198" spans="3:3">
      <c r="C7198" s="193"/>
    </row>
    <row r="7199" spans="3:3">
      <c r="C7199" s="193"/>
    </row>
    <row r="7200" spans="3:3">
      <c r="C7200" s="193"/>
    </row>
    <row r="7201" spans="3:3">
      <c r="C7201" s="193"/>
    </row>
    <row r="7202" spans="3:3">
      <c r="C7202" s="193"/>
    </row>
    <row r="7203" spans="3:3">
      <c r="C7203" s="193"/>
    </row>
    <row r="7204" spans="3:3">
      <c r="C7204" s="193"/>
    </row>
    <row r="7205" spans="3:3">
      <c r="C7205" s="193"/>
    </row>
    <row r="7206" spans="3:3">
      <c r="C7206" s="193"/>
    </row>
    <row r="7207" spans="3:3">
      <c r="C7207" s="193"/>
    </row>
    <row r="7208" spans="3:3">
      <c r="C7208" s="193"/>
    </row>
    <row r="7209" spans="3:3">
      <c r="C7209" s="193"/>
    </row>
    <row r="7210" spans="3:3">
      <c r="C7210" s="193"/>
    </row>
    <row r="7211" spans="3:3">
      <c r="C7211" s="193"/>
    </row>
    <row r="7212" spans="3:3">
      <c r="C7212" s="193"/>
    </row>
    <row r="7213" spans="3:3">
      <c r="C7213" s="193"/>
    </row>
    <row r="7214" spans="3:3">
      <c r="C7214" s="193"/>
    </row>
    <row r="7215" spans="3:3">
      <c r="C7215" s="193"/>
    </row>
    <row r="7216" spans="3:3">
      <c r="C7216" s="193"/>
    </row>
    <row r="7217" spans="3:3">
      <c r="C7217" s="193"/>
    </row>
    <row r="7218" spans="3:3">
      <c r="C7218" s="193"/>
    </row>
    <row r="7219" spans="3:3">
      <c r="C7219" s="193"/>
    </row>
    <row r="7220" spans="3:3">
      <c r="C7220" s="193"/>
    </row>
    <row r="7221" spans="3:3">
      <c r="C7221" s="193"/>
    </row>
    <row r="7222" spans="3:3">
      <c r="C7222" s="193"/>
    </row>
    <row r="7223" spans="3:3">
      <c r="C7223" s="193"/>
    </row>
    <row r="7224" spans="3:3">
      <c r="C7224" s="193"/>
    </row>
    <row r="7225" spans="3:3">
      <c r="C7225" s="193"/>
    </row>
    <row r="7226" spans="3:3">
      <c r="C7226" s="193"/>
    </row>
    <row r="7227" spans="3:3">
      <c r="C7227" s="193"/>
    </row>
    <row r="7228" spans="3:3">
      <c r="C7228" s="193"/>
    </row>
    <row r="7229" spans="3:3">
      <c r="C7229" s="193"/>
    </row>
    <row r="7230" spans="3:3">
      <c r="C7230" s="193"/>
    </row>
    <row r="7231" spans="3:3">
      <c r="C7231" s="193"/>
    </row>
    <row r="7232" spans="3:3">
      <c r="C7232" s="193"/>
    </row>
    <row r="7233" spans="3:3">
      <c r="C7233" s="193"/>
    </row>
    <row r="7234" spans="3:3">
      <c r="C7234" s="193"/>
    </row>
    <row r="7235" spans="3:3">
      <c r="C7235" s="193"/>
    </row>
    <row r="7236" spans="3:3">
      <c r="C7236" s="193"/>
    </row>
    <row r="7237" spans="3:3">
      <c r="C7237" s="193"/>
    </row>
    <row r="7238" spans="3:3">
      <c r="C7238" s="193"/>
    </row>
    <row r="7239" spans="3:3">
      <c r="C7239" s="193"/>
    </row>
    <row r="7240" spans="3:3">
      <c r="C7240" s="193"/>
    </row>
    <row r="7241" spans="3:3">
      <c r="C7241" s="193"/>
    </row>
    <row r="7242" spans="3:3">
      <c r="C7242" s="193"/>
    </row>
    <row r="7243" spans="3:3">
      <c r="C7243" s="193"/>
    </row>
    <row r="7244" spans="3:3">
      <c r="C7244" s="193"/>
    </row>
    <row r="7245" spans="3:3">
      <c r="C7245" s="193"/>
    </row>
    <row r="7246" spans="3:3">
      <c r="C7246" s="193"/>
    </row>
    <row r="7247" spans="3:3">
      <c r="C7247" s="193"/>
    </row>
    <row r="7248" spans="3:3">
      <c r="C7248" s="193"/>
    </row>
    <row r="7249" spans="3:3">
      <c r="C7249" s="193"/>
    </row>
    <row r="7250" spans="3:3">
      <c r="C7250" s="193"/>
    </row>
    <row r="7251" spans="3:3">
      <c r="C7251" s="193"/>
    </row>
    <row r="7252" spans="3:3">
      <c r="C7252" s="186"/>
    </row>
    <row r="7253" spans="3:3">
      <c r="C7253" s="186"/>
    </row>
    <row r="7254" spans="3:3">
      <c r="C7254" s="186"/>
    </row>
    <row r="7255" spans="3:3">
      <c r="C7255" s="186"/>
    </row>
    <row r="7256" spans="3:3">
      <c r="C7256" s="193"/>
    </row>
    <row r="7257" spans="3:3">
      <c r="C7257" s="193"/>
    </row>
    <row r="7258" spans="3:3">
      <c r="C7258" s="193"/>
    </row>
    <row r="7259" spans="3:3">
      <c r="C7259" s="193"/>
    </row>
    <row r="7260" spans="3:3">
      <c r="C7260" s="193"/>
    </row>
    <row r="7261" spans="3:3">
      <c r="C7261" s="186"/>
    </row>
    <row r="7262" spans="3:3">
      <c r="C7262" s="186"/>
    </row>
    <row r="7263" spans="3:3">
      <c r="C7263" s="186"/>
    </row>
    <row r="7264" spans="3:3">
      <c r="C7264" s="186"/>
    </row>
    <row r="7265" spans="3:3">
      <c r="C7265" s="186"/>
    </row>
    <row r="7266" spans="3:3">
      <c r="C7266" s="186"/>
    </row>
    <row r="7267" spans="3:3">
      <c r="C7267" s="193"/>
    </row>
    <row r="7268" spans="3:3">
      <c r="C7268" s="193"/>
    </row>
    <row r="7269" spans="3:3">
      <c r="C7269" s="193"/>
    </row>
    <row r="7270" spans="3:3">
      <c r="C7270" s="186"/>
    </row>
    <row r="7271" spans="3:3">
      <c r="C7271" s="186"/>
    </row>
    <row r="7272" spans="3:3">
      <c r="C7272" s="186"/>
    </row>
    <row r="7273" spans="3:3">
      <c r="C7273" s="186"/>
    </row>
    <row r="7274" spans="3:3">
      <c r="C7274" s="186"/>
    </row>
    <row r="7275" spans="3:3">
      <c r="C7275" s="186"/>
    </row>
    <row r="7276" spans="3:3">
      <c r="C7276" s="186"/>
    </row>
    <row r="7277" spans="3:3">
      <c r="C7277" s="186"/>
    </row>
    <row r="7278" spans="3:3">
      <c r="C7278" s="193"/>
    </row>
    <row r="7279" spans="3:3">
      <c r="C7279" s="193"/>
    </row>
    <row r="7280" spans="3:3">
      <c r="C7280" s="193"/>
    </row>
    <row r="7281" spans="3:3">
      <c r="C7281" s="193"/>
    </row>
    <row r="7282" spans="3:3">
      <c r="C7282" s="193"/>
    </row>
    <row r="7283" spans="3:3">
      <c r="C7283" s="193"/>
    </row>
    <row r="7284" spans="3:3">
      <c r="C7284" s="193"/>
    </row>
    <row r="7285" spans="3:3">
      <c r="C7285" s="193"/>
    </row>
    <row r="7286" spans="3:3">
      <c r="C7286" s="193"/>
    </row>
    <row r="7287" spans="3:3">
      <c r="C7287" s="193"/>
    </row>
    <row r="7288" spans="3:3">
      <c r="C7288" s="193"/>
    </row>
    <row r="7289" spans="3:3">
      <c r="C7289" s="193"/>
    </row>
    <row r="7290" spans="3:3">
      <c r="C7290" s="193"/>
    </row>
    <row r="7291" spans="3:3">
      <c r="C7291" s="193"/>
    </row>
    <row r="7292" spans="3:3">
      <c r="C7292" s="193"/>
    </row>
    <row r="7293" spans="3:3">
      <c r="C7293" s="193"/>
    </row>
    <row r="7294" spans="3:3">
      <c r="C7294" s="193"/>
    </row>
    <row r="7295" spans="3:3">
      <c r="C7295" s="193"/>
    </row>
    <row r="7296" spans="3:3">
      <c r="C7296" s="193"/>
    </row>
    <row r="7297" spans="3:3">
      <c r="C7297" s="193"/>
    </row>
    <row r="7298" spans="3:3">
      <c r="C7298" s="193"/>
    </row>
    <row r="7299" spans="3:3">
      <c r="C7299" s="193"/>
    </row>
    <row r="7300" spans="3:3">
      <c r="C7300" s="193"/>
    </row>
    <row r="7301" spans="3:3">
      <c r="C7301" s="193"/>
    </row>
    <row r="7302" spans="3:3">
      <c r="C7302" s="193"/>
    </row>
    <row r="7303" spans="3:3">
      <c r="C7303" s="193"/>
    </row>
    <row r="7304" spans="3:3">
      <c r="C7304" s="193"/>
    </row>
    <row r="7305" spans="3:3">
      <c r="C7305" s="193"/>
    </row>
    <row r="7306" spans="3:3">
      <c r="C7306" s="193"/>
    </row>
    <row r="7307" spans="3:3">
      <c r="C7307" s="193"/>
    </row>
    <row r="7308" spans="3:3">
      <c r="C7308" s="193"/>
    </row>
    <row r="7309" spans="3:3">
      <c r="C7309" s="193"/>
    </row>
    <row r="7310" spans="3:3">
      <c r="C7310" s="193"/>
    </row>
    <row r="7311" spans="3:3">
      <c r="C7311" s="193"/>
    </row>
    <row r="7312" spans="3:3">
      <c r="C7312" s="193"/>
    </row>
    <row r="7313" spans="3:3">
      <c r="C7313" s="193"/>
    </row>
    <row r="7314" spans="3:3">
      <c r="C7314" s="193"/>
    </row>
    <row r="7315" spans="3:3">
      <c r="C7315" s="193"/>
    </row>
    <row r="7316" spans="3:3">
      <c r="C7316" s="193"/>
    </row>
    <row r="7317" spans="3:3">
      <c r="C7317" s="193"/>
    </row>
    <row r="7318" spans="3:3">
      <c r="C7318" s="193"/>
    </row>
    <row r="7319" spans="3:3">
      <c r="C7319" s="193"/>
    </row>
    <row r="7320" spans="3:3">
      <c r="C7320" s="193"/>
    </row>
    <row r="7321" spans="3:3">
      <c r="C7321" s="193"/>
    </row>
    <row r="7322" spans="3:3">
      <c r="C7322" s="193"/>
    </row>
    <row r="7323" spans="3:3">
      <c r="C7323" s="193"/>
    </row>
    <row r="7324" spans="3:3">
      <c r="C7324" s="193"/>
    </row>
    <row r="7325" spans="3:3">
      <c r="C7325" s="193"/>
    </row>
    <row r="7326" spans="3:3">
      <c r="C7326" s="193"/>
    </row>
    <row r="7327" spans="3:3">
      <c r="C7327" s="193"/>
    </row>
    <row r="7328" spans="3:3">
      <c r="C7328" s="193"/>
    </row>
    <row r="7329" spans="3:3">
      <c r="C7329" s="193"/>
    </row>
    <row r="7330" spans="3:3">
      <c r="C7330" s="193"/>
    </row>
    <row r="7331" spans="3:3">
      <c r="C7331" s="193"/>
    </row>
    <row r="7332" spans="3:3">
      <c r="C7332" s="193"/>
    </row>
    <row r="7333" spans="3:3">
      <c r="C7333" s="193"/>
    </row>
    <row r="7334" spans="3:3">
      <c r="C7334" s="193"/>
    </row>
    <row r="7335" spans="3:3">
      <c r="C7335" s="193"/>
    </row>
    <row r="7336" spans="3:3">
      <c r="C7336" s="193"/>
    </row>
    <row r="7337" spans="3:3">
      <c r="C7337" s="193"/>
    </row>
    <row r="7338" spans="3:3">
      <c r="C7338" s="193"/>
    </row>
    <row r="7339" spans="3:3">
      <c r="C7339" s="193"/>
    </row>
    <row r="7340" spans="3:3">
      <c r="C7340" s="193"/>
    </row>
    <row r="7341" spans="3:3">
      <c r="C7341" s="193"/>
    </row>
    <row r="7342" spans="3:3">
      <c r="C7342" s="193"/>
    </row>
    <row r="7343" spans="3:3">
      <c r="C7343" s="193"/>
    </row>
    <row r="7344" spans="3:3">
      <c r="C7344" s="193"/>
    </row>
    <row r="7345" spans="3:3">
      <c r="C7345" s="193"/>
    </row>
    <row r="7346" spans="3:3">
      <c r="C7346" s="193"/>
    </row>
    <row r="7347" spans="3:3">
      <c r="C7347" s="193"/>
    </row>
    <row r="7348" spans="3:3">
      <c r="C7348" s="193"/>
    </row>
    <row r="7349" spans="3:3">
      <c r="C7349" s="193"/>
    </row>
    <row r="7350" spans="3:3">
      <c r="C7350" s="186"/>
    </row>
    <row r="7351" spans="3:3">
      <c r="C7351" s="186"/>
    </row>
    <row r="7352" spans="3:3">
      <c r="C7352" s="186"/>
    </row>
    <row r="7353" spans="3:3">
      <c r="C7353" s="186"/>
    </row>
    <row r="7354" spans="3:3">
      <c r="C7354" s="186"/>
    </row>
    <row r="7355" spans="3:3">
      <c r="C7355" s="186"/>
    </row>
    <row r="7356" spans="3:3">
      <c r="C7356" s="186"/>
    </row>
    <row r="7357" spans="3:3">
      <c r="C7357" s="186"/>
    </row>
    <row r="7358" spans="3:3">
      <c r="C7358" s="186"/>
    </row>
    <row r="7359" spans="3:3">
      <c r="C7359" s="186"/>
    </row>
    <row r="7360" spans="3:3">
      <c r="C7360" s="186"/>
    </row>
    <row r="7361" spans="3:3">
      <c r="C7361" s="186"/>
    </row>
    <row r="7362" spans="3:3">
      <c r="C7362" s="193"/>
    </row>
    <row r="7363" spans="3:3">
      <c r="C7363" s="193"/>
    </row>
    <row r="7364" spans="3:3">
      <c r="C7364" s="193"/>
    </row>
    <row r="7365" spans="3:3">
      <c r="C7365" s="193"/>
    </row>
    <row r="7366" spans="3:3">
      <c r="C7366" s="193"/>
    </row>
    <row r="7367" spans="3:3">
      <c r="C7367" s="193"/>
    </row>
    <row r="7368" spans="3:3">
      <c r="C7368" s="193"/>
    </row>
    <row r="7369" spans="3:3">
      <c r="C7369" s="193"/>
    </row>
    <row r="7370" spans="3:3">
      <c r="C7370" s="193"/>
    </row>
    <row r="7371" spans="3:3">
      <c r="C7371" s="193"/>
    </row>
    <row r="7372" spans="3:3">
      <c r="C7372" s="193"/>
    </row>
    <row r="7373" spans="3:3">
      <c r="C7373" s="193"/>
    </row>
    <row r="7374" spans="3:3">
      <c r="C7374" s="193"/>
    </row>
    <row r="7375" spans="3:3">
      <c r="C7375" s="193"/>
    </row>
    <row r="7376" spans="3:3">
      <c r="C7376" s="193"/>
    </row>
    <row r="7377" spans="3:3">
      <c r="C7377" s="193"/>
    </row>
    <row r="7378" spans="3:3">
      <c r="C7378" s="193"/>
    </row>
    <row r="7379" spans="3:3">
      <c r="C7379" s="193"/>
    </row>
    <row r="7380" spans="3:3">
      <c r="C7380" s="193"/>
    </row>
    <row r="7381" spans="3:3">
      <c r="C7381" s="193"/>
    </row>
    <row r="7382" spans="3:3">
      <c r="C7382" s="193"/>
    </row>
    <row r="7383" spans="3:3">
      <c r="C7383" s="193"/>
    </row>
    <row r="7384" spans="3:3">
      <c r="C7384" s="193"/>
    </row>
    <row r="7385" spans="3:3">
      <c r="C7385" s="193"/>
    </row>
    <row r="7386" spans="3:3">
      <c r="C7386" s="193"/>
    </row>
    <row r="7387" spans="3:3">
      <c r="C7387" s="193"/>
    </row>
    <row r="7388" spans="3:3">
      <c r="C7388" s="193"/>
    </row>
    <row r="7389" spans="3:3">
      <c r="C7389" s="193"/>
    </row>
    <row r="7390" spans="3:3">
      <c r="C7390" s="193"/>
    </row>
    <row r="7391" spans="3:3">
      <c r="C7391" s="193"/>
    </row>
    <row r="7392" spans="3:3">
      <c r="C7392" s="193"/>
    </row>
    <row r="7393" spans="3:3">
      <c r="C7393" s="193"/>
    </row>
    <row r="7394" spans="3:3">
      <c r="C7394" s="193"/>
    </row>
    <row r="7395" spans="3:3">
      <c r="C7395" s="193"/>
    </row>
    <row r="7396" spans="3:3">
      <c r="C7396" s="193"/>
    </row>
    <row r="7397" spans="3:3">
      <c r="C7397" s="193"/>
    </row>
    <row r="7398" spans="3:3">
      <c r="C7398" s="193"/>
    </row>
    <row r="7399" spans="3:3">
      <c r="C7399" s="193"/>
    </row>
    <row r="7400" spans="3:3">
      <c r="C7400" s="193"/>
    </row>
    <row r="7401" spans="3:3">
      <c r="C7401" s="193"/>
    </row>
    <row r="7402" spans="3:3">
      <c r="C7402" s="193"/>
    </row>
    <row r="7403" spans="3:3">
      <c r="C7403" s="193"/>
    </row>
    <row r="7404" spans="3:3">
      <c r="C7404" s="193"/>
    </row>
    <row r="7405" spans="3:3">
      <c r="C7405" s="193"/>
    </row>
    <row r="7406" spans="3:3">
      <c r="C7406" s="193"/>
    </row>
    <row r="7407" spans="3:3">
      <c r="C7407" s="193"/>
    </row>
    <row r="7408" spans="3:3">
      <c r="C7408" s="193"/>
    </row>
    <row r="7409" spans="3:3">
      <c r="C7409" s="193"/>
    </row>
    <row r="7410" spans="3:3">
      <c r="C7410" s="193"/>
    </row>
    <row r="7411" spans="3:3">
      <c r="C7411" s="193"/>
    </row>
    <row r="7412" spans="3:3">
      <c r="C7412" s="193"/>
    </row>
    <row r="7413" spans="3:3">
      <c r="C7413" s="193"/>
    </row>
    <row r="7414" spans="3:3">
      <c r="C7414" s="193"/>
    </row>
    <row r="7415" spans="3:3">
      <c r="C7415" s="193"/>
    </row>
    <row r="7416" spans="3:3">
      <c r="C7416" s="193"/>
    </row>
    <row r="7417" spans="3:3">
      <c r="C7417" s="193"/>
    </row>
    <row r="7418" spans="3:3">
      <c r="C7418" s="193"/>
    </row>
    <row r="7419" spans="3:3">
      <c r="C7419" s="193"/>
    </row>
    <row r="7420" spans="3:3">
      <c r="C7420" s="193"/>
    </row>
    <row r="7421" spans="3:3">
      <c r="C7421" s="193"/>
    </row>
    <row r="7422" spans="3:3">
      <c r="C7422" s="193"/>
    </row>
    <row r="7423" spans="3:3">
      <c r="C7423" s="193"/>
    </row>
    <row r="7424" spans="3:3">
      <c r="C7424" s="193"/>
    </row>
    <row r="7425" spans="3:3">
      <c r="C7425" s="193"/>
    </row>
    <row r="7426" spans="3:3">
      <c r="C7426" s="193"/>
    </row>
    <row r="7427" spans="3:3">
      <c r="C7427" s="193"/>
    </row>
    <row r="7428" spans="3:3">
      <c r="C7428" s="193"/>
    </row>
    <row r="7429" spans="3:3">
      <c r="C7429" s="193"/>
    </row>
    <row r="7430" spans="3:3">
      <c r="C7430" s="193"/>
    </row>
    <row r="7431" spans="3:3">
      <c r="C7431" s="193"/>
    </row>
    <row r="7432" spans="3:3">
      <c r="C7432" s="193"/>
    </row>
    <row r="7433" spans="3:3">
      <c r="C7433" s="193"/>
    </row>
    <row r="7434" spans="3:3">
      <c r="C7434" s="193"/>
    </row>
    <row r="7435" spans="3:3">
      <c r="C7435" s="193"/>
    </row>
    <row r="7436" spans="3:3">
      <c r="C7436" s="193"/>
    </row>
    <row r="7437" spans="3:3">
      <c r="C7437" s="193"/>
    </row>
    <row r="7438" spans="3:3">
      <c r="C7438" s="193"/>
    </row>
    <row r="7439" spans="3:3">
      <c r="C7439" s="193"/>
    </row>
    <row r="7440" spans="3:3">
      <c r="C7440" s="193"/>
    </row>
    <row r="7441" spans="3:3">
      <c r="C7441" s="193"/>
    </row>
    <row r="7442" spans="3:3">
      <c r="C7442" s="193"/>
    </row>
    <row r="7443" spans="3:3">
      <c r="C7443" s="193"/>
    </row>
    <row r="7444" spans="3:3">
      <c r="C7444" s="193"/>
    </row>
    <row r="7445" spans="3:3">
      <c r="C7445" s="193"/>
    </row>
    <row r="7446" spans="3:3">
      <c r="C7446" s="193"/>
    </row>
    <row r="7447" spans="3:3">
      <c r="C7447" s="193"/>
    </row>
    <row r="7448" spans="3:3">
      <c r="C7448" s="193"/>
    </row>
    <row r="7449" spans="3:3">
      <c r="C7449" s="193"/>
    </row>
    <row r="7450" spans="3:3">
      <c r="C7450" s="193"/>
    </row>
    <row r="7451" spans="3:3">
      <c r="C7451" s="193"/>
    </row>
    <row r="7452" spans="3:3">
      <c r="C7452" s="193"/>
    </row>
    <row r="7453" spans="3:3">
      <c r="C7453" s="193"/>
    </row>
    <row r="7454" spans="3:3">
      <c r="C7454" s="193"/>
    </row>
    <row r="7455" spans="3:3">
      <c r="C7455" s="193"/>
    </row>
    <row r="7456" spans="3:3">
      <c r="C7456" s="193"/>
    </row>
    <row r="7457" spans="3:3">
      <c r="C7457" s="193"/>
    </row>
    <row r="7458" spans="3:3">
      <c r="C7458" s="193"/>
    </row>
    <row r="7459" spans="3:3">
      <c r="C7459" s="193"/>
    </row>
    <row r="7460" spans="3:3">
      <c r="C7460" s="193"/>
    </row>
    <row r="7461" spans="3:3">
      <c r="C7461" s="193"/>
    </row>
    <row r="7462" spans="3:3">
      <c r="C7462" s="193"/>
    </row>
    <row r="7463" spans="3:3">
      <c r="C7463" s="193"/>
    </row>
    <row r="7464" spans="3:3">
      <c r="C7464" s="193"/>
    </row>
    <row r="7465" spans="3:3">
      <c r="C7465" s="193"/>
    </row>
    <row r="7466" spans="3:3">
      <c r="C7466" s="193"/>
    </row>
    <row r="7467" spans="3:3">
      <c r="C7467" s="193"/>
    </row>
    <row r="7468" spans="3:3">
      <c r="C7468" s="193"/>
    </row>
    <row r="7469" spans="3:3">
      <c r="C7469" s="193"/>
    </row>
    <row r="7470" spans="3:3">
      <c r="C7470" s="193"/>
    </row>
    <row r="7471" spans="3:3">
      <c r="C7471" s="193"/>
    </row>
    <row r="7472" spans="3:3">
      <c r="C7472" s="193"/>
    </row>
    <row r="7473" spans="3:3">
      <c r="C7473" s="193"/>
    </row>
    <row r="7474" spans="3:3">
      <c r="C7474" s="193"/>
    </row>
    <row r="7475" spans="3:3">
      <c r="C7475" s="193"/>
    </row>
    <row r="7476" spans="3:3">
      <c r="C7476" s="193"/>
    </row>
    <row r="7477" spans="3:3">
      <c r="C7477" s="193"/>
    </row>
    <row r="7478" spans="3:3">
      <c r="C7478" s="193"/>
    </row>
    <row r="7479" spans="3:3">
      <c r="C7479" s="193"/>
    </row>
    <row r="7480" spans="3:3">
      <c r="C7480" s="193"/>
    </row>
    <row r="7481" spans="3:3">
      <c r="C7481" s="193"/>
    </row>
    <row r="7482" spans="3:3">
      <c r="C7482" s="193"/>
    </row>
    <row r="7483" spans="3:3">
      <c r="C7483" s="193"/>
    </row>
    <row r="7484" spans="3:3">
      <c r="C7484" s="193"/>
    </row>
    <row r="7485" spans="3:3">
      <c r="C7485" s="193"/>
    </row>
    <row r="7486" spans="3:3">
      <c r="C7486" s="193"/>
    </row>
    <row r="7487" spans="3:3">
      <c r="C7487" s="193"/>
    </row>
    <row r="7488" spans="3:3">
      <c r="C7488" s="193"/>
    </row>
    <row r="7489" spans="3:3">
      <c r="C7489" s="193"/>
    </row>
    <row r="7490" spans="3:3">
      <c r="C7490" s="193"/>
    </row>
    <row r="7491" spans="3:3">
      <c r="C7491" s="193"/>
    </row>
    <row r="7492" spans="3:3">
      <c r="C7492" s="193"/>
    </row>
    <row r="7493" spans="3:3">
      <c r="C7493" s="193"/>
    </row>
    <row r="7494" spans="3:3">
      <c r="C7494" s="193"/>
    </row>
    <row r="7495" spans="3:3">
      <c r="C7495" s="193"/>
    </row>
    <row r="7496" spans="3:3">
      <c r="C7496" s="193"/>
    </row>
    <row r="7497" spans="3:3">
      <c r="C7497" s="193"/>
    </row>
    <row r="7498" spans="3:3">
      <c r="C7498" s="193"/>
    </row>
    <row r="7499" spans="3:3">
      <c r="C7499" s="193"/>
    </row>
    <row r="7500" spans="3:3">
      <c r="C7500" s="193"/>
    </row>
    <row r="7501" spans="3:3">
      <c r="C7501" s="193"/>
    </row>
    <row r="7502" spans="3:3">
      <c r="C7502" s="193"/>
    </row>
    <row r="7503" spans="3:3">
      <c r="C7503" s="193"/>
    </row>
    <row r="7504" spans="3:3">
      <c r="C7504" s="193"/>
    </row>
    <row r="7505" spans="3:3">
      <c r="C7505" s="186"/>
    </row>
    <row r="7506" spans="3:3">
      <c r="C7506" s="186"/>
    </row>
    <row r="7507" spans="3:3">
      <c r="C7507" s="193"/>
    </row>
    <row r="7508" spans="3:3">
      <c r="C7508" s="193"/>
    </row>
    <row r="7509" spans="3:3">
      <c r="C7509" s="193"/>
    </row>
    <row r="7510" spans="3:3">
      <c r="C7510" s="193"/>
    </row>
    <row r="7511" spans="3:3">
      <c r="C7511" s="193"/>
    </row>
    <row r="7512" spans="3:3">
      <c r="C7512" s="193"/>
    </row>
    <row r="7513" spans="3:3">
      <c r="C7513" s="193"/>
    </row>
    <row r="7514" spans="3:3">
      <c r="C7514" s="193"/>
    </row>
    <row r="7515" spans="3:3">
      <c r="C7515" s="193"/>
    </row>
    <row r="7516" spans="3:3">
      <c r="C7516" s="186"/>
    </row>
    <row r="7517" spans="3:3">
      <c r="C7517" s="186"/>
    </row>
    <row r="7518" spans="3:3">
      <c r="C7518" s="186"/>
    </row>
    <row r="7519" spans="3:3">
      <c r="C7519" s="186"/>
    </row>
    <row r="7520" spans="3:3">
      <c r="C7520" s="186"/>
    </row>
    <row r="7521" spans="3:3">
      <c r="C7521" s="193"/>
    </row>
    <row r="7522" spans="3:3">
      <c r="C7522" s="193"/>
    </row>
    <row r="7523" spans="3:3">
      <c r="C7523" s="193"/>
    </row>
    <row r="7524" spans="3:3">
      <c r="C7524" s="193"/>
    </row>
    <row r="7525" spans="3:3">
      <c r="C7525" s="193"/>
    </row>
    <row r="7526" spans="3:3">
      <c r="C7526" s="193"/>
    </row>
    <row r="7527" spans="3:3">
      <c r="C7527" s="193"/>
    </row>
    <row r="7528" spans="3:3">
      <c r="C7528" s="193"/>
    </row>
    <row r="7529" spans="3:3">
      <c r="C7529" s="193"/>
    </row>
    <row r="7530" spans="3:3">
      <c r="C7530" s="186"/>
    </row>
    <row r="7531" spans="3:3">
      <c r="C7531" s="186"/>
    </row>
    <row r="7532" spans="3:3">
      <c r="C7532" s="186"/>
    </row>
    <row r="7533" spans="3:3">
      <c r="C7533" s="186"/>
    </row>
    <row r="7534" spans="3:3">
      <c r="C7534" s="186"/>
    </row>
    <row r="7535" spans="3:3">
      <c r="C7535" s="186"/>
    </row>
    <row r="7536" spans="3:3">
      <c r="C7536" s="186"/>
    </row>
    <row r="7537" spans="3:3">
      <c r="C7537" s="186"/>
    </row>
    <row r="7538" spans="3:3">
      <c r="C7538" s="186"/>
    </row>
    <row r="7539" spans="3:3">
      <c r="C7539" s="186"/>
    </row>
    <row r="7540" spans="3:3">
      <c r="C7540" s="193"/>
    </row>
    <row r="7541" spans="3:3">
      <c r="C7541" s="193"/>
    </row>
    <row r="7542" spans="3:3">
      <c r="C7542" s="193"/>
    </row>
    <row r="7543" spans="3:3">
      <c r="C7543" s="193"/>
    </row>
    <row r="7544" spans="3:3">
      <c r="C7544" s="193"/>
    </row>
    <row r="7545" spans="3:3">
      <c r="C7545" s="193"/>
    </row>
    <row r="7546" spans="3:3">
      <c r="C7546" s="193"/>
    </row>
    <row r="7547" spans="3:3">
      <c r="C7547" s="193"/>
    </row>
    <row r="7548" spans="3:3">
      <c r="C7548" s="193"/>
    </row>
    <row r="7549" spans="3:3">
      <c r="C7549" s="193"/>
    </row>
    <row r="7550" spans="3:3">
      <c r="C7550" s="193"/>
    </row>
    <row r="7551" spans="3:3">
      <c r="C7551" s="193"/>
    </row>
    <row r="7552" spans="3:3">
      <c r="C7552" s="193"/>
    </row>
    <row r="7553" spans="3:3">
      <c r="C7553" s="193"/>
    </row>
    <row r="7554" spans="3:3">
      <c r="C7554" s="193"/>
    </row>
    <row r="7555" spans="3:3">
      <c r="C7555" s="193"/>
    </row>
    <row r="7556" spans="3:3">
      <c r="C7556" s="193"/>
    </row>
    <row r="7557" spans="3:3">
      <c r="C7557" s="193"/>
    </row>
    <row r="7558" spans="3:3">
      <c r="C7558" s="193"/>
    </row>
    <row r="7559" spans="3:3">
      <c r="C7559" s="193"/>
    </row>
    <row r="7560" spans="3:3">
      <c r="C7560" s="193"/>
    </row>
    <row r="7561" spans="3:3">
      <c r="C7561" s="193"/>
    </row>
    <row r="7562" spans="3:3">
      <c r="C7562" s="193"/>
    </row>
    <row r="7563" spans="3:3">
      <c r="C7563" s="193"/>
    </row>
    <row r="7564" spans="3:3">
      <c r="C7564" s="193"/>
    </row>
    <row r="7565" spans="3:3">
      <c r="C7565" s="193"/>
    </row>
    <row r="7566" spans="3:3">
      <c r="C7566" s="193"/>
    </row>
    <row r="7567" spans="3:3">
      <c r="C7567" s="193"/>
    </row>
    <row r="7568" spans="3:3">
      <c r="C7568" s="193"/>
    </row>
    <row r="7569" spans="3:3">
      <c r="C7569" s="193"/>
    </row>
    <row r="7570" spans="3:3">
      <c r="C7570" s="193"/>
    </row>
    <row r="7571" spans="3:3">
      <c r="C7571" s="193"/>
    </row>
    <row r="7572" spans="3:3">
      <c r="C7572" s="193"/>
    </row>
    <row r="7573" spans="3:3">
      <c r="C7573" s="193"/>
    </row>
    <row r="7574" spans="3:3">
      <c r="C7574" s="193"/>
    </row>
    <row r="7575" spans="3:3">
      <c r="C7575" s="193"/>
    </row>
    <row r="7576" spans="3:3">
      <c r="C7576" s="193"/>
    </row>
    <row r="7577" spans="3:3">
      <c r="C7577" s="193"/>
    </row>
    <row r="7578" spans="3:3">
      <c r="C7578" s="193"/>
    </row>
    <row r="7579" spans="3:3">
      <c r="C7579" s="193"/>
    </row>
    <row r="7580" spans="3:3">
      <c r="C7580" s="193"/>
    </row>
    <row r="7581" spans="3:3">
      <c r="C7581" s="193"/>
    </row>
    <row r="7582" spans="3:3">
      <c r="C7582" s="193"/>
    </row>
    <row r="7583" spans="3:3">
      <c r="C7583" s="193"/>
    </row>
    <row r="7584" spans="3:3">
      <c r="C7584" s="193"/>
    </row>
    <row r="7585" spans="3:3">
      <c r="C7585" s="193"/>
    </row>
    <row r="7586" spans="3:3">
      <c r="C7586" s="193"/>
    </row>
    <row r="7587" spans="3:3">
      <c r="C7587" s="193"/>
    </row>
    <row r="7588" spans="3:3">
      <c r="C7588" s="193"/>
    </row>
    <row r="7589" spans="3:3">
      <c r="C7589" s="193"/>
    </row>
    <row r="7590" spans="3:3">
      <c r="C7590" s="193"/>
    </row>
    <row r="7591" spans="3:3">
      <c r="C7591" s="193"/>
    </row>
    <row r="7592" spans="3:3">
      <c r="C7592" s="193"/>
    </row>
    <row r="7593" spans="3:3">
      <c r="C7593" s="193"/>
    </row>
    <row r="7594" spans="3:3">
      <c r="C7594" s="193"/>
    </row>
    <row r="7595" spans="3:3">
      <c r="C7595" s="193"/>
    </row>
    <row r="7596" spans="3:3">
      <c r="C7596" s="193"/>
    </row>
    <row r="7597" spans="3:3">
      <c r="C7597" s="193"/>
    </row>
    <row r="7598" spans="3:3">
      <c r="C7598" s="193"/>
    </row>
    <row r="7599" spans="3:3">
      <c r="C7599" s="193"/>
    </row>
    <row r="7600" spans="3:3">
      <c r="C7600" s="193"/>
    </row>
    <row r="7601" spans="3:3">
      <c r="C7601" s="193"/>
    </row>
    <row r="7602" spans="3:3">
      <c r="C7602" s="193"/>
    </row>
    <row r="7603" spans="3:3">
      <c r="C7603" s="193"/>
    </row>
    <row r="7604" spans="3:3">
      <c r="C7604" s="193"/>
    </row>
    <row r="7605" spans="3:3">
      <c r="C7605" s="193"/>
    </row>
    <row r="7606" spans="3:3">
      <c r="C7606" s="193"/>
    </row>
    <row r="7607" spans="3:3">
      <c r="C7607" s="193"/>
    </row>
    <row r="7608" spans="3:3">
      <c r="C7608" s="193"/>
    </row>
    <row r="7609" spans="3:3">
      <c r="C7609" s="193"/>
    </row>
    <row r="7610" spans="3:3">
      <c r="C7610" s="193"/>
    </row>
    <row r="7611" spans="3:3">
      <c r="C7611" s="186"/>
    </row>
    <row r="7612" spans="3:3">
      <c r="C7612" s="186"/>
    </row>
    <row r="7613" spans="3:3">
      <c r="C7613" s="186"/>
    </row>
    <row r="7614" spans="3:3">
      <c r="C7614" s="186"/>
    </row>
    <row r="7615" spans="3:3">
      <c r="C7615" s="186"/>
    </row>
    <row r="7616" spans="3:3">
      <c r="C7616" s="186"/>
    </row>
    <row r="7617" spans="3:3">
      <c r="C7617" s="186"/>
    </row>
    <row r="7618" spans="3:3">
      <c r="C7618" s="186"/>
    </row>
    <row r="7619" spans="3:3">
      <c r="C7619" s="186"/>
    </row>
    <row r="7620" spans="3:3">
      <c r="C7620" s="186"/>
    </row>
    <row r="7621" spans="3:3">
      <c r="C7621" s="186"/>
    </row>
    <row r="7622" spans="3:3">
      <c r="C7622" s="186"/>
    </row>
    <row r="7623" spans="3:3">
      <c r="C7623" s="186"/>
    </row>
    <row r="7624" spans="3:3">
      <c r="C7624" s="186"/>
    </row>
    <row r="7625" spans="3:3">
      <c r="C7625" s="186"/>
    </row>
    <row r="7626" spans="3:3">
      <c r="C7626" s="193"/>
    </row>
    <row r="7627" spans="3:3">
      <c r="C7627" s="193"/>
    </row>
    <row r="7628" spans="3:3">
      <c r="C7628" s="193"/>
    </row>
    <row r="7629" spans="3:3">
      <c r="C7629" s="193"/>
    </row>
    <row r="7630" spans="3:3">
      <c r="C7630" s="193"/>
    </row>
    <row r="7631" spans="3:3">
      <c r="C7631" s="193"/>
    </row>
    <row r="7632" spans="3:3">
      <c r="C7632" s="193"/>
    </row>
    <row r="7633" spans="3:3">
      <c r="C7633" s="193"/>
    </row>
    <row r="7634" spans="3:3">
      <c r="C7634" s="193"/>
    </row>
    <row r="7635" spans="3:3">
      <c r="C7635" s="193"/>
    </row>
    <row r="7636" spans="3:3">
      <c r="C7636" s="193"/>
    </row>
    <row r="7637" spans="3:3">
      <c r="C7637" s="193"/>
    </row>
    <row r="7638" spans="3:3">
      <c r="C7638" s="193"/>
    </row>
    <row r="7639" spans="3:3">
      <c r="C7639" s="193"/>
    </row>
    <row r="7640" spans="3:3">
      <c r="C7640" s="193"/>
    </row>
    <row r="7641" spans="3:3">
      <c r="C7641" s="193"/>
    </row>
    <row r="7642" spans="3:3">
      <c r="C7642" s="193"/>
    </row>
    <row r="7643" spans="3:3">
      <c r="C7643" s="193"/>
    </row>
    <row r="7644" spans="3:3">
      <c r="C7644" s="193"/>
    </row>
    <row r="7645" spans="3:3">
      <c r="C7645" s="193"/>
    </row>
    <row r="7646" spans="3:3">
      <c r="C7646" s="193"/>
    </row>
    <row r="7647" spans="3:3">
      <c r="C7647" s="193"/>
    </row>
    <row r="7648" spans="3:3">
      <c r="C7648" s="193"/>
    </row>
    <row r="7649" spans="3:3">
      <c r="C7649" s="193"/>
    </row>
    <row r="7650" spans="3:3">
      <c r="C7650" s="193"/>
    </row>
    <row r="7651" spans="3:3">
      <c r="C7651" s="193"/>
    </row>
    <row r="7652" spans="3:3">
      <c r="C7652" s="193"/>
    </row>
    <row r="7653" spans="3:3">
      <c r="C7653" s="193"/>
    </row>
    <row r="7654" spans="3:3">
      <c r="C7654" s="193"/>
    </row>
    <row r="7655" spans="3:3">
      <c r="C7655" s="193"/>
    </row>
    <row r="7656" spans="3:3">
      <c r="C7656" s="193"/>
    </row>
    <row r="7657" spans="3:3">
      <c r="C7657" s="193"/>
    </row>
    <row r="7658" spans="3:3">
      <c r="C7658" s="193"/>
    </row>
    <row r="7659" spans="3:3">
      <c r="C7659" s="193"/>
    </row>
    <row r="7660" spans="3:3">
      <c r="C7660" s="193"/>
    </row>
    <row r="7661" spans="3:3">
      <c r="C7661" s="193"/>
    </row>
    <row r="7662" spans="3:3">
      <c r="C7662" s="193"/>
    </row>
    <row r="7663" spans="3:3">
      <c r="C7663" s="193"/>
    </row>
    <row r="7664" spans="3:3">
      <c r="C7664" s="193"/>
    </row>
    <row r="7665" spans="3:3">
      <c r="C7665" s="193"/>
    </row>
    <row r="7666" spans="3:3">
      <c r="C7666" s="193"/>
    </row>
    <row r="7667" spans="3:3">
      <c r="C7667" s="193"/>
    </row>
    <row r="7668" spans="3:3">
      <c r="C7668" s="193"/>
    </row>
    <row r="7669" spans="3:3">
      <c r="C7669" s="193"/>
    </row>
    <row r="7670" spans="3:3">
      <c r="C7670" s="193"/>
    </row>
    <row r="7671" spans="3:3">
      <c r="C7671" s="193"/>
    </row>
    <row r="7672" spans="3:3">
      <c r="C7672" s="193"/>
    </row>
    <row r="7673" spans="3:3">
      <c r="C7673" s="193"/>
    </row>
    <row r="7674" spans="3:3">
      <c r="C7674" s="193"/>
    </row>
    <row r="7675" spans="3:3">
      <c r="C7675" s="193"/>
    </row>
    <row r="7676" spans="3:3">
      <c r="C7676" s="193"/>
    </row>
    <row r="7677" spans="3:3">
      <c r="C7677" s="193"/>
    </row>
    <row r="7678" spans="3:3">
      <c r="C7678" s="193"/>
    </row>
    <row r="7679" spans="3:3">
      <c r="C7679" s="193"/>
    </row>
    <row r="7680" spans="3:3">
      <c r="C7680" s="193"/>
    </row>
    <row r="7681" spans="3:3">
      <c r="C7681" s="193"/>
    </row>
    <row r="7682" spans="3:3">
      <c r="C7682" s="193"/>
    </row>
    <row r="7683" spans="3:3">
      <c r="C7683" s="193"/>
    </row>
    <row r="7684" spans="3:3">
      <c r="C7684" s="193"/>
    </row>
    <row r="7685" spans="3:3">
      <c r="C7685" s="193"/>
    </row>
    <row r="7686" spans="3:3">
      <c r="C7686" s="193"/>
    </row>
    <row r="7687" spans="3:3">
      <c r="C7687" s="193"/>
    </row>
    <row r="7688" spans="3:3">
      <c r="C7688" s="193"/>
    </row>
    <row r="7689" spans="3:3">
      <c r="C7689" s="193"/>
    </row>
    <row r="7690" spans="3:3">
      <c r="C7690" s="193"/>
    </row>
    <row r="7691" spans="3:3">
      <c r="C7691" s="193"/>
    </row>
    <row r="7692" spans="3:3">
      <c r="C7692" s="193"/>
    </row>
    <row r="7693" spans="3:3">
      <c r="C7693" s="193"/>
    </row>
    <row r="7694" spans="3:3">
      <c r="C7694" s="193"/>
    </row>
    <row r="7695" spans="3:3">
      <c r="C7695" s="193"/>
    </row>
    <row r="7696" spans="3:3">
      <c r="C7696" s="193"/>
    </row>
    <row r="7697" spans="3:3">
      <c r="C7697" s="193"/>
    </row>
    <row r="7698" spans="3:3">
      <c r="C7698" s="193"/>
    </row>
    <row r="7699" spans="3:3">
      <c r="C7699" s="193"/>
    </row>
    <row r="7700" spans="3:3">
      <c r="C7700" s="193"/>
    </row>
    <row r="7701" spans="3:3">
      <c r="C7701" s="193"/>
    </row>
    <row r="7702" spans="3:3">
      <c r="C7702" s="193"/>
    </row>
    <row r="7703" spans="3:3">
      <c r="C7703" s="193"/>
    </row>
    <row r="7704" spans="3:3">
      <c r="C7704" s="193"/>
    </row>
    <row r="7705" spans="3:3">
      <c r="C7705" s="193"/>
    </row>
    <row r="7706" spans="3:3">
      <c r="C7706" s="193"/>
    </row>
    <row r="7707" spans="3:3">
      <c r="C7707" s="193"/>
    </row>
    <row r="7708" spans="3:3">
      <c r="C7708" s="193"/>
    </row>
    <row r="7709" spans="3:3">
      <c r="C7709" s="193"/>
    </row>
    <row r="7710" spans="3:3">
      <c r="C7710" s="193"/>
    </row>
    <row r="7711" spans="3:3">
      <c r="C7711" s="193"/>
    </row>
    <row r="7712" spans="3:3">
      <c r="C7712" s="193"/>
    </row>
    <row r="7713" spans="3:3">
      <c r="C7713" s="193"/>
    </row>
    <row r="7714" spans="3:3">
      <c r="C7714" s="193"/>
    </row>
    <row r="7715" spans="3:3">
      <c r="C7715" s="193"/>
    </row>
    <row r="7716" spans="3:3">
      <c r="C7716" s="193"/>
    </row>
    <row r="7717" spans="3:3">
      <c r="C7717" s="193"/>
    </row>
    <row r="7718" spans="3:3">
      <c r="C7718" s="193"/>
    </row>
    <row r="7719" spans="3:3">
      <c r="C7719" s="193"/>
    </row>
    <row r="7720" spans="3:3">
      <c r="C7720" s="193"/>
    </row>
    <row r="7721" spans="3:3">
      <c r="C7721" s="193"/>
    </row>
    <row r="7722" spans="3:3">
      <c r="C7722" s="193"/>
    </row>
    <row r="7723" spans="3:3">
      <c r="C7723" s="193"/>
    </row>
    <row r="7724" spans="3:3">
      <c r="C7724" s="193"/>
    </row>
    <row r="7725" spans="3:3">
      <c r="C7725" s="193"/>
    </row>
    <row r="7726" spans="3:3">
      <c r="C7726" s="193"/>
    </row>
    <row r="7727" spans="3:3">
      <c r="C7727" s="193"/>
    </row>
    <row r="7728" spans="3:3">
      <c r="C7728" s="193"/>
    </row>
    <row r="7729" spans="3:3">
      <c r="C7729" s="193"/>
    </row>
    <row r="7730" spans="3:3">
      <c r="C7730" s="193"/>
    </row>
    <row r="7731" spans="3:3">
      <c r="C7731" s="193"/>
    </row>
    <row r="7732" spans="3:3">
      <c r="C7732" s="193"/>
    </row>
    <row r="7733" spans="3:3">
      <c r="C7733" s="193"/>
    </row>
    <row r="7734" spans="3:3">
      <c r="C7734" s="193"/>
    </row>
    <row r="7735" spans="3:3">
      <c r="C7735" s="193"/>
    </row>
    <row r="7736" spans="3:3">
      <c r="C7736" s="193"/>
    </row>
    <row r="7737" spans="3:3">
      <c r="C7737" s="193"/>
    </row>
    <row r="7738" spans="3:3">
      <c r="C7738" s="193"/>
    </row>
    <row r="7739" spans="3:3">
      <c r="C7739" s="193"/>
    </row>
    <row r="7740" spans="3:3">
      <c r="C7740" s="193"/>
    </row>
    <row r="7741" spans="3:3">
      <c r="C7741" s="193"/>
    </row>
    <row r="7742" spans="3:3">
      <c r="C7742" s="193"/>
    </row>
    <row r="7743" spans="3:3">
      <c r="C7743" s="193"/>
    </row>
    <row r="7744" spans="3:3">
      <c r="C7744" s="193"/>
    </row>
    <row r="7745" spans="3:3">
      <c r="C7745" s="193"/>
    </row>
    <row r="7746" spans="3:3">
      <c r="C7746" s="193"/>
    </row>
    <row r="7747" spans="3:3">
      <c r="C7747" s="193"/>
    </row>
    <row r="7748" spans="3:3">
      <c r="C7748" s="193"/>
    </row>
    <row r="7749" spans="3:3">
      <c r="C7749" s="193"/>
    </row>
    <row r="7750" spans="3:3">
      <c r="C7750" s="193"/>
    </row>
    <row r="7751" spans="3:3">
      <c r="C7751" s="193"/>
    </row>
    <row r="7752" spans="3:3">
      <c r="C7752" s="193"/>
    </row>
    <row r="7753" spans="3:3">
      <c r="C7753" s="193"/>
    </row>
    <row r="7754" spans="3:3">
      <c r="C7754" s="193"/>
    </row>
    <row r="7755" spans="3:3">
      <c r="C7755" s="193"/>
    </row>
    <row r="7756" spans="3:3">
      <c r="C7756" s="193"/>
    </row>
    <row r="7757" spans="3:3">
      <c r="C7757" s="193"/>
    </row>
    <row r="7758" spans="3:3">
      <c r="C7758" s="193"/>
    </row>
    <row r="7759" spans="3:3">
      <c r="C7759" s="193"/>
    </row>
    <row r="7760" spans="3:3">
      <c r="C7760" s="193"/>
    </row>
    <row r="7761" spans="3:3">
      <c r="C7761" s="193"/>
    </row>
    <row r="7762" spans="3:3">
      <c r="C7762" s="193"/>
    </row>
    <row r="7763" spans="3:3">
      <c r="C7763" s="193"/>
    </row>
    <row r="7764" spans="3:3">
      <c r="C7764" s="193"/>
    </row>
    <row r="7765" spans="3:3">
      <c r="C7765" s="193"/>
    </row>
    <row r="7766" spans="3:3">
      <c r="C7766" s="193"/>
    </row>
    <row r="7767" spans="3:3">
      <c r="C7767" s="193"/>
    </row>
    <row r="7768" spans="3:3">
      <c r="C7768" s="193"/>
    </row>
    <row r="7769" spans="3:3">
      <c r="C7769" s="193"/>
    </row>
    <row r="7770" spans="3:3">
      <c r="C7770" s="193"/>
    </row>
    <row r="7771" spans="3:3">
      <c r="C7771" s="193"/>
    </row>
    <row r="7772" spans="3:3">
      <c r="C7772" s="193"/>
    </row>
    <row r="7773" spans="3:3">
      <c r="C7773" s="193"/>
    </row>
    <row r="7774" spans="3:3">
      <c r="C7774" s="193"/>
    </row>
    <row r="7775" spans="3:3">
      <c r="C7775" s="193"/>
    </row>
    <row r="7776" spans="3:3">
      <c r="C7776" s="193"/>
    </row>
    <row r="7777" spans="3:3">
      <c r="C7777" s="193"/>
    </row>
    <row r="7778" spans="3:3">
      <c r="C7778" s="186"/>
    </row>
    <row r="7779" spans="3:3">
      <c r="C7779" s="186"/>
    </row>
    <row r="7780" spans="3:3">
      <c r="C7780" s="186"/>
    </row>
    <row r="7781" spans="3:3">
      <c r="C7781" s="193"/>
    </row>
    <row r="7782" spans="3:3">
      <c r="C7782" s="193"/>
    </row>
    <row r="7783" spans="3:3">
      <c r="C7783" s="193"/>
    </row>
    <row r="7784" spans="3:3">
      <c r="C7784" s="193"/>
    </row>
    <row r="7785" spans="3:3">
      <c r="C7785" s="186"/>
    </row>
    <row r="7786" spans="3:3">
      <c r="C7786" s="186"/>
    </row>
    <row r="7787" spans="3:3">
      <c r="C7787" s="186"/>
    </row>
    <row r="7788" spans="3:3">
      <c r="C7788" s="186"/>
    </row>
    <row r="7789" spans="3:3">
      <c r="C7789" s="186"/>
    </row>
    <row r="7790" spans="3:3">
      <c r="C7790" s="186"/>
    </row>
    <row r="7791" spans="3:3">
      <c r="C7791" s="186"/>
    </row>
    <row r="7792" spans="3:3">
      <c r="C7792" s="186"/>
    </row>
    <row r="7793" spans="3:3">
      <c r="C7793" s="193"/>
    </row>
    <row r="7794" spans="3:3">
      <c r="C7794" s="193"/>
    </row>
    <row r="7795" spans="3:3">
      <c r="C7795" s="193"/>
    </row>
    <row r="7796" spans="3:3">
      <c r="C7796" s="193"/>
    </row>
    <row r="7797" spans="3:3">
      <c r="C7797" s="193"/>
    </row>
    <row r="7798" spans="3:3">
      <c r="C7798" s="186"/>
    </row>
    <row r="7799" spans="3:3">
      <c r="C7799" s="186"/>
    </row>
    <row r="7800" spans="3:3">
      <c r="C7800" s="186"/>
    </row>
    <row r="7801" spans="3:3">
      <c r="C7801" s="186"/>
    </row>
    <row r="7802" spans="3:3">
      <c r="C7802" s="186"/>
    </row>
    <row r="7803" spans="3:3">
      <c r="C7803" s="186"/>
    </row>
    <row r="7804" spans="3:3">
      <c r="C7804" s="186"/>
    </row>
    <row r="7805" spans="3:3">
      <c r="C7805" s="186"/>
    </row>
    <row r="7806" spans="3:3">
      <c r="C7806" s="186"/>
    </row>
    <row r="7807" spans="3:3">
      <c r="C7807" s="186"/>
    </row>
    <row r="7808" spans="3:3">
      <c r="C7808" s="193"/>
    </row>
    <row r="7809" spans="3:3">
      <c r="C7809" s="193"/>
    </row>
    <row r="7810" spans="3:3">
      <c r="C7810" s="193"/>
    </row>
    <row r="7811" spans="3:3">
      <c r="C7811" s="193"/>
    </row>
    <row r="7812" spans="3:3">
      <c r="C7812" s="193"/>
    </row>
    <row r="7813" spans="3:3">
      <c r="C7813" s="193"/>
    </row>
    <row r="7814" spans="3:3">
      <c r="C7814" s="193"/>
    </row>
    <row r="7815" spans="3:3">
      <c r="C7815" s="193"/>
    </row>
    <row r="7816" spans="3:3">
      <c r="C7816" s="193"/>
    </row>
    <row r="7817" spans="3:3">
      <c r="C7817" s="193"/>
    </row>
    <row r="7818" spans="3:3">
      <c r="C7818" s="193"/>
    </row>
    <row r="7819" spans="3:3">
      <c r="C7819" s="193"/>
    </row>
    <row r="7820" spans="3:3">
      <c r="C7820" s="193"/>
    </row>
    <row r="7821" spans="3:3">
      <c r="C7821" s="193"/>
    </row>
    <row r="7822" spans="3:3">
      <c r="C7822" s="193"/>
    </row>
    <row r="7823" spans="3:3">
      <c r="C7823" s="193"/>
    </row>
    <row r="7824" spans="3:3">
      <c r="C7824" s="193"/>
    </row>
    <row r="7825" spans="3:3">
      <c r="C7825" s="193"/>
    </row>
    <row r="7826" spans="3:3">
      <c r="C7826" s="193"/>
    </row>
    <row r="7827" spans="3:3">
      <c r="C7827" s="193"/>
    </row>
    <row r="7828" spans="3:3">
      <c r="C7828" s="193"/>
    </row>
    <row r="7829" spans="3:3">
      <c r="C7829" s="193"/>
    </row>
    <row r="7830" spans="3:3">
      <c r="C7830" s="193"/>
    </row>
    <row r="7831" spans="3:3">
      <c r="C7831" s="193"/>
    </row>
    <row r="7832" spans="3:3">
      <c r="C7832" s="193"/>
    </row>
    <row r="7833" spans="3:3">
      <c r="C7833" s="193"/>
    </row>
    <row r="7834" spans="3:3">
      <c r="C7834" s="193"/>
    </row>
    <row r="7835" spans="3:3">
      <c r="C7835" s="193"/>
    </row>
    <row r="7836" spans="3:3">
      <c r="C7836" s="193"/>
    </row>
    <row r="7837" spans="3:3">
      <c r="C7837" s="193"/>
    </row>
    <row r="7838" spans="3:3">
      <c r="C7838" s="193"/>
    </row>
    <row r="7839" spans="3:3">
      <c r="C7839" s="193"/>
    </row>
    <row r="7840" spans="3:3">
      <c r="C7840" s="193"/>
    </row>
    <row r="7841" spans="3:3">
      <c r="C7841" s="193"/>
    </row>
    <row r="7842" spans="3:3">
      <c r="C7842" s="193"/>
    </row>
    <row r="7843" spans="3:3">
      <c r="C7843" s="193"/>
    </row>
    <row r="7844" spans="3:3">
      <c r="C7844" s="193"/>
    </row>
    <row r="7845" spans="3:3">
      <c r="C7845" s="193"/>
    </row>
    <row r="7846" spans="3:3">
      <c r="C7846" s="193"/>
    </row>
    <row r="7847" spans="3:3">
      <c r="C7847" s="193"/>
    </row>
    <row r="7848" spans="3:3">
      <c r="C7848" s="193"/>
    </row>
    <row r="7849" spans="3:3">
      <c r="C7849" s="193"/>
    </row>
    <row r="7850" spans="3:3">
      <c r="C7850" s="193"/>
    </row>
    <row r="7851" spans="3:3">
      <c r="C7851" s="193"/>
    </row>
    <row r="7852" spans="3:3">
      <c r="C7852" s="193"/>
    </row>
    <row r="7853" spans="3:3">
      <c r="C7853" s="193"/>
    </row>
    <row r="7854" spans="3:3">
      <c r="C7854" s="193"/>
    </row>
    <row r="7855" spans="3:3">
      <c r="C7855" s="193"/>
    </row>
    <row r="7856" spans="3:3">
      <c r="C7856" s="193"/>
    </row>
    <row r="7857" spans="3:3">
      <c r="C7857" s="193"/>
    </row>
    <row r="7858" spans="3:3">
      <c r="C7858" s="193"/>
    </row>
    <row r="7859" spans="3:3">
      <c r="C7859" s="193"/>
    </row>
    <row r="7860" spans="3:3">
      <c r="C7860" s="193"/>
    </row>
    <row r="7861" spans="3:3">
      <c r="C7861" s="193"/>
    </row>
    <row r="7862" spans="3:3">
      <c r="C7862" s="193"/>
    </row>
    <row r="7863" spans="3:3">
      <c r="C7863" s="193"/>
    </row>
    <row r="7864" spans="3:3">
      <c r="C7864" s="193"/>
    </row>
    <row r="7865" spans="3:3">
      <c r="C7865" s="193"/>
    </row>
    <row r="7866" spans="3:3">
      <c r="C7866" s="193"/>
    </row>
    <row r="7867" spans="3:3">
      <c r="C7867" s="193"/>
    </row>
    <row r="7868" spans="3:3">
      <c r="C7868" s="193"/>
    </row>
    <row r="7869" spans="3:3">
      <c r="C7869" s="193"/>
    </row>
    <row r="7870" spans="3:3">
      <c r="C7870" s="193"/>
    </row>
    <row r="7871" spans="3:3">
      <c r="C7871" s="193"/>
    </row>
    <row r="7872" spans="3:3">
      <c r="C7872" s="193"/>
    </row>
    <row r="7873" spans="3:3">
      <c r="C7873" s="193"/>
    </row>
    <row r="7874" spans="3:3">
      <c r="C7874" s="193"/>
    </row>
    <row r="7875" spans="3:3">
      <c r="C7875" s="193"/>
    </row>
    <row r="7876" spans="3:3">
      <c r="C7876" s="193"/>
    </row>
    <row r="7877" spans="3:3">
      <c r="C7877" s="193"/>
    </row>
    <row r="7878" spans="3:3">
      <c r="C7878" s="193"/>
    </row>
    <row r="7879" spans="3:3">
      <c r="C7879" s="193"/>
    </row>
    <row r="7880" spans="3:3">
      <c r="C7880" s="193"/>
    </row>
    <row r="7881" spans="3:3">
      <c r="C7881" s="193"/>
    </row>
    <row r="7882" spans="3:3">
      <c r="C7882" s="193"/>
    </row>
    <row r="7883" spans="3:3">
      <c r="C7883" s="193"/>
    </row>
    <row r="7884" spans="3:3">
      <c r="C7884" s="193"/>
    </row>
    <row r="7885" spans="3:3">
      <c r="C7885" s="193"/>
    </row>
    <row r="7886" spans="3:3">
      <c r="C7886" s="193"/>
    </row>
    <row r="7887" spans="3:3">
      <c r="C7887" s="193"/>
    </row>
    <row r="7888" spans="3:3">
      <c r="C7888" s="193"/>
    </row>
    <row r="7889" spans="3:3">
      <c r="C7889" s="193"/>
    </row>
    <row r="7890" spans="3:3">
      <c r="C7890" s="193"/>
    </row>
    <row r="7891" spans="3:3">
      <c r="C7891" s="186"/>
    </row>
    <row r="7892" spans="3:3">
      <c r="C7892" s="186"/>
    </row>
    <row r="7893" spans="3:3">
      <c r="C7893" s="186"/>
    </row>
    <row r="7894" spans="3:3">
      <c r="C7894" s="186"/>
    </row>
    <row r="7895" spans="3:3">
      <c r="C7895" s="186"/>
    </row>
    <row r="7896" spans="3:3">
      <c r="C7896" s="186"/>
    </row>
    <row r="7897" spans="3:3">
      <c r="C7897" s="186"/>
    </row>
    <row r="7898" spans="3:3">
      <c r="C7898" s="186"/>
    </row>
    <row r="7899" spans="3:3">
      <c r="C7899" s="186"/>
    </row>
    <row r="7900" spans="3:3">
      <c r="C7900" s="186"/>
    </row>
    <row r="7901" spans="3:3">
      <c r="C7901" s="186"/>
    </row>
    <row r="7902" spans="3:3">
      <c r="C7902" s="193"/>
    </row>
    <row r="7903" spans="3:3">
      <c r="C7903" s="193"/>
    </row>
    <row r="7904" spans="3:3">
      <c r="C7904" s="193"/>
    </row>
    <row r="7905" spans="3:3">
      <c r="C7905" s="193"/>
    </row>
    <row r="7906" spans="3:3">
      <c r="C7906" s="193"/>
    </row>
    <row r="7907" spans="3:3">
      <c r="C7907" s="193"/>
    </row>
    <row r="7908" spans="3:3">
      <c r="C7908" s="193"/>
    </row>
    <row r="7909" spans="3:3">
      <c r="C7909" s="193"/>
    </row>
    <row r="7910" spans="3:3">
      <c r="C7910" s="193"/>
    </row>
    <row r="7911" spans="3:3">
      <c r="C7911" s="193"/>
    </row>
    <row r="7912" spans="3:3">
      <c r="C7912" s="193"/>
    </row>
    <row r="7913" spans="3:3">
      <c r="C7913" s="193"/>
    </row>
    <row r="7914" spans="3:3">
      <c r="C7914" s="193"/>
    </row>
    <row r="7915" spans="3:3">
      <c r="C7915" s="193"/>
    </row>
    <row r="7916" spans="3:3">
      <c r="C7916" s="193"/>
    </row>
    <row r="7917" spans="3:3">
      <c r="C7917" s="193"/>
    </row>
    <row r="7918" spans="3:3">
      <c r="C7918" s="193"/>
    </row>
    <row r="7919" spans="3:3">
      <c r="C7919" s="193"/>
    </row>
    <row r="7920" spans="3:3">
      <c r="C7920" s="193"/>
    </row>
    <row r="7921" spans="3:3">
      <c r="C7921" s="193"/>
    </row>
    <row r="7922" spans="3:3">
      <c r="C7922" s="193"/>
    </row>
    <row r="7923" spans="3:3">
      <c r="C7923" s="193"/>
    </row>
    <row r="7924" spans="3:3">
      <c r="C7924" s="193"/>
    </row>
    <row r="7925" spans="3:3">
      <c r="C7925" s="193"/>
    </row>
    <row r="7926" spans="3:3">
      <c r="C7926" s="193"/>
    </row>
    <row r="7927" spans="3:3">
      <c r="C7927" s="193"/>
    </row>
    <row r="7928" spans="3:3">
      <c r="C7928" s="193"/>
    </row>
    <row r="7929" spans="3:3">
      <c r="C7929" s="193"/>
    </row>
    <row r="7930" spans="3:3">
      <c r="C7930" s="193"/>
    </row>
    <row r="7931" spans="3:3">
      <c r="C7931" s="193"/>
    </row>
    <row r="7932" spans="3:3">
      <c r="C7932" s="193"/>
    </row>
    <row r="7933" spans="3:3">
      <c r="C7933" s="193"/>
    </row>
    <row r="7934" spans="3:3">
      <c r="C7934" s="193"/>
    </row>
    <row r="7935" spans="3:3">
      <c r="C7935" s="193"/>
    </row>
    <row r="7936" spans="3:3">
      <c r="C7936" s="193"/>
    </row>
    <row r="7937" spans="3:3">
      <c r="C7937" s="193"/>
    </row>
    <row r="7938" spans="3:3">
      <c r="C7938" s="193"/>
    </row>
    <row r="7939" spans="3:3">
      <c r="C7939" s="193"/>
    </row>
    <row r="7940" spans="3:3">
      <c r="C7940" s="193"/>
    </row>
    <row r="7941" spans="3:3">
      <c r="C7941" s="193"/>
    </row>
    <row r="7942" spans="3:3">
      <c r="C7942" s="193"/>
    </row>
    <row r="7943" spans="3:3">
      <c r="C7943" s="193"/>
    </row>
    <row r="7944" spans="3:3">
      <c r="C7944" s="193"/>
    </row>
    <row r="7945" spans="3:3">
      <c r="C7945" s="193"/>
    </row>
    <row r="7946" spans="3:3">
      <c r="C7946" s="193"/>
    </row>
    <row r="7947" spans="3:3">
      <c r="C7947" s="193"/>
    </row>
    <row r="7948" spans="3:3">
      <c r="C7948" s="193"/>
    </row>
    <row r="7949" spans="3:3">
      <c r="C7949" s="193"/>
    </row>
    <row r="7950" spans="3:3">
      <c r="C7950" s="193"/>
    </row>
    <row r="7951" spans="3:3">
      <c r="C7951" s="193"/>
    </row>
    <row r="7952" spans="3:3">
      <c r="C7952" s="193"/>
    </row>
    <row r="7953" spans="3:3">
      <c r="C7953" s="193"/>
    </row>
    <row r="7954" spans="3:3">
      <c r="C7954" s="193"/>
    </row>
    <row r="7955" spans="3:3">
      <c r="C7955" s="193"/>
    </row>
    <row r="7956" spans="3:3">
      <c r="C7956" s="193"/>
    </row>
    <row r="7957" spans="3:3">
      <c r="C7957" s="193"/>
    </row>
    <row r="7958" spans="3:3">
      <c r="C7958" s="193"/>
    </row>
    <row r="7959" spans="3:3">
      <c r="C7959" s="193"/>
    </row>
    <row r="7960" spans="3:3">
      <c r="C7960" s="193"/>
    </row>
    <row r="7961" spans="3:3">
      <c r="C7961" s="193"/>
    </row>
    <row r="7962" spans="3:3">
      <c r="C7962" s="193"/>
    </row>
    <row r="7963" spans="3:3">
      <c r="C7963" s="193"/>
    </row>
    <row r="7964" spans="3:3">
      <c r="C7964" s="193"/>
    </row>
    <row r="7965" spans="3:3">
      <c r="C7965" s="193"/>
    </row>
    <row r="7966" spans="3:3">
      <c r="C7966" s="193"/>
    </row>
    <row r="7967" spans="3:3">
      <c r="C7967" s="193"/>
    </row>
    <row r="7968" spans="3:3">
      <c r="C7968" s="193"/>
    </row>
    <row r="7969" spans="3:3">
      <c r="C7969" s="193"/>
    </row>
    <row r="7970" spans="3:3">
      <c r="C7970" s="193"/>
    </row>
    <row r="7971" spans="3:3">
      <c r="C7971" s="193"/>
    </row>
    <row r="7972" spans="3:3">
      <c r="C7972" s="193"/>
    </row>
    <row r="7973" spans="3:3">
      <c r="C7973" s="193"/>
    </row>
    <row r="7974" spans="3:3">
      <c r="C7974" s="193"/>
    </row>
    <row r="7975" spans="3:3">
      <c r="C7975" s="193"/>
    </row>
    <row r="7976" spans="3:3">
      <c r="C7976" s="193"/>
    </row>
    <row r="7977" spans="3:3">
      <c r="C7977" s="193"/>
    </row>
    <row r="7978" spans="3:3">
      <c r="C7978" s="193"/>
    </row>
    <row r="7979" spans="3:3">
      <c r="C7979" s="193"/>
    </row>
    <row r="7980" spans="3:3">
      <c r="C7980" s="193"/>
    </row>
    <row r="7981" spans="3:3">
      <c r="C7981" s="193"/>
    </row>
    <row r="7982" spans="3:3">
      <c r="C7982" s="193"/>
    </row>
    <row r="7983" spans="3:3">
      <c r="C7983" s="193"/>
    </row>
    <row r="7984" spans="3:3">
      <c r="C7984" s="193"/>
    </row>
    <row r="7985" spans="3:3">
      <c r="C7985" s="193"/>
    </row>
    <row r="7986" spans="3:3">
      <c r="C7986" s="193"/>
    </row>
    <row r="7987" spans="3:3">
      <c r="C7987" s="193"/>
    </row>
    <row r="7988" spans="3:3">
      <c r="C7988" s="193"/>
    </row>
    <row r="7989" spans="3:3">
      <c r="C7989" s="193"/>
    </row>
    <row r="7990" spans="3:3">
      <c r="C7990" s="193"/>
    </row>
    <row r="7991" spans="3:3">
      <c r="C7991" s="193"/>
    </row>
    <row r="7992" spans="3:3">
      <c r="C7992" s="193"/>
    </row>
    <row r="7993" spans="3:3">
      <c r="C7993" s="193"/>
    </row>
    <row r="7994" spans="3:3">
      <c r="C7994" s="193"/>
    </row>
    <row r="7995" spans="3:3">
      <c r="C7995" s="193"/>
    </row>
    <row r="7996" spans="3:3">
      <c r="C7996" s="193"/>
    </row>
    <row r="7997" spans="3:3">
      <c r="C7997" s="193"/>
    </row>
    <row r="7998" spans="3:3">
      <c r="C7998" s="193"/>
    </row>
    <row r="7999" spans="3:3">
      <c r="C7999" s="193"/>
    </row>
    <row r="8000" spans="3:3">
      <c r="C8000" s="193"/>
    </row>
    <row r="8001" spans="3:3">
      <c r="C8001" s="193"/>
    </row>
    <row r="8002" spans="3:3">
      <c r="C8002" s="193"/>
    </row>
    <row r="8003" spans="3:3">
      <c r="C8003" s="193"/>
    </row>
    <row r="8004" spans="3:3">
      <c r="C8004" s="193"/>
    </row>
    <row r="8005" spans="3:3">
      <c r="C8005" s="193"/>
    </row>
    <row r="8006" spans="3:3">
      <c r="C8006" s="193"/>
    </row>
    <row r="8007" spans="3:3">
      <c r="C8007" s="193"/>
    </row>
    <row r="8008" spans="3:3">
      <c r="C8008" s="193"/>
    </row>
    <row r="8009" spans="3:3">
      <c r="C8009" s="193"/>
    </row>
    <row r="8010" spans="3:3">
      <c r="C8010" s="193"/>
    </row>
    <row r="8011" spans="3:3">
      <c r="C8011" s="193"/>
    </row>
    <row r="8012" spans="3:3">
      <c r="C8012" s="193"/>
    </row>
    <row r="8013" spans="3:3">
      <c r="C8013" s="193"/>
    </row>
    <row r="8014" spans="3:3">
      <c r="C8014" s="193"/>
    </row>
    <row r="8015" spans="3:3">
      <c r="C8015" s="193"/>
    </row>
    <row r="8016" spans="3:3">
      <c r="C8016" s="193"/>
    </row>
    <row r="8017" spans="3:3">
      <c r="C8017" s="193"/>
    </row>
    <row r="8018" spans="3:3">
      <c r="C8018" s="193"/>
    </row>
    <row r="8019" spans="3:3">
      <c r="C8019" s="193"/>
    </row>
    <row r="8020" spans="3:3">
      <c r="C8020" s="193"/>
    </row>
    <row r="8021" spans="3:3">
      <c r="C8021" s="193"/>
    </row>
    <row r="8022" spans="3:3">
      <c r="C8022" s="193"/>
    </row>
    <row r="8023" spans="3:3">
      <c r="C8023" s="193"/>
    </row>
    <row r="8024" spans="3:3">
      <c r="C8024" s="193"/>
    </row>
    <row r="8025" spans="3:3">
      <c r="C8025" s="193"/>
    </row>
    <row r="8026" spans="3:3">
      <c r="C8026" s="193"/>
    </row>
    <row r="8027" spans="3:3">
      <c r="C8027" s="193"/>
    </row>
    <row r="8028" spans="3:3">
      <c r="C8028" s="193"/>
    </row>
    <row r="8029" spans="3:3">
      <c r="C8029" s="193"/>
    </row>
    <row r="8030" spans="3:3">
      <c r="C8030" s="193"/>
    </row>
    <row r="8031" spans="3:3">
      <c r="C8031" s="193"/>
    </row>
    <row r="8032" spans="3:3">
      <c r="C8032" s="193"/>
    </row>
    <row r="8033" spans="3:3">
      <c r="C8033" s="193"/>
    </row>
    <row r="8034" spans="3:3">
      <c r="C8034" s="193"/>
    </row>
    <row r="8035" spans="3:3">
      <c r="C8035" s="193"/>
    </row>
    <row r="8036" spans="3:3">
      <c r="C8036" s="193"/>
    </row>
    <row r="8037" spans="3:3">
      <c r="C8037" s="193"/>
    </row>
    <row r="8038" spans="3:3">
      <c r="C8038" s="193"/>
    </row>
    <row r="8039" spans="3:3">
      <c r="C8039" s="193"/>
    </row>
    <row r="8040" spans="3:3">
      <c r="C8040" s="193"/>
    </row>
    <row r="8041" spans="3:3">
      <c r="C8041" s="193"/>
    </row>
    <row r="8042" spans="3:3">
      <c r="C8042" s="193"/>
    </row>
    <row r="8043" spans="3:3">
      <c r="C8043" s="193"/>
    </row>
    <row r="8044" spans="3:3">
      <c r="C8044" s="193"/>
    </row>
    <row r="8045" spans="3:3">
      <c r="C8045" s="193"/>
    </row>
    <row r="8046" spans="3:3">
      <c r="C8046" s="193"/>
    </row>
    <row r="8047" spans="3:3">
      <c r="C8047" s="193"/>
    </row>
    <row r="8048" spans="3:3">
      <c r="C8048" s="193"/>
    </row>
    <row r="8049" spans="3:3">
      <c r="C8049" s="193"/>
    </row>
    <row r="8050" spans="3:3">
      <c r="C8050" s="193"/>
    </row>
    <row r="8051" spans="3:3">
      <c r="C8051" s="193"/>
    </row>
    <row r="8052" spans="3:3">
      <c r="C8052" s="193"/>
    </row>
    <row r="8053" spans="3:3">
      <c r="C8053" s="193"/>
    </row>
    <row r="8054" spans="3:3">
      <c r="C8054" s="193"/>
    </row>
    <row r="8055" spans="3:3">
      <c r="C8055" s="193"/>
    </row>
    <row r="8056" spans="3:3">
      <c r="C8056" s="193"/>
    </row>
    <row r="8057" spans="3:3">
      <c r="C8057" s="193"/>
    </row>
    <row r="8058" spans="3:3">
      <c r="C8058" s="193"/>
    </row>
    <row r="8059" spans="3:3">
      <c r="C8059" s="193"/>
    </row>
    <row r="8060" spans="3:3">
      <c r="C8060" s="193"/>
    </row>
    <row r="8061" spans="3:3">
      <c r="C8061" s="193"/>
    </row>
    <row r="8062" spans="3:3">
      <c r="C8062" s="193"/>
    </row>
    <row r="8063" spans="3:3">
      <c r="C8063" s="193"/>
    </row>
    <row r="8064" spans="3:3">
      <c r="C8064" s="193"/>
    </row>
    <row r="8065" spans="3:3">
      <c r="C8065" s="193"/>
    </row>
    <row r="8066" spans="3:3">
      <c r="C8066" s="193"/>
    </row>
    <row r="8067" spans="3:3">
      <c r="C8067" s="193"/>
    </row>
    <row r="8068" spans="3:3">
      <c r="C8068" s="193"/>
    </row>
    <row r="8069" spans="3:3">
      <c r="C8069" s="193"/>
    </row>
    <row r="8070" spans="3:3">
      <c r="C8070" s="193"/>
    </row>
    <row r="8071" spans="3:3">
      <c r="C8071" s="193"/>
    </row>
    <row r="8072" spans="3:3">
      <c r="C8072" s="193"/>
    </row>
    <row r="8073" spans="3:3">
      <c r="C8073" s="193"/>
    </row>
    <row r="8074" spans="3:3">
      <c r="C8074" s="193"/>
    </row>
    <row r="8075" spans="3:3">
      <c r="C8075" s="193"/>
    </row>
    <row r="8076" spans="3:3">
      <c r="C8076" s="193"/>
    </row>
    <row r="8077" spans="3:3">
      <c r="C8077" s="193"/>
    </row>
    <row r="8078" spans="3:3">
      <c r="C8078" s="193"/>
    </row>
    <row r="8079" spans="3:3">
      <c r="C8079" s="193"/>
    </row>
    <row r="8080" spans="3:3">
      <c r="C8080" s="193"/>
    </row>
    <row r="8081" spans="3:3">
      <c r="C8081" s="193"/>
    </row>
    <row r="8082" spans="3:3">
      <c r="C8082" s="193"/>
    </row>
    <row r="8083" spans="3:3">
      <c r="C8083" s="193"/>
    </row>
    <row r="8084" spans="3:3">
      <c r="C8084" s="193"/>
    </row>
    <row r="8085" spans="3:3">
      <c r="C8085" s="193"/>
    </row>
    <row r="8086" spans="3:3">
      <c r="C8086" s="193"/>
    </row>
    <row r="8087" spans="3:3">
      <c r="C8087" s="193"/>
    </row>
    <row r="8088" spans="3:3">
      <c r="C8088" s="186"/>
    </row>
    <row r="8089" spans="3:3">
      <c r="C8089" s="186"/>
    </row>
    <row r="8090" spans="3:3">
      <c r="C8090" s="186"/>
    </row>
    <row r="8091" spans="3:3">
      <c r="C8091" s="193"/>
    </row>
    <row r="8092" spans="3:3">
      <c r="C8092" s="193"/>
    </row>
    <row r="8093" spans="3:3">
      <c r="C8093" s="193"/>
    </row>
    <row r="8094" spans="3:3">
      <c r="C8094" s="193"/>
    </row>
    <row r="8095" spans="3:3">
      <c r="C8095" s="193"/>
    </row>
    <row r="8096" spans="3:3">
      <c r="C8096" s="193"/>
    </row>
    <row r="8097" spans="3:3">
      <c r="C8097" s="186"/>
    </row>
    <row r="8098" spans="3:3">
      <c r="C8098" s="186"/>
    </row>
    <row r="8099" spans="3:3">
      <c r="C8099" s="186"/>
    </row>
    <row r="8100" spans="3:3">
      <c r="C8100" s="186"/>
    </row>
    <row r="8101" spans="3:3">
      <c r="C8101" s="186"/>
    </row>
    <row r="8102" spans="3:3">
      <c r="C8102" s="186"/>
    </row>
    <row r="8103" spans="3:3">
      <c r="C8103" s="193"/>
    </row>
    <row r="8104" spans="3:3">
      <c r="C8104" s="193"/>
    </row>
    <row r="8105" spans="3:3">
      <c r="C8105" s="193"/>
    </row>
    <row r="8106" spans="3:3">
      <c r="C8106" s="193"/>
    </row>
    <row r="8107" spans="3:3">
      <c r="C8107" s="193"/>
    </row>
    <row r="8108" spans="3:3">
      <c r="C8108" s="193"/>
    </row>
    <row r="8109" spans="3:3">
      <c r="C8109" s="193"/>
    </row>
    <row r="8110" spans="3:3">
      <c r="C8110" s="193"/>
    </row>
    <row r="8111" spans="3:3">
      <c r="C8111" s="186"/>
    </row>
    <row r="8112" spans="3:3">
      <c r="C8112" s="186"/>
    </row>
    <row r="8113" spans="3:3">
      <c r="C8113" s="186"/>
    </row>
    <row r="8114" spans="3:3">
      <c r="C8114" s="186"/>
    </row>
    <row r="8115" spans="3:3">
      <c r="C8115" s="186"/>
    </row>
    <row r="8116" spans="3:3">
      <c r="C8116" s="186"/>
    </row>
    <row r="8117" spans="3:3">
      <c r="C8117" s="186"/>
    </row>
    <row r="8118" spans="3:3">
      <c r="C8118" s="186"/>
    </row>
    <row r="8119" spans="3:3">
      <c r="C8119" s="193"/>
    </row>
    <row r="8120" spans="3:3">
      <c r="C8120" s="193"/>
    </row>
    <row r="8121" spans="3:3">
      <c r="C8121" s="193"/>
    </row>
    <row r="8122" spans="3:3">
      <c r="C8122" s="193"/>
    </row>
    <row r="8123" spans="3:3">
      <c r="C8123" s="193"/>
    </row>
    <row r="8124" spans="3:3">
      <c r="C8124" s="193"/>
    </row>
    <row r="8125" spans="3:3">
      <c r="C8125" s="193"/>
    </row>
    <row r="8126" spans="3:3">
      <c r="C8126" s="193"/>
    </row>
    <row r="8127" spans="3:3">
      <c r="C8127" s="193"/>
    </row>
    <row r="8128" spans="3:3">
      <c r="C8128" s="193"/>
    </row>
    <row r="8129" spans="3:3">
      <c r="C8129" s="193"/>
    </row>
    <row r="8130" spans="3:3">
      <c r="C8130" s="193"/>
    </row>
    <row r="8131" spans="3:3">
      <c r="C8131" s="193"/>
    </row>
    <row r="8132" spans="3:3">
      <c r="C8132" s="193"/>
    </row>
    <row r="8133" spans="3:3">
      <c r="C8133" s="193"/>
    </row>
    <row r="8134" spans="3:3">
      <c r="C8134" s="193"/>
    </row>
    <row r="8135" spans="3:3">
      <c r="C8135" s="193"/>
    </row>
    <row r="8136" spans="3:3">
      <c r="C8136" s="193"/>
    </row>
    <row r="8137" spans="3:3">
      <c r="C8137" s="193"/>
    </row>
    <row r="8138" spans="3:3">
      <c r="C8138" s="193"/>
    </row>
    <row r="8139" spans="3:3">
      <c r="C8139" s="193"/>
    </row>
    <row r="8140" spans="3:3">
      <c r="C8140" s="193"/>
    </row>
    <row r="8141" spans="3:3">
      <c r="C8141" s="193"/>
    </row>
    <row r="8142" spans="3:3">
      <c r="C8142" s="193"/>
    </row>
    <row r="8143" spans="3:3">
      <c r="C8143" s="193"/>
    </row>
    <row r="8144" spans="3:3">
      <c r="C8144" s="193"/>
    </row>
    <row r="8145" spans="3:3">
      <c r="C8145" s="193"/>
    </row>
    <row r="8146" spans="3:3">
      <c r="C8146" s="193"/>
    </row>
    <row r="8147" spans="3:3">
      <c r="C8147" s="193"/>
    </row>
    <row r="8148" spans="3:3">
      <c r="C8148" s="193"/>
    </row>
    <row r="8149" spans="3:3">
      <c r="C8149" s="193"/>
    </row>
    <row r="8150" spans="3:3">
      <c r="C8150" s="193"/>
    </row>
    <row r="8151" spans="3:3">
      <c r="C8151" s="193"/>
    </row>
    <row r="8152" spans="3:3">
      <c r="C8152" s="193"/>
    </row>
    <row r="8153" spans="3:3">
      <c r="C8153" s="193"/>
    </row>
    <row r="8154" spans="3:3">
      <c r="C8154" s="193"/>
    </row>
    <row r="8155" spans="3:3">
      <c r="C8155" s="193"/>
    </row>
    <row r="8156" spans="3:3">
      <c r="C8156" s="193"/>
    </row>
    <row r="8157" spans="3:3">
      <c r="C8157" s="193"/>
    </row>
    <row r="8158" spans="3:3">
      <c r="C8158" s="193"/>
    </row>
    <row r="8159" spans="3:3">
      <c r="C8159" s="193"/>
    </row>
    <row r="8160" spans="3:3">
      <c r="C8160" s="193"/>
    </row>
    <row r="8161" spans="3:3">
      <c r="C8161" s="193"/>
    </row>
    <row r="8162" spans="3:3">
      <c r="C8162" s="193"/>
    </row>
    <row r="8163" spans="3:3">
      <c r="C8163" s="193"/>
    </row>
    <row r="8164" spans="3:3">
      <c r="C8164" s="193"/>
    </row>
    <row r="8165" spans="3:3">
      <c r="C8165" s="193"/>
    </row>
    <row r="8166" spans="3:3">
      <c r="C8166" s="193"/>
    </row>
    <row r="8167" spans="3:3">
      <c r="C8167" s="193"/>
    </row>
    <row r="8168" spans="3:3">
      <c r="C8168" s="193"/>
    </row>
    <row r="8169" spans="3:3">
      <c r="C8169" s="193"/>
    </row>
    <row r="8170" spans="3:3">
      <c r="C8170" s="193"/>
    </row>
    <row r="8171" spans="3:3">
      <c r="C8171" s="193"/>
    </row>
    <row r="8172" spans="3:3">
      <c r="C8172" s="193"/>
    </row>
    <row r="8173" spans="3:3">
      <c r="C8173" s="193"/>
    </row>
    <row r="8174" spans="3:3">
      <c r="C8174" s="193"/>
    </row>
    <row r="8175" spans="3:3">
      <c r="C8175" s="193"/>
    </row>
    <row r="8176" spans="3:3">
      <c r="C8176" s="193"/>
    </row>
    <row r="8177" spans="3:3">
      <c r="C8177" s="193"/>
    </row>
    <row r="8178" spans="3:3">
      <c r="C8178" s="193"/>
    </row>
    <row r="8179" spans="3:3">
      <c r="C8179" s="193"/>
    </row>
    <row r="8180" spans="3:3">
      <c r="C8180" s="193"/>
    </row>
    <row r="8181" spans="3:3">
      <c r="C8181" s="193"/>
    </row>
    <row r="8182" spans="3:3">
      <c r="C8182" s="193"/>
    </row>
    <row r="8183" spans="3:3">
      <c r="C8183" s="193"/>
    </row>
    <row r="8184" spans="3:3">
      <c r="C8184" s="193"/>
    </row>
    <row r="8185" spans="3:3">
      <c r="C8185" s="193"/>
    </row>
    <row r="8186" spans="3:3">
      <c r="C8186" s="193"/>
    </row>
    <row r="8187" spans="3:3">
      <c r="C8187" s="193"/>
    </row>
    <row r="8188" spans="3:3">
      <c r="C8188" s="193"/>
    </row>
    <row r="8189" spans="3:3">
      <c r="C8189" s="193"/>
    </row>
    <row r="8190" spans="3:3">
      <c r="C8190" s="193"/>
    </row>
    <row r="8191" spans="3:3">
      <c r="C8191" s="193"/>
    </row>
    <row r="8192" spans="3:3">
      <c r="C8192" s="193"/>
    </row>
    <row r="8193" spans="3:3">
      <c r="C8193" s="193"/>
    </row>
    <row r="8194" spans="3:3">
      <c r="C8194" s="193"/>
    </row>
    <row r="8195" spans="3:3">
      <c r="C8195" s="193"/>
    </row>
    <row r="8196" spans="3:3">
      <c r="C8196" s="193"/>
    </row>
    <row r="8197" spans="3:3">
      <c r="C8197" s="193"/>
    </row>
    <row r="8198" spans="3:3">
      <c r="C8198" s="193"/>
    </row>
    <row r="8199" spans="3:3">
      <c r="C8199" s="193"/>
    </row>
    <row r="8200" spans="3:3">
      <c r="C8200" s="186"/>
    </row>
    <row r="8201" spans="3:3">
      <c r="C8201" s="186"/>
    </row>
    <row r="8202" spans="3:3">
      <c r="C8202" s="186"/>
    </row>
    <row r="8203" spans="3:3">
      <c r="C8203" s="186"/>
    </row>
    <row r="8204" spans="3:3">
      <c r="C8204" s="186"/>
    </row>
    <row r="8205" spans="3:3">
      <c r="C8205" s="186"/>
    </row>
    <row r="8206" spans="3:3">
      <c r="C8206" s="186"/>
    </row>
    <row r="8207" spans="3:3">
      <c r="C8207" s="186"/>
    </row>
    <row r="8208" spans="3:3">
      <c r="C8208" s="186"/>
    </row>
    <row r="8209" spans="3:3">
      <c r="C8209" s="186"/>
    </row>
    <row r="8210" spans="3:3">
      <c r="C8210" s="186"/>
    </row>
    <row r="8211" spans="3:3">
      <c r="C8211" s="186"/>
    </row>
    <row r="8212" spans="3:3">
      <c r="C8212" s="186"/>
    </row>
    <row r="8213" spans="3:3">
      <c r="C8213" s="186"/>
    </row>
    <row r="8214" spans="3:3">
      <c r="C8214" s="186"/>
    </row>
    <row r="8215" spans="3:3">
      <c r="C8215" s="193"/>
    </row>
    <row r="8216" spans="3:3">
      <c r="C8216" s="193"/>
    </row>
    <row r="8217" spans="3:3">
      <c r="C8217" s="193"/>
    </row>
    <row r="8218" spans="3:3">
      <c r="C8218" s="193"/>
    </row>
    <row r="8219" spans="3:3">
      <c r="C8219" s="193"/>
    </row>
    <row r="8220" spans="3:3">
      <c r="C8220" s="193"/>
    </row>
    <row r="8221" spans="3:3">
      <c r="C8221" s="193"/>
    </row>
    <row r="8222" spans="3:3">
      <c r="C8222" s="193"/>
    </row>
    <row r="8223" spans="3:3">
      <c r="C8223" s="193"/>
    </row>
    <row r="8224" spans="3:3">
      <c r="C8224" s="193"/>
    </row>
    <row r="8225" spans="3:3">
      <c r="C8225" s="193"/>
    </row>
    <row r="8226" spans="3:3">
      <c r="C8226" s="193"/>
    </row>
    <row r="8227" spans="3:3">
      <c r="C8227" s="193"/>
    </row>
    <row r="8228" spans="3:3">
      <c r="C8228" s="193"/>
    </row>
    <row r="8229" spans="3:3">
      <c r="C8229" s="193"/>
    </row>
    <row r="8230" spans="3:3">
      <c r="C8230" s="193"/>
    </row>
    <row r="8231" spans="3:3">
      <c r="C8231" s="193"/>
    </row>
    <row r="8232" spans="3:3">
      <c r="C8232" s="193"/>
    </row>
    <row r="8233" spans="3:3">
      <c r="C8233" s="193"/>
    </row>
    <row r="8234" spans="3:3">
      <c r="C8234" s="193"/>
    </row>
    <row r="8235" spans="3:3">
      <c r="C8235" s="193"/>
    </row>
    <row r="8236" spans="3:3">
      <c r="C8236" s="193"/>
    </row>
    <row r="8237" spans="3:3">
      <c r="C8237" s="193"/>
    </row>
    <row r="8238" spans="3:3">
      <c r="C8238" s="193"/>
    </row>
    <row r="8239" spans="3:3">
      <c r="C8239" s="193"/>
    </row>
    <row r="8240" spans="3:3">
      <c r="C8240" s="193"/>
    </row>
    <row r="8241" spans="3:3">
      <c r="C8241" s="193"/>
    </row>
    <row r="8242" spans="3:3">
      <c r="C8242" s="193"/>
    </row>
    <row r="8243" spans="3:3">
      <c r="C8243" s="193"/>
    </row>
    <row r="8244" spans="3:3">
      <c r="C8244" s="193"/>
    </row>
    <row r="8245" spans="3:3">
      <c r="C8245" s="193"/>
    </row>
    <row r="8246" spans="3:3">
      <c r="C8246" s="193"/>
    </row>
    <row r="8247" spans="3:3">
      <c r="C8247" s="193"/>
    </row>
    <row r="8248" spans="3:3">
      <c r="C8248" s="193"/>
    </row>
    <row r="8249" spans="3:3">
      <c r="C8249" s="193"/>
    </row>
    <row r="8250" spans="3:3">
      <c r="C8250" s="193"/>
    </row>
    <row r="8251" spans="3:3">
      <c r="C8251" s="193"/>
    </row>
    <row r="8252" spans="3:3">
      <c r="C8252" s="193"/>
    </row>
    <row r="8253" spans="3:3">
      <c r="C8253" s="193"/>
    </row>
    <row r="8254" spans="3:3">
      <c r="C8254" s="193"/>
    </row>
    <row r="8255" spans="3:3">
      <c r="C8255" s="193"/>
    </row>
    <row r="8256" spans="3:3">
      <c r="C8256" s="193"/>
    </row>
    <row r="8257" spans="3:3">
      <c r="C8257" s="193"/>
    </row>
    <row r="8258" spans="3:3">
      <c r="C8258" s="193"/>
    </row>
    <row r="8259" spans="3:3">
      <c r="C8259" s="193"/>
    </row>
    <row r="8260" spans="3:3">
      <c r="C8260" s="193"/>
    </row>
    <row r="8261" spans="3:3">
      <c r="C8261" s="193"/>
    </row>
    <row r="8262" spans="3:3">
      <c r="C8262" s="193"/>
    </row>
    <row r="8263" spans="3:3">
      <c r="C8263" s="193"/>
    </row>
    <row r="8264" spans="3:3">
      <c r="C8264" s="193"/>
    </row>
    <row r="8265" spans="3:3">
      <c r="C8265" s="193"/>
    </row>
    <row r="8266" spans="3:3">
      <c r="C8266" s="193"/>
    </row>
    <row r="8267" spans="3:3">
      <c r="C8267" s="193"/>
    </row>
    <row r="8268" spans="3:3">
      <c r="C8268" s="193"/>
    </row>
    <row r="8269" spans="3:3">
      <c r="C8269" s="193"/>
    </row>
    <row r="8270" spans="3:3">
      <c r="C8270" s="193"/>
    </row>
    <row r="8271" spans="3:3">
      <c r="C8271" s="193"/>
    </row>
    <row r="8272" spans="3:3">
      <c r="C8272" s="193"/>
    </row>
    <row r="8273" spans="3:3">
      <c r="C8273" s="193"/>
    </row>
    <row r="8274" spans="3:3">
      <c r="C8274" s="193"/>
    </row>
    <row r="8275" spans="3:3">
      <c r="C8275" s="193"/>
    </row>
    <row r="8276" spans="3:3">
      <c r="C8276" s="193"/>
    </row>
    <row r="8277" spans="3:3">
      <c r="C8277" s="193"/>
    </row>
    <row r="8278" spans="3:3">
      <c r="C8278" s="193"/>
    </row>
    <row r="8279" spans="3:3">
      <c r="C8279" s="193"/>
    </row>
    <row r="8280" spans="3:3">
      <c r="C8280" s="193"/>
    </row>
    <row r="8281" spans="3:3">
      <c r="C8281" s="193"/>
    </row>
    <row r="8282" spans="3:3">
      <c r="C8282" s="193"/>
    </row>
    <row r="8283" spans="3:3">
      <c r="C8283" s="193"/>
    </row>
    <row r="8284" spans="3:3">
      <c r="C8284" s="193"/>
    </row>
    <row r="8285" spans="3:3">
      <c r="C8285" s="193"/>
    </row>
    <row r="8286" spans="3:3">
      <c r="C8286" s="193"/>
    </row>
    <row r="8287" spans="3:3">
      <c r="C8287" s="193"/>
    </row>
    <row r="8288" spans="3:3">
      <c r="C8288" s="193"/>
    </row>
    <row r="8289" spans="3:3">
      <c r="C8289" s="193"/>
    </row>
    <row r="8290" spans="3:3">
      <c r="C8290" s="193"/>
    </row>
    <row r="8291" spans="3:3">
      <c r="C8291" s="193"/>
    </row>
    <row r="8292" spans="3:3">
      <c r="C8292" s="193"/>
    </row>
    <row r="8293" spans="3:3">
      <c r="C8293" s="193"/>
    </row>
    <row r="8294" spans="3:3">
      <c r="C8294" s="193"/>
    </row>
    <row r="8295" spans="3:3">
      <c r="C8295" s="193"/>
    </row>
    <row r="8296" spans="3:3">
      <c r="C8296" s="193"/>
    </row>
    <row r="8297" spans="3:3">
      <c r="C8297" s="193"/>
    </row>
    <row r="8298" spans="3:3">
      <c r="C8298" s="193"/>
    </row>
    <row r="8299" spans="3:3">
      <c r="C8299" s="193"/>
    </row>
    <row r="8300" spans="3:3">
      <c r="C8300" s="193"/>
    </row>
    <row r="8301" spans="3:3">
      <c r="C8301" s="193"/>
    </row>
    <row r="8302" spans="3:3">
      <c r="C8302" s="193"/>
    </row>
    <row r="8303" spans="3:3">
      <c r="C8303" s="193"/>
    </row>
    <row r="8304" spans="3:3">
      <c r="C8304" s="193"/>
    </row>
    <row r="8305" spans="3:3">
      <c r="C8305" s="193"/>
    </row>
    <row r="8306" spans="3:3">
      <c r="C8306" s="193"/>
    </row>
    <row r="8307" spans="3:3">
      <c r="C8307" s="193"/>
    </row>
    <row r="8308" spans="3:3">
      <c r="C8308" s="193"/>
    </row>
    <row r="8309" spans="3:3">
      <c r="C8309" s="193"/>
    </row>
    <row r="8310" spans="3:3">
      <c r="C8310" s="193"/>
    </row>
    <row r="8311" spans="3:3">
      <c r="C8311" s="193"/>
    </row>
    <row r="8312" spans="3:3">
      <c r="C8312" s="193"/>
    </row>
    <row r="8313" spans="3:3">
      <c r="C8313" s="193"/>
    </row>
    <row r="8314" spans="3:3">
      <c r="C8314" s="193"/>
    </row>
    <row r="8315" spans="3:3">
      <c r="C8315" s="193"/>
    </row>
    <row r="8316" spans="3:3">
      <c r="C8316" s="193"/>
    </row>
    <row r="8317" spans="3:3">
      <c r="C8317" s="193"/>
    </row>
    <row r="8318" spans="3:3">
      <c r="C8318" s="193"/>
    </row>
    <row r="8319" spans="3:3">
      <c r="C8319" s="193"/>
    </row>
    <row r="8320" spans="3:3">
      <c r="C8320" s="193"/>
    </row>
    <row r="8321" spans="3:3">
      <c r="C8321" s="193"/>
    </row>
    <row r="8322" spans="3:3">
      <c r="C8322" s="193"/>
    </row>
    <row r="8323" spans="3:3">
      <c r="C8323" s="193"/>
    </row>
    <row r="8324" spans="3:3">
      <c r="C8324" s="193"/>
    </row>
    <row r="8325" spans="3:3">
      <c r="C8325" s="193"/>
    </row>
    <row r="8326" spans="3:3">
      <c r="C8326" s="193"/>
    </row>
    <row r="8327" spans="3:3">
      <c r="C8327" s="193"/>
    </row>
    <row r="8328" spans="3:3">
      <c r="C8328" s="193"/>
    </row>
    <row r="8329" spans="3:3">
      <c r="C8329" s="193"/>
    </row>
    <row r="8330" spans="3:3">
      <c r="C8330" s="193"/>
    </row>
    <row r="8331" spans="3:3">
      <c r="C8331" s="193"/>
    </row>
    <row r="8332" spans="3:3">
      <c r="C8332" s="193"/>
    </row>
    <row r="8333" spans="3:3">
      <c r="C8333" s="193"/>
    </row>
    <row r="8334" spans="3:3">
      <c r="C8334" s="193"/>
    </row>
    <row r="8335" spans="3:3">
      <c r="C8335" s="193"/>
    </row>
    <row r="8336" spans="3:3">
      <c r="C8336" s="193"/>
    </row>
    <row r="8337" spans="3:3">
      <c r="C8337" s="193"/>
    </row>
    <row r="8338" spans="3:3">
      <c r="C8338" s="193"/>
    </row>
    <row r="8339" spans="3:3">
      <c r="C8339" s="193"/>
    </row>
    <row r="8340" spans="3:3">
      <c r="C8340" s="193"/>
    </row>
    <row r="8341" spans="3:3">
      <c r="C8341" s="193"/>
    </row>
    <row r="8342" spans="3:3">
      <c r="C8342" s="193"/>
    </row>
    <row r="8343" spans="3:3">
      <c r="C8343" s="193"/>
    </row>
    <row r="8344" spans="3:3">
      <c r="C8344" s="193"/>
    </row>
    <row r="8345" spans="3:3">
      <c r="C8345" s="193"/>
    </row>
    <row r="8346" spans="3:3">
      <c r="C8346" s="193"/>
    </row>
    <row r="8347" spans="3:3">
      <c r="C8347" s="193"/>
    </row>
    <row r="8348" spans="3:3">
      <c r="C8348" s="193"/>
    </row>
    <row r="8349" spans="3:3">
      <c r="C8349" s="193"/>
    </row>
    <row r="8350" spans="3:3">
      <c r="C8350" s="193"/>
    </row>
    <row r="8351" spans="3:3">
      <c r="C8351" s="193"/>
    </row>
    <row r="8352" spans="3:3">
      <c r="C8352" s="193"/>
    </row>
    <row r="8353" spans="3:3">
      <c r="C8353" s="193"/>
    </row>
    <row r="8354" spans="3:3">
      <c r="C8354" s="193"/>
    </row>
    <row r="8355" spans="3:3">
      <c r="C8355" s="193"/>
    </row>
    <row r="8356" spans="3:3">
      <c r="C8356" s="193"/>
    </row>
    <row r="8357" spans="3:3">
      <c r="C8357" s="193"/>
    </row>
    <row r="8358" spans="3:3">
      <c r="C8358" s="193"/>
    </row>
    <row r="8359" spans="3:3">
      <c r="C8359" s="193"/>
    </row>
    <row r="8360" spans="3:3">
      <c r="C8360" s="193"/>
    </row>
    <row r="8361" spans="3:3">
      <c r="C8361" s="193"/>
    </row>
    <row r="8362" spans="3:3">
      <c r="C8362" s="193"/>
    </row>
    <row r="8363" spans="3:3">
      <c r="C8363" s="193"/>
    </row>
    <row r="8364" spans="3:3">
      <c r="C8364" s="193"/>
    </row>
    <row r="8365" spans="3:3">
      <c r="C8365" s="193"/>
    </row>
    <row r="8366" spans="3:3">
      <c r="C8366" s="193"/>
    </row>
    <row r="8367" spans="3:3">
      <c r="C8367" s="193"/>
    </row>
    <row r="8368" spans="3:3">
      <c r="C8368" s="193"/>
    </row>
    <row r="8369" spans="3:3">
      <c r="C8369" s="186"/>
    </row>
    <row r="8370" spans="3:3">
      <c r="C8370" s="186"/>
    </row>
    <row r="8371" spans="3:3">
      <c r="C8371" s="193"/>
    </row>
    <row r="8372" spans="3:3">
      <c r="C8372" s="186"/>
    </row>
    <row r="8373" spans="3:3">
      <c r="C8373" s="186"/>
    </row>
    <row r="8374" spans="3:3">
      <c r="C8374" s="186"/>
    </row>
    <row r="8375" spans="3:3">
      <c r="C8375" s="186"/>
    </row>
    <row r="8376" spans="3:3">
      <c r="C8376" s="186"/>
    </row>
    <row r="8377" spans="3:3">
      <c r="C8377" s="193"/>
    </row>
    <row r="8378" spans="3:3">
      <c r="C8378" s="193"/>
    </row>
    <row r="8379" spans="3:3">
      <c r="C8379" s="193"/>
    </row>
    <row r="8380" spans="3:3">
      <c r="C8380" s="193"/>
    </row>
    <row r="8381" spans="3:3">
      <c r="C8381" s="186"/>
    </row>
    <row r="8382" spans="3:3">
      <c r="C8382" s="186"/>
    </row>
    <row r="8383" spans="3:3">
      <c r="C8383" s="186"/>
    </row>
    <row r="8384" spans="3:3">
      <c r="C8384" s="186"/>
    </row>
    <row r="8385" spans="3:3">
      <c r="C8385" s="186"/>
    </row>
    <row r="8386" spans="3:3">
      <c r="C8386" s="186"/>
    </row>
    <row r="8387" spans="3:3">
      <c r="C8387" s="193"/>
    </row>
    <row r="8388" spans="3:3">
      <c r="C8388" s="193"/>
    </row>
    <row r="8389" spans="3:3">
      <c r="C8389" s="193"/>
    </row>
    <row r="8390" spans="3:3">
      <c r="C8390" s="193"/>
    </row>
    <row r="8391" spans="3:3">
      <c r="C8391" s="193"/>
    </row>
    <row r="8392" spans="3:3">
      <c r="C8392" s="193"/>
    </row>
    <row r="8393" spans="3:3">
      <c r="C8393" s="193"/>
    </row>
    <row r="8394" spans="3:3">
      <c r="C8394" s="193"/>
    </row>
    <row r="8395" spans="3:3">
      <c r="C8395" s="193"/>
    </row>
    <row r="8396" spans="3:3">
      <c r="C8396" s="193"/>
    </row>
    <row r="8397" spans="3:3">
      <c r="C8397" s="193"/>
    </row>
    <row r="8398" spans="3:3">
      <c r="C8398" s="193"/>
    </row>
    <row r="8399" spans="3:3">
      <c r="C8399" s="193"/>
    </row>
    <row r="8400" spans="3:3">
      <c r="C8400" s="193"/>
    </row>
    <row r="8401" spans="3:3">
      <c r="C8401" s="193"/>
    </row>
    <row r="8402" spans="3:3">
      <c r="C8402" s="193"/>
    </row>
    <row r="8403" spans="3:3">
      <c r="C8403" s="193"/>
    </row>
    <row r="8404" spans="3:3">
      <c r="C8404" s="193"/>
    </row>
    <row r="8405" spans="3:3">
      <c r="C8405" s="193"/>
    </row>
    <row r="8406" spans="3:3">
      <c r="C8406" s="193"/>
    </row>
    <row r="8407" spans="3:3">
      <c r="C8407" s="193"/>
    </row>
    <row r="8408" spans="3:3">
      <c r="C8408" s="193"/>
    </row>
    <row r="8409" spans="3:3">
      <c r="C8409" s="193"/>
    </row>
    <row r="8410" spans="3:3">
      <c r="C8410" s="193"/>
    </row>
    <row r="8411" spans="3:3">
      <c r="C8411" s="193"/>
    </row>
    <row r="8412" spans="3:3">
      <c r="C8412" s="193"/>
    </row>
    <row r="8413" spans="3:3">
      <c r="C8413" s="193"/>
    </row>
    <row r="8414" spans="3:3">
      <c r="C8414" s="193"/>
    </row>
    <row r="8415" spans="3:3">
      <c r="C8415" s="193"/>
    </row>
    <row r="8416" spans="3:3">
      <c r="C8416" s="193"/>
    </row>
    <row r="8417" spans="3:3">
      <c r="C8417" s="193"/>
    </row>
    <row r="8418" spans="3:3">
      <c r="C8418" s="193"/>
    </row>
    <row r="8419" spans="3:3">
      <c r="C8419" s="193"/>
    </row>
    <row r="8420" spans="3:3">
      <c r="C8420" s="193"/>
    </row>
    <row r="8421" spans="3:3">
      <c r="C8421" s="193"/>
    </row>
    <row r="8422" spans="3:3">
      <c r="C8422" s="193"/>
    </row>
    <row r="8423" spans="3:3">
      <c r="C8423" s="193"/>
    </row>
    <row r="8424" spans="3:3">
      <c r="C8424" s="193"/>
    </row>
    <row r="8425" spans="3:3">
      <c r="C8425" s="193"/>
    </row>
    <row r="8426" spans="3:3">
      <c r="C8426" s="193"/>
    </row>
    <row r="8427" spans="3:3">
      <c r="C8427" s="193"/>
    </row>
    <row r="8428" spans="3:3">
      <c r="C8428" s="193"/>
    </row>
    <row r="8429" spans="3:3">
      <c r="C8429" s="193"/>
    </row>
    <row r="8430" spans="3:3">
      <c r="C8430" s="193"/>
    </row>
    <row r="8431" spans="3:3">
      <c r="C8431" s="193"/>
    </row>
    <row r="8432" spans="3:3">
      <c r="C8432" s="193"/>
    </row>
    <row r="8433" spans="3:3">
      <c r="C8433" s="193"/>
    </row>
    <row r="8434" spans="3:3">
      <c r="C8434" s="193"/>
    </row>
    <row r="8435" spans="3:3">
      <c r="C8435" s="193"/>
    </row>
    <row r="8436" spans="3:3">
      <c r="C8436" s="193"/>
    </row>
    <row r="8437" spans="3:3">
      <c r="C8437" s="193"/>
    </row>
    <row r="8438" spans="3:3">
      <c r="C8438" s="193"/>
    </row>
    <row r="8439" spans="3:3">
      <c r="C8439" s="193"/>
    </row>
    <row r="8440" spans="3:3">
      <c r="C8440" s="193"/>
    </row>
    <row r="8441" spans="3:3">
      <c r="C8441" s="193"/>
    </row>
    <row r="8442" spans="3:3">
      <c r="C8442" s="193"/>
    </row>
    <row r="8443" spans="3:3">
      <c r="C8443" s="193"/>
    </row>
    <row r="8444" spans="3:3">
      <c r="C8444" s="193"/>
    </row>
    <row r="8445" spans="3:3">
      <c r="C8445" s="193"/>
    </row>
    <row r="8446" spans="3:3">
      <c r="C8446" s="193"/>
    </row>
    <row r="8447" spans="3:3">
      <c r="C8447" s="193"/>
    </row>
    <row r="8448" spans="3:3">
      <c r="C8448" s="193"/>
    </row>
    <row r="8449" spans="3:3">
      <c r="C8449" s="193"/>
    </row>
    <row r="8450" spans="3:3">
      <c r="C8450" s="193"/>
    </row>
    <row r="8451" spans="3:3">
      <c r="C8451" s="193"/>
    </row>
    <row r="8452" spans="3:3">
      <c r="C8452" s="193"/>
    </row>
    <row r="8453" spans="3:3">
      <c r="C8453" s="193"/>
    </row>
    <row r="8454" spans="3:3">
      <c r="C8454" s="193"/>
    </row>
    <row r="8455" spans="3:3">
      <c r="C8455" s="193"/>
    </row>
    <row r="8456" spans="3:3">
      <c r="C8456" s="193"/>
    </row>
    <row r="8457" spans="3:3">
      <c r="C8457" s="186"/>
    </row>
    <row r="8458" spans="3:3">
      <c r="C8458" s="186"/>
    </row>
    <row r="8459" spans="3:3">
      <c r="C8459" s="186"/>
    </row>
    <row r="8460" spans="3:3">
      <c r="C8460" s="186"/>
    </row>
    <row r="8461" spans="3:3">
      <c r="C8461" s="186"/>
    </row>
    <row r="8462" spans="3:3">
      <c r="C8462" s="186"/>
    </row>
    <row r="8463" spans="3:3">
      <c r="C8463" s="186"/>
    </row>
    <row r="8464" spans="3:3">
      <c r="C8464" s="186"/>
    </row>
    <row r="8465" spans="3:3">
      <c r="C8465" s="186"/>
    </row>
    <row r="8466" spans="3:3">
      <c r="C8466" s="186"/>
    </row>
    <row r="8467" spans="3:3">
      <c r="C8467" s="186"/>
    </row>
    <row r="8468" spans="3:3">
      <c r="C8468" s="186"/>
    </row>
    <row r="8469" spans="3:3">
      <c r="C8469" s="186"/>
    </row>
    <row r="8470" spans="3:3">
      <c r="C8470" s="186"/>
    </row>
    <row r="8471" spans="3:3">
      <c r="C8471" s="186"/>
    </row>
    <row r="8472" spans="3:3">
      <c r="C8472" s="186"/>
    </row>
    <row r="8473" spans="3:3">
      <c r="C8473" s="186"/>
    </row>
    <row r="8474" spans="3:3">
      <c r="C8474" s="186"/>
    </row>
    <row r="8475" spans="3:3">
      <c r="C8475" s="186"/>
    </row>
    <row r="8476" spans="3:3">
      <c r="C8476" s="186"/>
    </row>
    <row r="8477" spans="3:3">
      <c r="C8477" s="186"/>
    </row>
    <row r="8478" spans="3:3">
      <c r="C8478" s="186"/>
    </row>
    <row r="8479" spans="3:3">
      <c r="C8479" s="186"/>
    </row>
    <row r="8480" spans="3:3">
      <c r="C8480" s="186"/>
    </row>
    <row r="8481" spans="3:3">
      <c r="C8481" s="186"/>
    </row>
    <row r="8482" spans="3:3">
      <c r="C8482" s="186"/>
    </row>
    <row r="8483" spans="3:3">
      <c r="C8483" s="186"/>
    </row>
    <row r="8484" spans="3:3">
      <c r="C8484" s="186"/>
    </row>
    <row r="8485" spans="3:3">
      <c r="C8485" s="193"/>
    </row>
    <row r="8486" spans="3:3">
      <c r="C8486" s="193"/>
    </row>
    <row r="8487" spans="3:3">
      <c r="C8487" s="193"/>
    </row>
    <row r="8488" spans="3:3">
      <c r="C8488" s="193"/>
    </row>
    <row r="8489" spans="3:3">
      <c r="C8489" s="193"/>
    </row>
    <row r="8490" spans="3:3">
      <c r="C8490" s="193"/>
    </row>
    <row r="8491" spans="3:3">
      <c r="C8491" s="193"/>
    </row>
    <row r="8492" spans="3:3">
      <c r="C8492" s="193"/>
    </row>
    <row r="8493" spans="3:3">
      <c r="C8493" s="193"/>
    </row>
    <row r="8494" spans="3:3">
      <c r="C8494" s="193"/>
    </row>
    <row r="8495" spans="3:3">
      <c r="C8495" s="193"/>
    </row>
    <row r="8496" spans="3:3">
      <c r="C8496" s="193"/>
    </row>
    <row r="8497" spans="3:3">
      <c r="C8497" s="193"/>
    </row>
    <row r="8498" spans="3:3">
      <c r="C8498" s="193"/>
    </row>
    <row r="8499" spans="3:3">
      <c r="C8499" s="193"/>
    </row>
    <row r="8500" spans="3:3">
      <c r="C8500" s="193"/>
    </row>
    <row r="8501" spans="3:3">
      <c r="C8501" s="193"/>
    </row>
    <row r="8502" spans="3:3">
      <c r="C8502" s="193"/>
    </row>
    <row r="8503" spans="3:3">
      <c r="C8503" s="193"/>
    </row>
    <row r="8504" spans="3:3">
      <c r="C8504" s="193"/>
    </row>
    <row r="8505" spans="3:3">
      <c r="C8505" s="193"/>
    </row>
    <row r="8506" spans="3:3">
      <c r="C8506" s="193"/>
    </row>
    <row r="8507" spans="3:3">
      <c r="C8507" s="193"/>
    </row>
    <row r="8508" spans="3:3">
      <c r="C8508" s="193"/>
    </row>
    <row r="8509" spans="3:3">
      <c r="C8509" s="193"/>
    </row>
    <row r="8510" spans="3:3">
      <c r="C8510" s="193"/>
    </row>
    <row r="8511" spans="3:3">
      <c r="C8511" s="193"/>
    </row>
    <row r="8512" spans="3:3">
      <c r="C8512" s="193"/>
    </row>
    <row r="8513" spans="3:3">
      <c r="C8513" s="193"/>
    </row>
    <row r="8514" spans="3:3">
      <c r="C8514" s="193"/>
    </row>
    <row r="8515" spans="3:3">
      <c r="C8515" s="193"/>
    </row>
    <row r="8516" spans="3:3">
      <c r="C8516" s="193"/>
    </row>
    <row r="8517" spans="3:3">
      <c r="C8517" s="193"/>
    </row>
    <row r="8518" spans="3:3">
      <c r="C8518" s="193"/>
    </row>
    <row r="8519" spans="3:3">
      <c r="C8519" s="193"/>
    </row>
    <row r="8520" spans="3:3">
      <c r="C8520" s="193"/>
    </row>
    <row r="8521" spans="3:3">
      <c r="C8521" s="193"/>
    </row>
    <row r="8522" spans="3:3">
      <c r="C8522" s="193"/>
    </row>
    <row r="8523" spans="3:3">
      <c r="C8523" s="193"/>
    </row>
    <row r="8524" spans="3:3">
      <c r="C8524" s="193"/>
    </row>
    <row r="8525" spans="3:3">
      <c r="C8525" s="193"/>
    </row>
    <row r="8526" spans="3:3">
      <c r="C8526" s="193"/>
    </row>
    <row r="8527" spans="3:3">
      <c r="C8527" s="193"/>
    </row>
    <row r="8528" spans="3:3">
      <c r="C8528" s="193"/>
    </row>
    <row r="8529" spans="3:3">
      <c r="C8529" s="193"/>
    </row>
    <row r="8530" spans="3:3">
      <c r="C8530" s="193"/>
    </row>
    <row r="8531" spans="3:3">
      <c r="C8531" s="193"/>
    </row>
    <row r="8532" spans="3:3">
      <c r="C8532" s="193"/>
    </row>
    <row r="8533" spans="3:3">
      <c r="C8533" s="193"/>
    </row>
    <row r="8534" spans="3:3">
      <c r="C8534" s="193"/>
    </row>
    <row r="8535" spans="3:3">
      <c r="C8535" s="193"/>
    </row>
    <row r="8536" spans="3:3">
      <c r="C8536" s="193"/>
    </row>
    <row r="8537" spans="3:3">
      <c r="C8537" s="193"/>
    </row>
    <row r="8538" spans="3:3">
      <c r="C8538" s="193"/>
    </row>
    <row r="8539" spans="3:3">
      <c r="C8539" s="193"/>
    </row>
    <row r="8540" spans="3:3">
      <c r="C8540" s="193"/>
    </row>
    <row r="8541" spans="3:3">
      <c r="C8541" s="193"/>
    </row>
    <row r="8542" spans="3:3">
      <c r="C8542" s="193"/>
    </row>
    <row r="8543" spans="3:3">
      <c r="C8543" s="193"/>
    </row>
    <row r="8544" spans="3:3">
      <c r="C8544" s="193"/>
    </row>
    <row r="8545" spans="3:3">
      <c r="C8545" s="193"/>
    </row>
    <row r="8546" spans="3:3">
      <c r="C8546" s="193"/>
    </row>
    <row r="8547" spans="3:3">
      <c r="C8547" s="193"/>
    </row>
    <row r="8548" spans="3:3">
      <c r="C8548" s="193"/>
    </row>
    <row r="8549" spans="3:3">
      <c r="C8549" s="193"/>
    </row>
    <row r="8550" spans="3:3">
      <c r="C8550" s="193"/>
    </row>
    <row r="8551" spans="3:3">
      <c r="C8551" s="193"/>
    </row>
    <row r="8552" spans="3:3">
      <c r="C8552" s="193"/>
    </row>
    <row r="8553" spans="3:3">
      <c r="C8553" s="193"/>
    </row>
    <row r="8554" spans="3:3">
      <c r="C8554" s="193"/>
    </row>
    <row r="8555" spans="3:3">
      <c r="C8555" s="193"/>
    </row>
    <row r="8556" spans="3:3">
      <c r="C8556" s="193"/>
    </row>
    <row r="8557" spans="3:3">
      <c r="C8557" s="193"/>
    </row>
    <row r="8558" spans="3:3">
      <c r="C8558" s="193"/>
    </row>
    <row r="8559" spans="3:3">
      <c r="C8559" s="193"/>
    </row>
    <row r="8560" spans="3:3">
      <c r="C8560" s="193"/>
    </row>
    <row r="8561" spans="3:3">
      <c r="C8561" s="193"/>
    </row>
    <row r="8562" spans="3:3">
      <c r="C8562" s="193"/>
    </row>
    <row r="8563" spans="3:3">
      <c r="C8563" s="193"/>
    </row>
    <row r="8564" spans="3:3">
      <c r="C8564" s="193"/>
    </row>
    <row r="8565" spans="3:3">
      <c r="C8565" s="193"/>
    </row>
    <row r="8566" spans="3:3">
      <c r="C8566" s="193"/>
    </row>
    <row r="8567" spans="3:3">
      <c r="C8567" s="193"/>
    </row>
    <row r="8568" spans="3:3">
      <c r="C8568" s="193"/>
    </row>
    <row r="8569" spans="3:3">
      <c r="C8569" s="193"/>
    </row>
    <row r="8570" spans="3:3">
      <c r="C8570" s="193"/>
    </row>
    <row r="8571" spans="3:3">
      <c r="C8571" s="193"/>
    </row>
    <row r="8572" spans="3:3">
      <c r="C8572" s="193"/>
    </row>
    <row r="8573" spans="3:3">
      <c r="C8573" s="193"/>
    </row>
    <row r="8574" spans="3:3">
      <c r="C8574" s="193"/>
    </row>
    <row r="8575" spans="3:3">
      <c r="C8575" s="193"/>
    </row>
    <row r="8576" spans="3:3">
      <c r="C8576" s="193"/>
    </row>
    <row r="8577" spans="3:3">
      <c r="C8577" s="193"/>
    </row>
    <row r="8578" spans="3:3">
      <c r="C8578" s="193"/>
    </row>
    <row r="8579" spans="3:3">
      <c r="C8579" s="193"/>
    </row>
    <row r="8580" spans="3:3">
      <c r="C8580" s="193"/>
    </row>
    <row r="8581" spans="3:3">
      <c r="C8581" s="193"/>
    </row>
    <row r="8582" spans="3:3">
      <c r="C8582" s="193"/>
    </row>
    <row r="8583" spans="3:3">
      <c r="C8583" s="193"/>
    </row>
    <row r="8584" spans="3:3">
      <c r="C8584" s="193"/>
    </row>
    <row r="8585" spans="3:3">
      <c r="C8585" s="193"/>
    </row>
    <row r="8586" spans="3:3">
      <c r="C8586" s="193"/>
    </row>
    <row r="8587" spans="3:3">
      <c r="C8587" s="193"/>
    </row>
    <row r="8588" spans="3:3">
      <c r="C8588" s="193"/>
    </row>
    <row r="8589" spans="3:3">
      <c r="C8589" s="193"/>
    </row>
    <row r="8590" spans="3:3">
      <c r="C8590" s="193"/>
    </row>
    <row r="8591" spans="3:3">
      <c r="C8591" s="193"/>
    </row>
    <row r="8592" spans="3:3">
      <c r="C8592" s="193"/>
    </row>
    <row r="8593" spans="3:3">
      <c r="C8593" s="193"/>
    </row>
    <row r="8594" spans="3:3">
      <c r="C8594" s="193"/>
    </row>
    <row r="8595" spans="3:3">
      <c r="C8595" s="193"/>
    </row>
    <row r="8596" spans="3:3">
      <c r="C8596" s="193"/>
    </row>
    <row r="8597" spans="3:3">
      <c r="C8597" s="193"/>
    </row>
    <row r="8598" spans="3:3">
      <c r="C8598" s="193"/>
    </row>
    <row r="8599" spans="3:3">
      <c r="C8599" s="193"/>
    </row>
    <row r="8600" spans="3:3">
      <c r="C8600" s="193"/>
    </row>
    <row r="8601" spans="3:3">
      <c r="C8601" s="193"/>
    </row>
    <row r="8602" spans="3:3">
      <c r="C8602" s="193"/>
    </row>
    <row r="8603" spans="3:3">
      <c r="C8603" s="193"/>
    </row>
    <row r="8604" spans="3:3">
      <c r="C8604" s="193"/>
    </row>
    <row r="8605" spans="3:3">
      <c r="C8605" s="193"/>
    </row>
    <row r="8606" spans="3:3">
      <c r="C8606" s="193"/>
    </row>
    <row r="8607" spans="3:3">
      <c r="C8607" s="193"/>
    </row>
    <row r="8608" spans="3:3">
      <c r="C8608" s="193"/>
    </row>
    <row r="8609" spans="3:3">
      <c r="C8609" s="193"/>
    </row>
    <row r="8610" spans="3:3">
      <c r="C8610" s="193"/>
    </row>
    <row r="8611" spans="3:3">
      <c r="C8611" s="193"/>
    </row>
    <row r="8612" spans="3:3">
      <c r="C8612" s="193"/>
    </row>
    <row r="8613" spans="3:3">
      <c r="C8613" s="193"/>
    </row>
    <row r="8614" spans="3:3">
      <c r="C8614" s="193"/>
    </row>
    <row r="8615" spans="3:3">
      <c r="C8615" s="193"/>
    </row>
    <row r="8616" spans="3:3">
      <c r="C8616" s="193"/>
    </row>
    <row r="8617" spans="3:3">
      <c r="C8617" s="193"/>
    </row>
    <row r="8618" spans="3:3">
      <c r="C8618" s="193"/>
    </row>
    <row r="8619" spans="3:3">
      <c r="C8619" s="193"/>
    </row>
    <row r="8620" spans="3:3">
      <c r="C8620" s="193"/>
    </row>
    <row r="8621" spans="3:3">
      <c r="C8621" s="193"/>
    </row>
    <row r="8622" spans="3:3">
      <c r="C8622" s="193"/>
    </row>
    <row r="8623" spans="3:3">
      <c r="C8623" s="193"/>
    </row>
    <row r="8624" spans="3:3">
      <c r="C8624" s="193"/>
    </row>
    <row r="8625" spans="3:3">
      <c r="C8625" s="193"/>
    </row>
    <row r="8626" spans="3:3">
      <c r="C8626" s="193"/>
    </row>
    <row r="8627" spans="3:3">
      <c r="C8627" s="193"/>
    </row>
    <row r="8628" spans="3:3">
      <c r="C8628" s="193"/>
    </row>
    <row r="8629" spans="3:3">
      <c r="C8629" s="193"/>
    </row>
    <row r="8630" spans="3:3">
      <c r="C8630" s="193"/>
    </row>
    <row r="8631" spans="3:3">
      <c r="C8631" s="193"/>
    </row>
    <row r="8632" spans="3:3">
      <c r="C8632" s="193"/>
    </row>
    <row r="8633" spans="3:3">
      <c r="C8633" s="193"/>
    </row>
    <row r="8634" spans="3:3">
      <c r="C8634" s="193"/>
    </row>
    <row r="8635" spans="3:3">
      <c r="C8635" s="193"/>
    </row>
    <row r="8636" spans="3:3">
      <c r="C8636" s="193"/>
    </row>
    <row r="8637" spans="3:3">
      <c r="C8637" s="193"/>
    </row>
    <row r="8638" spans="3:3">
      <c r="C8638" s="193"/>
    </row>
    <row r="8639" spans="3:3">
      <c r="C8639" s="193"/>
    </row>
    <row r="8640" spans="3:3">
      <c r="C8640" s="193"/>
    </row>
    <row r="8641" spans="3:3">
      <c r="C8641" s="193"/>
    </row>
    <row r="8642" spans="3:3">
      <c r="C8642" s="193"/>
    </row>
    <row r="8643" spans="3:3">
      <c r="C8643" s="193"/>
    </row>
    <row r="8644" spans="3:3">
      <c r="C8644" s="193"/>
    </row>
    <row r="8645" spans="3:3">
      <c r="C8645" s="193"/>
    </row>
    <row r="8646" spans="3:3">
      <c r="C8646" s="193"/>
    </row>
    <row r="8647" spans="3:3">
      <c r="C8647" s="193"/>
    </row>
    <row r="8648" spans="3:3">
      <c r="C8648" s="193"/>
    </row>
    <row r="8649" spans="3:3">
      <c r="C8649" s="193"/>
    </row>
    <row r="8650" spans="3:3">
      <c r="C8650" s="193"/>
    </row>
    <row r="8651" spans="3:3">
      <c r="C8651" s="193"/>
    </row>
    <row r="8652" spans="3:3">
      <c r="C8652" s="193"/>
    </row>
    <row r="8653" spans="3:3">
      <c r="C8653" s="193"/>
    </row>
    <row r="8654" spans="3:3">
      <c r="C8654" s="193"/>
    </row>
    <row r="8655" spans="3:3">
      <c r="C8655" s="193"/>
    </row>
    <row r="8656" spans="3:3">
      <c r="C8656" s="193"/>
    </row>
    <row r="8657" spans="3:3">
      <c r="C8657" s="193"/>
    </row>
    <row r="8658" spans="3:3">
      <c r="C8658" s="193"/>
    </row>
    <row r="8659" spans="3:3">
      <c r="C8659" s="193"/>
    </row>
    <row r="8660" spans="3:3">
      <c r="C8660" s="193"/>
    </row>
    <row r="8661" spans="3:3">
      <c r="C8661" s="193"/>
    </row>
    <row r="8662" spans="3:3">
      <c r="C8662" s="193"/>
    </row>
    <row r="8663" spans="3:3">
      <c r="C8663" s="193"/>
    </row>
    <row r="8664" spans="3:3">
      <c r="C8664" s="193"/>
    </row>
    <row r="8665" spans="3:3">
      <c r="C8665" s="193"/>
    </row>
    <row r="8666" spans="3:3">
      <c r="C8666" s="193"/>
    </row>
    <row r="8667" spans="3:3">
      <c r="C8667" s="193"/>
    </row>
    <row r="8668" spans="3:3">
      <c r="C8668" s="193"/>
    </row>
    <row r="8669" spans="3:3">
      <c r="C8669" s="193"/>
    </row>
    <row r="8670" spans="3:3">
      <c r="C8670" s="193"/>
    </row>
    <row r="8671" spans="3:3">
      <c r="C8671" s="193"/>
    </row>
    <row r="8672" spans="3:3">
      <c r="C8672" s="193"/>
    </row>
    <row r="8673" spans="3:3">
      <c r="C8673" s="193"/>
    </row>
    <row r="8674" spans="3:3">
      <c r="C8674" s="193"/>
    </row>
    <row r="8675" spans="3:3">
      <c r="C8675" s="193"/>
    </row>
    <row r="8676" spans="3:3">
      <c r="C8676" s="193"/>
    </row>
    <row r="8677" spans="3:3">
      <c r="C8677" s="193"/>
    </row>
    <row r="8678" spans="3:3">
      <c r="C8678" s="193"/>
    </row>
    <row r="8679" spans="3:3">
      <c r="C8679" s="193"/>
    </row>
    <row r="8680" spans="3:3">
      <c r="C8680" s="193"/>
    </row>
    <row r="8681" spans="3:3">
      <c r="C8681" s="193"/>
    </row>
    <row r="8682" spans="3:3">
      <c r="C8682" s="193"/>
    </row>
    <row r="8683" spans="3:3">
      <c r="C8683" s="186"/>
    </row>
    <row r="8684" spans="3:3">
      <c r="C8684" s="186"/>
    </row>
    <row r="8685" spans="3:3">
      <c r="C8685" s="193"/>
    </row>
    <row r="8686" spans="3:3">
      <c r="C8686" s="193"/>
    </row>
    <row r="8687" spans="3:3">
      <c r="C8687" s="193"/>
    </row>
    <row r="8688" spans="3:3">
      <c r="C8688" s="186"/>
    </row>
    <row r="8689" spans="3:3">
      <c r="C8689" s="186"/>
    </row>
    <row r="8690" spans="3:3">
      <c r="C8690" s="186"/>
    </row>
    <row r="8691" spans="3:3">
      <c r="C8691" s="193"/>
    </row>
    <row r="8692" spans="3:3">
      <c r="C8692" s="193"/>
    </row>
    <row r="8693" spans="3:3">
      <c r="C8693" s="193"/>
    </row>
    <row r="8694" spans="3:3">
      <c r="C8694" s="193"/>
    </row>
    <row r="8695" spans="3:3">
      <c r="C8695" s="186"/>
    </row>
    <row r="8696" spans="3:3">
      <c r="C8696" s="186"/>
    </row>
    <row r="8697" spans="3:3">
      <c r="C8697" s="186"/>
    </row>
    <row r="8698" spans="3:3">
      <c r="C8698" s="186"/>
    </row>
    <row r="8699" spans="3:3">
      <c r="C8699" s="186"/>
    </row>
    <row r="8700" spans="3:3">
      <c r="C8700" s="193"/>
    </row>
    <row r="8701" spans="3:3">
      <c r="C8701" s="193"/>
    </row>
    <row r="8702" spans="3:3">
      <c r="C8702" s="193"/>
    </row>
    <row r="8703" spans="3:3">
      <c r="C8703" s="193"/>
    </row>
    <row r="8704" spans="3:3">
      <c r="C8704" s="193"/>
    </row>
    <row r="8705" spans="3:3">
      <c r="C8705" s="193"/>
    </row>
    <row r="8706" spans="3:3">
      <c r="C8706" s="193"/>
    </row>
    <row r="8707" spans="3:3">
      <c r="C8707" s="193"/>
    </row>
    <row r="8708" spans="3:3">
      <c r="C8708" s="193"/>
    </row>
    <row r="8709" spans="3:3">
      <c r="C8709" s="193"/>
    </row>
    <row r="8710" spans="3:3">
      <c r="C8710" s="193"/>
    </row>
    <row r="8711" spans="3:3">
      <c r="C8711" s="193"/>
    </row>
    <row r="8712" spans="3:3">
      <c r="C8712" s="193"/>
    </row>
    <row r="8713" spans="3:3">
      <c r="C8713" s="193"/>
    </row>
    <row r="8714" spans="3:3">
      <c r="C8714" s="193"/>
    </row>
    <row r="8715" spans="3:3">
      <c r="C8715" s="193"/>
    </row>
    <row r="8716" spans="3:3">
      <c r="C8716" s="193"/>
    </row>
    <row r="8717" spans="3:3">
      <c r="C8717" s="193"/>
    </row>
    <row r="8718" spans="3:3">
      <c r="C8718" s="193"/>
    </row>
    <row r="8719" spans="3:3">
      <c r="C8719" s="193"/>
    </row>
    <row r="8720" spans="3:3">
      <c r="C8720" s="193"/>
    </row>
    <row r="8721" spans="3:3">
      <c r="C8721" s="193"/>
    </row>
    <row r="8722" spans="3:3">
      <c r="C8722" s="193"/>
    </row>
    <row r="8723" spans="3:3">
      <c r="C8723" s="193"/>
    </row>
    <row r="8724" spans="3:3">
      <c r="C8724" s="193"/>
    </row>
    <row r="8725" spans="3:3">
      <c r="C8725" s="193"/>
    </row>
    <row r="8726" spans="3:3">
      <c r="C8726" s="193"/>
    </row>
    <row r="8727" spans="3:3">
      <c r="C8727" s="193"/>
    </row>
    <row r="8728" spans="3:3">
      <c r="C8728" s="193"/>
    </row>
    <row r="8729" spans="3:3">
      <c r="C8729" s="193"/>
    </row>
    <row r="8730" spans="3:3">
      <c r="C8730" s="193"/>
    </row>
    <row r="8731" spans="3:3">
      <c r="C8731" s="193"/>
    </row>
    <row r="8732" spans="3:3">
      <c r="C8732" s="186"/>
    </row>
    <row r="8733" spans="3:3">
      <c r="C8733" s="186"/>
    </row>
    <row r="8734" spans="3:3">
      <c r="C8734" s="186"/>
    </row>
    <row r="8735" spans="3:3">
      <c r="C8735" s="186"/>
    </row>
    <row r="8736" spans="3:3">
      <c r="C8736" s="186"/>
    </row>
    <row r="8737" spans="3:3">
      <c r="C8737" s="186"/>
    </row>
    <row r="8738" spans="3:3">
      <c r="C8738" s="186"/>
    </row>
    <row r="8739" spans="3:3">
      <c r="C8739" s="186"/>
    </row>
    <row r="8740" spans="3:3">
      <c r="C8740" s="186"/>
    </row>
    <row r="8741" spans="3:3">
      <c r="C8741" s="186"/>
    </row>
    <row r="8742" spans="3:3">
      <c r="C8742" s="186"/>
    </row>
    <row r="8743" spans="3:3">
      <c r="C8743" s="186"/>
    </row>
    <row r="8744" spans="3:3">
      <c r="C8744" s="186"/>
    </row>
    <row r="8745" spans="3:3">
      <c r="C8745" s="186"/>
    </row>
    <row r="8746" spans="3:3">
      <c r="C8746" s="186"/>
    </row>
    <row r="8747" spans="3:3">
      <c r="C8747" s="186"/>
    </row>
    <row r="8748" spans="3:3">
      <c r="C8748" s="186"/>
    </row>
    <row r="8749" spans="3:3">
      <c r="C8749" s="186"/>
    </row>
    <row r="8750" spans="3:3">
      <c r="C8750" s="186"/>
    </row>
    <row r="8751" spans="3:3">
      <c r="C8751" s="186"/>
    </row>
    <row r="8752" spans="3:3">
      <c r="C8752" s="186"/>
    </row>
    <row r="8753" spans="3:3">
      <c r="C8753" s="186"/>
    </row>
    <row r="8754" spans="3:3">
      <c r="C8754" s="193"/>
    </row>
    <row r="8755" spans="3:3">
      <c r="C8755" s="193"/>
    </row>
    <row r="8756" spans="3:3">
      <c r="C8756" s="193"/>
    </row>
    <row r="8757" spans="3:3">
      <c r="C8757" s="193"/>
    </row>
    <row r="8758" spans="3:3">
      <c r="C8758" s="193"/>
    </row>
    <row r="8759" spans="3:3">
      <c r="C8759" s="193"/>
    </row>
    <row r="8760" spans="3:3">
      <c r="C8760" s="193"/>
    </row>
    <row r="8761" spans="3:3">
      <c r="C8761" s="193"/>
    </row>
    <row r="8762" spans="3:3">
      <c r="C8762" s="193"/>
    </row>
    <row r="8763" spans="3:3">
      <c r="C8763" s="193"/>
    </row>
    <row r="8764" spans="3:3">
      <c r="C8764" s="193"/>
    </row>
    <row r="8765" spans="3:3">
      <c r="C8765" s="193"/>
    </row>
    <row r="8766" spans="3:3">
      <c r="C8766" s="193"/>
    </row>
    <row r="8767" spans="3:3">
      <c r="C8767" s="193"/>
    </row>
    <row r="8768" spans="3:3">
      <c r="C8768" s="193"/>
    </row>
    <row r="8769" spans="3:3">
      <c r="C8769" s="193"/>
    </row>
    <row r="8770" spans="3:3">
      <c r="C8770" s="193"/>
    </row>
    <row r="8771" spans="3:3">
      <c r="C8771" s="193"/>
    </row>
    <row r="8772" spans="3:3">
      <c r="C8772" s="193"/>
    </row>
    <row r="8773" spans="3:3">
      <c r="C8773" s="193"/>
    </row>
    <row r="8774" spans="3:3">
      <c r="C8774" s="193"/>
    </row>
    <row r="8775" spans="3:3">
      <c r="C8775" s="193"/>
    </row>
    <row r="8776" spans="3:3">
      <c r="C8776" s="193"/>
    </row>
    <row r="8777" spans="3:3">
      <c r="C8777" s="193"/>
    </row>
    <row r="8778" spans="3:3">
      <c r="C8778" s="193"/>
    </row>
    <row r="8779" spans="3:3">
      <c r="C8779" s="193"/>
    </row>
    <row r="8780" spans="3:3">
      <c r="C8780" s="193"/>
    </row>
    <row r="8781" spans="3:3">
      <c r="C8781" s="193"/>
    </row>
    <row r="8782" spans="3:3">
      <c r="C8782" s="193"/>
    </row>
    <row r="8783" spans="3:3">
      <c r="C8783" s="193"/>
    </row>
    <row r="8784" spans="3:3">
      <c r="C8784" s="193"/>
    </row>
    <row r="8785" spans="3:3">
      <c r="C8785" s="193"/>
    </row>
    <row r="8786" spans="3:3">
      <c r="C8786" s="193"/>
    </row>
    <row r="8787" spans="3:3">
      <c r="C8787" s="193"/>
    </row>
    <row r="8788" spans="3:3">
      <c r="C8788" s="193"/>
    </row>
    <row r="8789" spans="3:3">
      <c r="C8789" s="193"/>
    </row>
    <row r="8790" spans="3:3">
      <c r="C8790" s="193"/>
    </row>
    <row r="8791" spans="3:3">
      <c r="C8791" s="193"/>
    </row>
    <row r="8792" spans="3:3">
      <c r="C8792" s="193"/>
    </row>
    <row r="8793" spans="3:3">
      <c r="C8793" s="193"/>
    </row>
    <row r="8794" spans="3:3">
      <c r="C8794" s="193"/>
    </row>
    <row r="8795" spans="3:3">
      <c r="C8795" s="193"/>
    </row>
    <row r="8796" spans="3:3">
      <c r="C8796" s="193"/>
    </row>
    <row r="8797" spans="3:3">
      <c r="C8797" s="193"/>
    </row>
    <row r="8798" spans="3:3">
      <c r="C8798" s="193"/>
    </row>
    <row r="8799" spans="3:3">
      <c r="C8799" s="193"/>
    </row>
    <row r="8800" spans="3:3">
      <c r="C8800" s="193"/>
    </row>
    <row r="8801" spans="3:3">
      <c r="C8801" s="193"/>
    </row>
    <row r="8802" spans="3:3">
      <c r="C8802" s="193"/>
    </row>
    <row r="8803" spans="3:3">
      <c r="C8803" s="193"/>
    </row>
    <row r="8804" spans="3:3">
      <c r="C8804" s="193"/>
    </row>
    <row r="8805" spans="3:3">
      <c r="C8805" s="193"/>
    </row>
    <row r="8806" spans="3:3">
      <c r="C8806" s="193"/>
    </row>
    <row r="8807" spans="3:3">
      <c r="C8807" s="193"/>
    </row>
    <row r="8808" spans="3:3">
      <c r="C8808" s="193"/>
    </row>
    <row r="8809" spans="3:3">
      <c r="C8809" s="193"/>
    </row>
    <row r="8810" spans="3:3">
      <c r="C8810" s="193"/>
    </row>
    <row r="8811" spans="3:3">
      <c r="C8811" s="193"/>
    </row>
    <row r="8812" spans="3:3">
      <c r="C8812" s="193"/>
    </row>
    <row r="8813" spans="3:3">
      <c r="C8813" s="193"/>
    </row>
    <row r="8814" spans="3:3">
      <c r="C8814" s="193"/>
    </row>
    <row r="8815" spans="3:3">
      <c r="C8815" s="193"/>
    </row>
    <row r="8816" spans="3:3">
      <c r="C8816" s="193"/>
    </row>
    <row r="8817" spans="3:3">
      <c r="C8817" s="193"/>
    </row>
    <row r="8818" spans="3:3">
      <c r="C8818" s="193"/>
    </row>
    <row r="8819" spans="3:3">
      <c r="C8819" s="193"/>
    </row>
    <row r="8820" spans="3:3">
      <c r="C8820" s="193"/>
    </row>
    <row r="8821" spans="3:3">
      <c r="C8821" s="193"/>
    </row>
    <row r="8822" spans="3:3">
      <c r="C8822" s="193"/>
    </row>
    <row r="8823" spans="3:3">
      <c r="C8823" s="193"/>
    </row>
    <row r="8824" spans="3:3">
      <c r="C8824" s="193"/>
    </row>
    <row r="8825" spans="3:3">
      <c r="C8825" s="193"/>
    </row>
    <row r="8826" spans="3:3">
      <c r="C8826" s="193"/>
    </row>
    <row r="8827" spans="3:3">
      <c r="C8827" s="193"/>
    </row>
    <row r="8828" spans="3:3">
      <c r="C8828" s="193"/>
    </row>
    <row r="8829" spans="3:3">
      <c r="C8829" s="193"/>
    </row>
    <row r="8830" spans="3:3">
      <c r="C8830" s="193"/>
    </row>
    <row r="8831" spans="3:3">
      <c r="C8831" s="193"/>
    </row>
    <row r="8832" spans="3:3">
      <c r="C8832" s="193"/>
    </row>
    <row r="8833" spans="3:3">
      <c r="C8833" s="193"/>
    </row>
    <row r="8834" spans="3:3">
      <c r="C8834" s="193"/>
    </row>
    <row r="8835" spans="3:3">
      <c r="C8835" s="193"/>
    </row>
    <row r="8836" spans="3:3">
      <c r="C8836" s="193"/>
    </row>
    <row r="8837" spans="3:3">
      <c r="C8837" s="193"/>
    </row>
    <row r="8838" spans="3:3">
      <c r="C8838" s="193"/>
    </row>
    <row r="8839" spans="3:3">
      <c r="C8839" s="193"/>
    </row>
    <row r="8840" spans="3:3">
      <c r="C8840" s="193"/>
    </row>
    <row r="8841" spans="3:3">
      <c r="C8841" s="193"/>
    </row>
    <row r="8842" spans="3:3">
      <c r="C8842" s="193"/>
    </row>
    <row r="8843" spans="3:3">
      <c r="C8843" s="193"/>
    </row>
    <row r="8844" spans="3:3">
      <c r="C8844" s="193"/>
    </row>
    <row r="8845" spans="3:3">
      <c r="C8845" s="193"/>
    </row>
    <row r="8846" spans="3:3">
      <c r="C8846" s="193"/>
    </row>
    <row r="8847" spans="3:3">
      <c r="C8847" s="193"/>
    </row>
    <row r="8848" spans="3:3">
      <c r="C8848" s="193"/>
    </row>
    <row r="8849" spans="3:3">
      <c r="C8849" s="193"/>
    </row>
    <row r="8850" spans="3:3">
      <c r="C8850" s="193"/>
    </row>
    <row r="8851" spans="3:3">
      <c r="C8851" s="193"/>
    </row>
    <row r="8852" spans="3:3">
      <c r="C8852" s="193"/>
    </row>
    <row r="8853" spans="3:3">
      <c r="C8853" s="193"/>
    </row>
    <row r="8854" spans="3:3">
      <c r="C8854" s="193"/>
    </row>
    <row r="8855" spans="3:3">
      <c r="C8855" s="193"/>
    </row>
    <row r="8856" spans="3:3">
      <c r="C8856" s="193"/>
    </row>
    <row r="8857" spans="3:3">
      <c r="C8857" s="193"/>
    </row>
    <row r="8858" spans="3:3">
      <c r="C8858" s="193"/>
    </row>
    <row r="8859" spans="3:3">
      <c r="C8859" s="193"/>
    </row>
    <row r="8860" spans="3:3">
      <c r="C8860" s="193"/>
    </row>
    <row r="8861" spans="3:3">
      <c r="C8861" s="193"/>
    </row>
    <row r="8862" spans="3:3">
      <c r="C8862" s="193"/>
    </row>
    <row r="8863" spans="3:3">
      <c r="C8863" s="193"/>
    </row>
    <row r="8864" spans="3:3">
      <c r="C8864" s="193"/>
    </row>
    <row r="8865" spans="3:3">
      <c r="C8865" s="193"/>
    </row>
    <row r="8866" spans="3:3">
      <c r="C8866" s="193"/>
    </row>
    <row r="8867" spans="3:3">
      <c r="C8867" s="193"/>
    </row>
    <row r="8868" spans="3:3">
      <c r="C8868" s="193"/>
    </row>
    <row r="8869" spans="3:3">
      <c r="C8869" s="193"/>
    </row>
    <row r="8870" spans="3:3">
      <c r="C8870" s="193"/>
    </row>
    <row r="8871" spans="3:3">
      <c r="C8871" s="193"/>
    </row>
    <row r="8872" spans="3:3">
      <c r="C8872" s="193"/>
    </row>
    <row r="8873" spans="3:3">
      <c r="C8873" s="193"/>
    </row>
    <row r="8874" spans="3:3">
      <c r="C8874" s="193"/>
    </row>
    <row r="8875" spans="3:3">
      <c r="C8875" s="193"/>
    </row>
    <row r="8876" spans="3:3">
      <c r="C8876" s="193"/>
    </row>
    <row r="8877" spans="3:3">
      <c r="C8877" s="193"/>
    </row>
    <row r="8878" spans="3:3">
      <c r="C8878" s="193"/>
    </row>
    <row r="8879" spans="3:3">
      <c r="C8879" s="193"/>
    </row>
    <row r="8880" spans="3:3">
      <c r="C8880" s="193"/>
    </row>
    <row r="8881" spans="3:3">
      <c r="C8881" s="193"/>
    </row>
    <row r="8882" spans="3:3">
      <c r="C8882" s="193"/>
    </row>
    <row r="8883" spans="3:3">
      <c r="C8883" s="193"/>
    </row>
    <row r="8884" spans="3:3">
      <c r="C8884" s="193"/>
    </row>
    <row r="8885" spans="3:3">
      <c r="C8885" s="193"/>
    </row>
    <row r="8886" spans="3:3">
      <c r="C8886" s="193"/>
    </row>
    <row r="8887" spans="3:3">
      <c r="C8887" s="193"/>
    </row>
    <row r="8888" spans="3:3">
      <c r="C8888" s="193"/>
    </row>
    <row r="8889" spans="3:3">
      <c r="C8889" s="186"/>
    </row>
    <row r="8890" spans="3:3">
      <c r="C8890" s="193"/>
    </row>
    <row r="8891" spans="3:3">
      <c r="C8891" s="186"/>
    </row>
    <row r="8892" spans="3:3">
      <c r="C8892" s="186"/>
    </row>
    <row r="8893" spans="3:3">
      <c r="C8893" s="193"/>
    </row>
    <row r="8894" spans="3:3">
      <c r="C8894" s="193"/>
    </row>
    <row r="8895" spans="3:3">
      <c r="C8895" s="193"/>
    </row>
    <row r="8896" spans="3:3">
      <c r="C8896" s="193"/>
    </row>
    <row r="8897" spans="3:3">
      <c r="C8897" s="186"/>
    </row>
    <row r="8898" spans="3:3">
      <c r="C8898" s="186"/>
    </row>
    <row r="8899" spans="3:3">
      <c r="C8899" s="186"/>
    </row>
    <row r="8900" spans="3:3">
      <c r="C8900" s="186"/>
    </row>
    <row r="8901" spans="3:3">
      <c r="C8901" s="186"/>
    </row>
    <row r="8902" spans="3:3">
      <c r="C8902" s="186"/>
    </row>
    <row r="8903" spans="3:3">
      <c r="C8903" s="186"/>
    </row>
    <row r="8904" spans="3:3">
      <c r="C8904" s="186"/>
    </row>
    <row r="8905" spans="3:3">
      <c r="C8905" s="193"/>
    </row>
    <row r="8906" spans="3:3">
      <c r="C8906" s="193"/>
    </row>
    <row r="8907" spans="3:3">
      <c r="C8907" s="193"/>
    </row>
    <row r="8908" spans="3:3">
      <c r="C8908" s="193"/>
    </row>
    <row r="8909" spans="3:3">
      <c r="C8909" s="193"/>
    </row>
    <row r="8910" spans="3:3">
      <c r="C8910" s="193"/>
    </row>
    <row r="8911" spans="3:3">
      <c r="C8911" s="193"/>
    </row>
    <row r="8912" spans="3:3">
      <c r="C8912" s="193"/>
    </row>
    <row r="8913" spans="3:3">
      <c r="C8913" s="193"/>
    </row>
    <row r="8914" spans="3:3">
      <c r="C8914" s="193"/>
    </row>
    <row r="8915" spans="3:3">
      <c r="C8915" s="193"/>
    </row>
    <row r="8916" spans="3:3">
      <c r="C8916" s="193"/>
    </row>
    <row r="8917" spans="3:3">
      <c r="C8917" s="193"/>
    </row>
    <row r="8918" spans="3:3">
      <c r="C8918" s="193"/>
    </row>
    <row r="8919" spans="3:3">
      <c r="C8919" s="193"/>
    </row>
    <row r="8920" spans="3:3">
      <c r="C8920" s="193"/>
    </row>
    <row r="8921" spans="3:3">
      <c r="C8921" s="193"/>
    </row>
    <row r="8922" spans="3:3">
      <c r="C8922" s="193"/>
    </row>
    <row r="8923" spans="3:3">
      <c r="C8923" s="193"/>
    </row>
    <row r="8924" spans="3:3">
      <c r="C8924" s="193"/>
    </row>
    <row r="8925" spans="3:3">
      <c r="C8925" s="193"/>
    </row>
    <row r="8926" spans="3:3">
      <c r="C8926" s="193"/>
    </row>
    <row r="8927" spans="3:3">
      <c r="C8927" s="193"/>
    </row>
    <row r="8928" spans="3:3">
      <c r="C8928" s="193"/>
    </row>
    <row r="8929" spans="3:3">
      <c r="C8929" s="193"/>
    </row>
    <row r="8930" spans="3:3">
      <c r="C8930" s="193"/>
    </row>
    <row r="8931" spans="3:3">
      <c r="C8931" s="193"/>
    </row>
    <row r="8932" spans="3:3">
      <c r="C8932" s="193"/>
    </row>
    <row r="8933" spans="3:3">
      <c r="C8933" s="193"/>
    </row>
    <row r="8934" spans="3:3">
      <c r="C8934" s="193"/>
    </row>
    <row r="8935" spans="3:3">
      <c r="C8935" s="193"/>
    </row>
    <row r="8936" spans="3:3">
      <c r="C8936" s="193"/>
    </row>
    <row r="8937" spans="3:3">
      <c r="C8937" s="193"/>
    </row>
    <row r="8938" spans="3:3">
      <c r="C8938" s="193"/>
    </row>
    <row r="8939" spans="3:3">
      <c r="C8939" s="193"/>
    </row>
    <row r="8940" spans="3:3">
      <c r="C8940" s="193"/>
    </row>
    <row r="8941" spans="3:3">
      <c r="C8941" s="193"/>
    </row>
    <row r="8942" spans="3:3">
      <c r="C8942" s="193"/>
    </row>
    <row r="8943" spans="3:3">
      <c r="C8943" s="193"/>
    </row>
    <row r="8944" spans="3:3">
      <c r="C8944" s="193"/>
    </row>
    <row r="8945" spans="3:3">
      <c r="C8945" s="193"/>
    </row>
    <row r="8946" spans="3:3">
      <c r="C8946" s="193"/>
    </row>
    <row r="8947" spans="3:3">
      <c r="C8947" s="193"/>
    </row>
    <row r="8948" spans="3:3">
      <c r="C8948" s="193"/>
    </row>
    <row r="8949" spans="3:3">
      <c r="C8949" s="193"/>
    </row>
    <row r="8950" spans="3:3">
      <c r="C8950" s="193"/>
    </row>
    <row r="8951" spans="3:3">
      <c r="C8951" s="193"/>
    </row>
    <row r="8952" spans="3:3">
      <c r="C8952" s="193"/>
    </row>
    <row r="8953" spans="3:3">
      <c r="C8953" s="193"/>
    </row>
    <row r="8954" spans="3:3">
      <c r="C8954" s="193"/>
    </row>
    <row r="8955" spans="3:3">
      <c r="C8955" s="193"/>
    </row>
    <row r="8956" spans="3:3">
      <c r="C8956" s="193"/>
    </row>
    <row r="8957" spans="3:3">
      <c r="C8957" s="193"/>
    </row>
    <row r="8958" spans="3:3">
      <c r="C8958" s="193"/>
    </row>
    <row r="8959" spans="3:3">
      <c r="C8959" s="193"/>
    </row>
    <row r="8960" spans="3:3">
      <c r="C8960" s="193"/>
    </row>
    <row r="8961" spans="3:3">
      <c r="C8961" s="193"/>
    </row>
    <row r="8962" spans="3:3">
      <c r="C8962" s="193"/>
    </row>
    <row r="8963" spans="3:3">
      <c r="C8963" s="193"/>
    </row>
    <row r="8964" spans="3:3">
      <c r="C8964" s="193"/>
    </row>
    <row r="8965" spans="3:3">
      <c r="C8965" s="193"/>
    </row>
    <row r="8966" spans="3:3">
      <c r="C8966" s="193"/>
    </row>
    <row r="8967" spans="3:3">
      <c r="C8967" s="193"/>
    </row>
    <row r="8968" spans="3:3">
      <c r="C8968" s="193"/>
    </row>
    <row r="8969" spans="3:3">
      <c r="C8969" s="193"/>
    </row>
    <row r="8970" spans="3:3">
      <c r="C8970" s="193"/>
    </row>
    <row r="8971" spans="3:3">
      <c r="C8971" s="193"/>
    </row>
    <row r="8972" spans="3:3">
      <c r="C8972" s="193"/>
    </row>
    <row r="8973" spans="3:3">
      <c r="C8973" s="193"/>
    </row>
    <row r="8974" spans="3:3">
      <c r="C8974" s="186"/>
    </row>
    <row r="8975" spans="3:3">
      <c r="C8975" s="186"/>
    </row>
    <row r="8976" spans="3:3">
      <c r="C8976" s="193"/>
    </row>
    <row r="8977" spans="3:3">
      <c r="C8977" s="193"/>
    </row>
    <row r="8978" spans="3:3">
      <c r="C8978" s="193"/>
    </row>
    <row r="8979" spans="3:3">
      <c r="C8979" s="193"/>
    </row>
    <row r="8980" spans="3:3">
      <c r="C8980" s="193"/>
    </row>
    <row r="8981" spans="3:3">
      <c r="C8981" s="193"/>
    </row>
    <row r="8982" spans="3:3">
      <c r="C8982" s="193"/>
    </row>
    <row r="8983" spans="3:3">
      <c r="C8983" s="193"/>
    </row>
  </sheetData>
  <autoFilter ref="B7:M244"/>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1"/>
  <sheetViews>
    <sheetView showGridLines="0" topLeftCell="A15" workbookViewId="0">
      <selection activeCell="H39" sqref="H39"/>
    </sheetView>
  </sheetViews>
  <sheetFormatPr defaultRowHeight="12.75"/>
  <cols>
    <col min="1" max="1" width="9.33203125" style="42"/>
    <col min="2" max="2" width="5.83203125" style="42" customWidth="1"/>
    <col min="3" max="3" width="11" style="42" customWidth="1"/>
    <col min="4" max="4" width="7" style="42" customWidth="1"/>
    <col min="5" max="5" width="16.6640625" style="42" customWidth="1"/>
    <col min="6" max="6" width="11" style="42" bestFit="1" customWidth="1"/>
    <col min="7" max="7" width="9.83203125" style="42" customWidth="1"/>
    <col min="8" max="8" width="20" style="42" customWidth="1"/>
    <col min="9" max="9" width="18.33203125" style="42" customWidth="1"/>
    <col min="10" max="16384" width="9.33203125" style="42"/>
  </cols>
  <sheetData>
    <row r="2" spans="2:12">
      <c r="B2" s="39"/>
      <c r="C2" s="40"/>
      <c r="D2" s="40"/>
      <c r="E2" s="40"/>
      <c r="F2" s="40"/>
      <c r="G2" s="40"/>
      <c r="H2" s="40"/>
      <c r="I2" s="41"/>
    </row>
    <row r="3" spans="2:12">
      <c r="B3" s="43" t="s">
        <v>281</v>
      </c>
      <c r="C3" s="44"/>
      <c r="D3" s="44"/>
      <c r="E3" s="44"/>
      <c r="F3" s="44"/>
      <c r="G3" s="44"/>
      <c r="H3" s="44"/>
      <c r="I3" s="45"/>
    </row>
    <row r="4" spans="2:12">
      <c r="B4" s="46"/>
      <c r="C4" s="47"/>
      <c r="D4" s="47"/>
      <c r="E4" s="47"/>
      <c r="F4" s="47"/>
      <c r="G4" s="47"/>
      <c r="H4" s="47"/>
      <c r="I4" s="48"/>
    </row>
    <row r="5" spans="2:12">
      <c r="B5" s="46" t="s">
        <v>282</v>
      </c>
      <c r="C5" s="47"/>
      <c r="D5" s="47"/>
      <c r="E5" s="47"/>
      <c r="F5" s="47"/>
      <c r="G5" s="47"/>
      <c r="H5" s="47"/>
      <c r="I5" s="48"/>
    </row>
    <row r="6" spans="2:12">
      <c r="B6" s="49"/>
      <c r="C6" s="50"/>
      <c r="D6" s="50"/>
      <c r="E6" s="50"/>
      <c r="F6" s="50"/>
      <c r="G6" s="50"/>
      <c r="H6" s="50"/>
      <c r="I6" s="51"/>
    </row>
    <row r="7" spans="2:12">
      <c r="B7" s="52" t="s">
        <v>5</v>
      </c>
      <c r="C7" s="52" t="s">
        <v>6</v>
      </c>
      <c r="D7" s="52" t="s">
        <v>353</v>
      </c>
      <c r="E7" s="52" t="s">
        <v>8</v>
      </c>
      <c r="F7" s="52" t="s">
        <v>283</v>
      </c>
      <c r="G7" s="52" t="s">
        <v>284</v>
      </c>
      <c r="H7" s="52" t="s">
        <v>285</v>
      </c>
      <c r="I7" s="52" t="s">
        <v>286</v>
      </c>
    </row>
    <row r="8" spans="2:12">
      <c r="B8" s="32" t="s">
        <v>105</v>
      </c>
      <c r="C8" s="60">
        <v>43747</v>
      </c>
      <c r="D8" s="61">
        <v>2049</v>
      </c>
      <c r="E8" s="32" t="s">
        <v>112</v>
      </c>
      <c r="F8" s="33">
        <v>43382</v>
      </c>
      <c r="G8" s="53">
        <v>15.42</v>
      </c>
      <c r="H8" s="32" t="s">
        <v>325</v>
      </c>
      <c r="I8" s="32" t="s">
        <v>326</v>
      </c>
    </row>
    <row r="9" spans="2:12">
      <c r="B9" s="32" t="s">
        <v>105</v>
      </c>
      <c r="C9" s="60">
        <v>43748</v>
      </c>
      <c r="D9" s="61">
        <v>2062</v>
      </c>
      <c r="E9" s="32" t="s">
        <v>111</v>
      </c>
      <c r="F9" s="33">
        <v>43384</v>
      </c>
      <c r="G9" s="53">
        <v>0.11</v>
      </c>
      <c r="H9" s="32" t="s">
        <v>327</v>
      </c>
      <c r="I9" s="32" t="s">
        <v>328</v>
      </c>
      <c r="J9" s="458"/>
      <c r="K9" s="459"/>
      <c r="L9" s="459"/>
    </row>
    <row r="10" spans="2:12">
      <c r="B10" s="32" t="s">
        <v>105</v>
      </c>
      <c r="C10" s="60">
        <v>43766</v>
      </c>
      <c r="D10" s="61">
        <v>2238</v>
      </c>
      <c r="E10" s="32" t="s">
        <v>112</v>
      </c>
      <c r="F10" s="33">
        <v>43402</v>
      </c>
      <c r="G10" s="53">
        <v>0.16</v>
      </c>
      <c r="H10" s="32" t="s">
        <v>183</v>
      </c>
      <c r="I10" s="32" t="s">
        <v>329</v>
      </c>
      <c r="J10" s="458"/>
      <c r="K10" s="459"/>
      <c r="L10" s="459"/>
    </row>
    <row r="11" spans="2:12">
      <c r="B11" s="32" t="s">
        <v>106</v>
      </c>
      <c r="C11" s="60">
        <v>43769</v>
      </c>
      <c r="D11" s="61">
        <v>10941</v>
      </c>
      <c r="E11" s="32" t="s">
        <v>113</v>
      </c>
      <c r="F11" s="33">
        <v>43404</v>
      </c>
      <c r="G11" s="53">
        <v>22.34</v>
      </c>
      <c r="H11" s="32" t="s">
        <v>330</v>
      </c>
      <c r="I11" s="32" t="s">
        <v>331</v>
      </c>
    </row>
    <row r="12" spans="2:12">
      <c r="B12" s="32" t="s">
        <v>107</v>
      </c>
      <c r="C12" s="60">
        <v>43740</v>
      </c>
      <c r="D12" s="61">
        <v>11729</v>
      </c>
      <c r="E12" s="32" t="s">
        <v>111</v>
      </c>
      <c r="F12" s="33">
        <v>43376</v>
      </c>
      <c r="G12" s="53">
        <v>0.44</v>
      </c>
      <c r="H12" s="32" t="s">
        <v>332</v>
      </c>
      <c r="I12" s="32" t="s">
        <v>333</v>
      </c>
    </row>
    <row r="13" spans="2:12">
      <c r="B13" s="32" t="s">
        <v>104</v>
      </c>
      <c r="C13" s="60">
        <v>43788</v>
      </c>
      <c r="D13" s="61">
        <v>2424</v>
      </c>
      <c r="E13" s="32" t="s">
        <v>109</v>
      </c>
      <c r="F13" s="33">
        <v>43423</v>
      </c>
      <c r="G13" s="53">
        <v>23.21</v>
      </c>
      <c r="H13" s="32" t="s">
        <v>334</v>
      </c>
      <c r="I13" s="34" t="s">
        <v>335</v>
      </c>
    </row>
    <row r="14" spans="2:12">
      <c r="B14" s="32" t="s">
        <v>106</v>
      </c>
      <c r="C14" s="60">
        <v>43782</v>
      </c>
      <c r="D14" s="61">
        <v>11479</v>
      </c>
      <c r="E14" s="32" t="s">
        <v>113</v>
      </c>
      <c r="F14" s="33">
        <v>43417</v>
      </c>
      <c r="G14" s="53">
        <v>16.11</v>
      </c>
      <c r="H14" s="32" t="s">
        <v>336</v>
      </c>
      <c r="I14" s="34" t="s">
        <v>337</v>
      </c>
      <c r="J14" s="458"/>
      <c r="K14" s="459"/>
      <c r="L14" s="459"/>
    </row>
    <row r="15" spans="2:12">
      <c r="B15" s="32" t="s">
        <v>106</v>
      </c>
      <c r="C15" s="60">
        <v>43794</v>
      </c>
      <c r="D15" s="61">
        <v>12177</v>
      </c>
      <c r="E15" s="32" t="s">
        <v>113</v>
      </c>
      <c r="F15" s="33">
        <v>43429</v>
      </c>
      <c r="G15" s="53">
        <v>14.47</v>
      </c>
      <c r="H15" s="32" t="s">
        <v>338</v>
      </c>
      <c r="I15" s="34" t="s">
        <v>339</v>
      </c>
    </row>
    <row r="16" spans="2:12">
      <c r="B16" s="32" t="s">
        <v>107</v>
      </c>
      <c r="C16" s="60">
        <v>43787</v>
      </c>
      <c r="D16" s="61">
        <v>13828</v>
      </c>
      <c r="E16" s="32" t="s">
        <v>111</v>
      </c>
      <c r="F16" s="33">
        <v>43422</v>
      </c>
      <c r="G16" s="53">
        <v>23.22</v>
      </c>
      <c r="H16" s="32" t="s">
        <v>340</v>
      </c>
      <c r="I16" s="34" t="s">
        <v>341</v>
      </c>
      <c r="J16" s="458"/>
      <c r="K16" s="459"/>
      <c r="L16" s="459"/>
    </row>
    <row r="17" spans="2:12">
      <c r="B17" s="32" t="s">
        <v>106</v>
      </c>
      <c r="C17" s="60">
        <v>43810</v>
      </c>
      <c r="D17" s="61">
        <v>12828</v>
      </c>
      <c r="E17" s="32" t="s">
        <v>287</v>
      </c>
      <c r="F17" s="33">
        <v>43445</v>
      </c>
      <c r="G17" s="53">
        <v>16.510000000000002</v>
      </c>
      <c r="H17" s="32" t="s">
        <v>342</v>
      </c>
      <c r="I17" s="34" t="s">
        <v>343</v>
      </c>
    </row>
    <row r="18" spans="2:12">
      <c r="B18" s="32" t="s">
        <v>106</v>
      </c>
      <c r="C18" s="60">
        <v>43815</v>
      </c>
      <c r="D18" s="61">
        <v>13037</v>
      </c>
      <c r="E18" s="32" t="s">
        <v>113</v>
      </c>
      <c r="F18" s="33">
        <v>43450</v>
      </c>
      <c r="G18" s="53">
        <v>22.05</v>
      </c>
      <c r="H18" s="32" t="s">
        <v>344</v>
      </c>
      <c r="I18" s="34" t="s">
        <v>345</v>
      </c>
      <c r="J18" s="458"/>
      <c r="K18" s="459"/>
      <c r="L18" s="459"/>
    </row>
    <row r="19" spans="2:12">
      <c r="B19" s="32" t="s">
        <v>106</v>
      </c>
      <c r="C19" s="60">
        <v>43826</v>
      </c>
      <c r="D19" s="61">
        <v>13469</v>
      </c>
      <c r="E19" s="32" t="s">
        <v>113</v>
      </c>
      <c r="F19" s="33">
        <v>43461</v>
      </c>
      <c r="G19" s="53">
        <v>15.47</v>
      </c>
      <c r="H19" s="32" t="s">
        <v>346</v>
      </c>
      <c r="I19" s="34" t="s">
        <v>347</v>
      </c>
    </row>
    <row r="20" spans="2:12">
      <c r="B20" s="32" t="s">
        <v>106</v>
      </c>
      <c r="C20" s="60">
        <v>43826</v>
      </c>
      <c r="D20" s="61">
        <v>13483</v>
      </c>
      <c r="E20" s="32" t="s">
        <v>113</v>
      </c>
      <c r="F20" s="33">
        <v>43462</v>
      </c>
      <c r="G20" s="53">
        <v>0.48</v>
      </c>
      <c r="H20" s="32" t="s">
        <v>348</v>
      </c>
      <c r="I20" s="34" t="s">
        <v>349</v>
      </c>
    </row>
    <row r="21" spans="2:12">
      <c r="B21" s="32" t="s">
        <v>107</v>
      </c>
      <c r="C21" s="60">
        <v>43806</v>
      </c>
      <c r="D21" s="61">
        <v>14624</v>
      </c>
      <c r="E21" s="32" t="s">
        <v>111</v>
      </c>
      <c r="F21" s="33">
        <v>43442</v>
      </c>
      <c r="G21" s="53">
        <v>0.1</v>
      </c>
      <c r="H21" s="32" t="s">
        <v>350</v>
      </c>
      <c r="I21" s="34" t="s">
        <v>351</v>
      </c>
      <c r="J21" s="458"/>
      <c r="K21" s="459"/>
      <c r="L21" s="459"/>
    </row>
  </sheetData>
  <mergeCells count="6">
    <mergeCell ref="J21:L21"/>
    <mergeCell ref="J9:L9"/>
    <mergeCell ref="J10:L10"/>
    <mergeCell ref="J14:L14"/>
    <mergeCell ref="J16:L16"/>
    <mergeCell ref="J18:L18"/>
  </mergeCells>
  <conditionalFormatting sqref="D8:D21">
    <cfRule type="duplicateValues" dxfId="0" priority="1"/>
  </conditionalFormatting>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56"/>
  <sheetViews>
    <sheetView showGridLines="0" workbookViewId="0">
      <selection activeCell="J40" sqref="J40"/>
    </sheetView>
  </sheetViews>
  <sheetFormatPr defaultRowHeight="12.75"/>
  <cols>
    <col min="1" max="1" width="3.83203125" style="10" customWidth="1"/>
    <col min="2" max="2" width="13.1640625" style="229" customWidth="1"/>
    <col min="3" max="3" width="20.83203125" style="10" bestFit="1" customWidth="1"/>
    <col min="4" max="4" width="7.33203125" style="10" bestFit="1" customWidth="1"/>
    <col min="5" max="5" width="6.33203125" style="10" bestFit="1" customWidth="1"/>
    <col min="6" max="6" width="10.1640625" style="10" bestFit="1" customWidth="1"/>
    <col min="7" max="7" width="9.6640625" style="10" bestFit="1" customWidth="1"/>
    <col min="8" max="8" width="4.5" style="10" bestFit="1" customWidth="1"/>
    <col min="9" max="9" width="9.33203125" style="10" bestFit="1" customWidth="1"/>
    <col min="10" max="10" width="50.1640625" style="229" bestFit="1" customWidth="1"/>
    <col min="11" max="11" width="13.5" style="10" bestFit="1" customWidth="1"/>
    <col min="12" max="12" width="8.33203125" style="10" bestFit="1" customWidth="1"/>
    <col min="13" max="13" width="9.5" style="14" customWidth="1"/>
    <col min="14" max="14" width="16" style="229" bestFit="1" customWidth="1"/>
    <col min="15" max="15" width="7.5" style="10" bestFit="1" customWidth="1"/>
    <col min="16" max="16" width="26.1640625" style="229" bestFit="1" customWidth="1"/>
    <col min="17" max="255" width="9.33203125" style="10"/>
    <col min="256" max="256" width="3.83203125" style="10" customWidth="1"/>
    <col min="257" max="257" width="20.5" style="10" bestFit="1" customWidth="1"/>
    <col min="258" max="258" width="20.83203125" style="10" bestFit="1" customWidth="1"/>
    <col min="259" max="259" width="7.33203125" style="10" bestFit="1" customWidth="1"/>
    <col min="260" max="260" width="6.33203125" style="10" bestFit="1" customWidth="1"/>
    <col min="261" max="261" width="10.1640625" style="10" bestFit="1" customWidth="1"/>
    <col min="262" max="262" width="9.6640625" style="10" bestFit="1" customWidth="1"/>
    <col min="263" max="263" width="4.5" style="10" bestFit="1" customWidth="1"/>
    <col min="264" max="264" width="9.33203125" style="10" bestFit="1" customWidth="1"/>
    <col min="265" max="265" width="50.1640625" style="10" bestFit="1" customWidth="1"/>
    <col min="266" max="266" width="13.5" style="10" bestFit="1" customWidth="1"/>
    <col min="267" max="267" width="8.33203125" style="10" bestFit="1" customWidth="1"/>
    <col min="268" max="268" width="9.5" style="10" customWidth="1"/>
    <col min="269" max="269" width="16" style="10" bestFit="1" customWidth="1"/>
    <col min="270" max="270" width="7.5" style="10" bestFit="1" customWidth="1"/>
    <col min="271" max="271" width="26.1640625" style="10" bestFit="1" customWidth="1"/>
    <col min="272" max="511" width="9.33203125" style="10"/>
    <col min="512" max="512" width="3.83203125" style="10" customWidth="1"/>
    <col min="513" max="513" width="20.5" style="10" bestFit="1" customWidth="1"/>
    <col min="514" max="514" width="20.83203125" style="10" bestFit="1" customWidth="1"/>
    <col min="515" max="515" width="7.33203125" style="10" bestFit="1" customWidth="1"/>
    <col min="516" max="516" width="6.33203125" style="10" bestFit="1" customWidth="1"/>
    <col min="517" max="517" width="10.1640625" style="10" bestFit="1" customWidth="1"/>
    <col min="518" max="518" width="9.6640625" style="10" bestFit="1" customWidth="1"/>
    <col min="519" max="519" width="4.5" style="10" bestFit="1" customWidth="1"/>
    <col min="520" max="520" width="9.33203125" style="10" bestFit="1" customWidth="1"/>
    <col min="521" max="521" width="50.1640625" style="10" bestFit="1" customWidth="1"/>
    <col min="522" max="522" width="13.5" style="10" bestFit="1" customWidth="1"/>
    <col min="523" max="523" width="8.33203125" style="10" bestFit="1" customWidth="1"/>
    <col min="524" max="524" width="9.5" style="10" customWidth="1"/>
    <col min="525" max="525" width="16" style="10" bestFit="1" customWidth="1"/>
    <col min="526" max="526" width="7.5" style="10" bestFit="1" customWidth="1"/>
    <col min="527" max="527" width="26.1640625" style="10" bestFit="1" customWidth="1"/>
    <col min="528" max="767" width="9.33203125" style="10"/>
    <col min="768" max="768" width="3.83203125" style="10" customWidth="1"/>
    <col min="769" max="769" width="20.5" style="10" bestFit="1" customWidth="1"/>
    <col min="770" max="770" width="20.83203125" style="10" bestFit="1" customWidth="1"/>
    <col min="771" max="771" width="7.33203125" style="10" bestFit="1" customWidth="1"/>
    <col min="772" max="772" width="6.33203125" style="10" bestFit="1" customWidth="1"/>
    <col min="773" max="773" width="10.1640625" style="10" bestFit="1" customWidth="1"/>
    <col min="774" max="774" width="9.6640625" style="10" bestFit="1" customWidth="1"/>
    <col min="775" max="775" width="4.5" style="10" bestFit="1" customWidth="1"/>
    <col min="776" max="776" width="9.33203125" style="10" bestFit="1" customWidth="1"/>
    <col min="777" max="777" width="50.1640625" style="10" bestFit="1" customWidth="1"/>
    <col min="778" max="778" width="13.5" style="10" bestFit="1" customWidth="1"/>
    <col min="779" max="779" width="8.33203125" style="10" bestFit="1" customWidth="1"/>
    <col min="780" max="780" width="9.5" style="10" customWidth="1"/>
    <col min="781" max="781" width="16" style="10" bestFit="1" customWidth="1"/>
    <col min="782" max="782" width="7.5" style="10" bestFit="1" customWidth="1"/>
    <col min="783" max="783" width="26.1640625" style="10" bestFit="1" customWidth="1"/>
    <col min="784" max="1023" width="9.33203125" style="10"/>
    <col min="1024" max="1024" width="3.83203125" style="10" customWidth="1"/>
    <col min="1025" max="1025" width="20.5" style="10" bestFit="1" customWidth="1"/>
    <col min="1026" max="1026" width="20.83203125" style="10" bestFit="1" customWidth="1"/>
    <col min="1027" max="1027" width="7.33203125" style="10" bestFit="1" customWidth="1"/>
    <col min="1028" max="1028" width="6.33203125" style="10" bestFit="1" customWidth="1"/>
    <col min="1029" max="1029" width="10.1640625" style="10" bestFit="1" customWidth="1"/>
    <col min="1030" max="1030" width="9.6640625" style="10" bestFit="1" customWidth="1"/>
    <col min="1031" max="1031" width="4.5" style="10" bestFit="1" customWidth="1"/>
    <col min="1032" max="1032" width="9.33203125" style="10" bestFit="1" customWidth="1"/>
    <col min="1033" max="1033" width="50.1640625" style="10" bestFit="1" customWidth="1"/>
    <col min="1034" max="1034" width="13.5" style="10" bestFit="1" customWidth="1"/>
    <col min="1035" max="1035" width="8.33203125" style="10" bestFit="1" customWidth="1"/>
    <col min="1036" max="1036" width="9.5" style="10" customWidth="1"/>
    <col min="1037" max="1037" width="16" style="10" bestFit="1" customWidth="1"/>
    <col min="1038" max="1038" width="7.5" style="10" bestFit="1" customWidth="1"/>
    <col min="1039" max="1039" width="26.1640625" style="10" bestFit="1" customWidth="1"/>
    <col min="1040" max="1279" width="9.33203125" style="10"/>
    <col min="1280" max="1280" width="3.83203125" style="10" customWidth="1"/>
    <col min="1281" max="1281" width="20.5" style="10" bestFit="1" customWidth="1"/>
    <col min="1282" max="1282" width="20.83203125" style="10" bestFit="1" customWidth="1"/>
    <col min="1283" max="1283" width="7.33203125" style="10" bestFit="1" customWidth="1"/>
    <col min="1284" max="1284" width="6.33203125" style="10" bestFit="1" customWidth="1"/>
    <col min="1285" max="1285" width="10.1640625" style="10" bestFit="1" customWidth="1"/>
    <col min="1286" max="1286" width="9.6640625" style="10" bestFit="1" customWidth="1"/>
    <col min="1287" max="1287" width="4.5" style="10" bestFit="1" customWidth="1"/>
    <col min="1288" max="1288" width="9.33203125" style="10" bestFit="1" customWidth="1"/>
    <col min="1289" max="1289" width="50.1640625" style="10" bestFit="1" customWidth="1"/>
    <col min="1290" max="1290" width="13.5" style="10" bestFit="1" customWidth="1"/>
    <col min="1291" max="1291" width="8.33203125" style="10" bestFit="1" customWidth="1"/>
    <col min="1292" max="1292" width="9.5" style="10" customWidth="1"/>
    <col min="1293" max="1293" width="16" style="10" bestFit="1" customWidth="1"/>
    <col min="1294" max="1294" width="7.5" style="10" bestFit="1" customWidth="1"/>
    <col min="1295" max="1295" width="26.1640625" style="10" bestFit="1" customWidth="1"/>
    <col min="1296" max="1535" width="9.33203125" style="10"/>
    <col min="1536" max="1536" width="3.83203125" style="10" customWidth="1"/>
    <col min="1537" max="1537" width="20.5" style="10" bestFit="1" customWidth="1"/>
    <col min="1538" max="1538" width="20.83203125" style="10" bestFit="1" customWidth="1"/>
    <col min="1539" max="1539" width="7.33203125" style="10" bestFit="1" customWidth="1"/>
    <col min="1540" max="1540" width="6.33203125" style="10" bestFit="1" customWidth="1"/>
    <col min="1541" max="1541" width="10.1640625" style="10" bestFit="1" customWidth="1"/>
    <col min="1542" max="1542" width="9.6640625" style="10" bestFit="1" customWidth="1"/>
    <col min="1543" max="1543" width="4.5" style="10" bestFit="1" customWidth="1"/>
    <col min="1544" max="1544" width="9.33203125" style="10" bestFit="1" customWidth="1"/>
    <col min="1545" max="1545" width="50.1640625" style="10" bestFit="1" customWidth="1"/>
    <col min="1546" max="1546" width="13.5" style="10" bestFit="1" customWidth="1"/>
    <col min="1547" max="1547" width="8.33203125" style="10" bestFit="1" customWidth="1"/>
    <col min="1548" max="1548" width="9.5" style="10" customWidth="1"/>
    <col min="1549" max="1549" width="16" style="10" bestFit="1" customWidth="1"/>
    <col min="1550" max="1550" width="7.5" style="10" bestFit="1" customWidth="1"/>
    <col min="1551" max="1551" width="26.1640625" style="10" bestFit="1" customWidth="1"/>
    <col min="1552" max="1791" width="9.33203125" style="10"/>
    <col min="1792" max="1792" width="3.83203125" style="10" customWidth="1"/>
    <col min="1793" max="1793" width="20.5" style="10" bestFit="1" customWidth="1"/>
    <col min="1794" max="1794" width="20.83203125" style="10" bestFit="1" customWidth="1"/>
    <col min="1795" max="1795" width="7.33203125" style="10" bestFit="1" customWidth="1"/>
    <col min="1796" max="1796" width="6.33203125" style="10" bestFit="1" customWidth="1"/>
    <col min="1797" max="1797" width="10.1640625" style="10" bestFit="1" customWidth="1"/>
    <col min="1798" max="1798" width="9.6640625" style="10" bestFit="1" customWidth="1"/>
    <col min="1799" max="1799" width="4.5" style="10" bestFit="1" customWidth="1"/>
    <col min="1800" max="1800" width="9.33203125" style="10" bestFit="1" customWidth="1"/>
    <col min="1801" max="1801" width="50.1640625" style="10" bestFit="1" customWidth="1"/>
    <col min="1802" max="1802" width="13.5" style="10" bestFit="1" customWidth="1"/>
    <col min="1803" max="1803" width="8.33203125" style="10" bestFit="1" customWidth="1"/>
    <col min="1804" max="1804" width="9.5" style="10" customWidth="1"/>
    <col min="1805" max="1805" width="16" style="10" bestFit="1" customWidth="1"/>
    <col min="1806" max="1806" width="7.5" style="10" bestFit="1" customWidth="1"/>
    <col min="1807" max="1807" width="26.1640625" style="10" bestFit="1" customWidth="1"/>
    <col min="1808" max="2047" width="9.33203125" style="10"/>
    <col min="2048" max="2048" width="3.83203125" style="10" customWidth="1"/>
    <col min="2049" max="2049" width="20.5" style="10" bestFit="1" customWidth="1"/>
    <col min="2050" max="2050" width="20.83203125" style="10" bestFit="1" customWidth="1"/>
    <col min="2051" max="2051" width="7.33203125" style="10" bestFit="1" customWidth="1"/>
    <col min="2052" max="2052" width="6.33203125" style="10" bestFit="1" customWidth="1"/>
    <col min="2053" max="2053" width="10.1640625" style="10" bestFit="1" customWidth="1"/>
    <col min="2054" max="2054" width="9.6640625" style="10" bestFit="1" customWidth="1"/>
    <col min="2055" max="2055" width="4.5" style="10" bestFit="1" customWidth="1"/>
    <col min="2056" max="2056" width="9.33203125" style="10" bestFit="1" customWidth="1"/>
    <col min="2057" max="2057" width="50.1640625" style="10" bestFit="1" customWidth="1"/>
    <col min="2058" max="2058" width="13.5" style="10" bestFit="1" customWidth="1"/>
    <col min="2059" max="2059" width="8.33203125" style="10" bestFit="1" customWidth="1"/>
    <col min="2060" max="2060" width="9.5" style="10" customWidth="1"/>
    <col min="2061" max="2061" width="16" style="10" bestFit="1" customWidth="1"/>
    <col min="2062" max="2062" width="7.5" style="10" bestFit="1" customWidth="1"/>
    <col min="2063" max="2063" width="26.1640625" style="10" bestFit="1" customWidth="1"/>
    <col min="2064" max="2303" width="9.33203125" style="10"/>
    <col min="2304" max="2304" width="3.83203125" style="10" customWidth="1"/>
    <col min="2305" max="2305" width="20.5" style="10" bestFit="1" customWidth="1"/>
    <col min="2306" max="2306" width="20.83203125" style="10" bestFit="1" customWidth="1"/>
    <col min="2307" max="2307" width="7.33203125" style="10" bestFit="1" customWidth="1"/>
    <col min="2308" max="2308" width="6.33203125" style="10" bestFit="1" customWidth="1"/>
    <col min="2309" max="2309" width="10.1640625" style="10" bestFit="1" customWidth="1"/>
    <col min="2310" max="2310" width="9.6640625" style="10" bestFit="1" customWidth="1"/>
    <col min="2311" max="2311" width="4.5" style="10" bestFit="1" customWidth="1"/>
    <col min="2312" max="2312" width="9.33203125" style="10" bestFit="1" customWidth="1"/>
    <col min="2313" max="2313" width="50.1640625" style="10" bestFit="1" customWidth="1"/>
    <col min="2314" max="2314" width="13.5" style="10" bestFit="1" customWidth="1"/>
    <col min="2315" max="2315" width="8.33203125" style="10" bestFit="1" customWidth="1"/>
    <col min="2316" max="2316" width="9.5" style="10" customWidth="1"/>
    <col min="2317" max="2317" width="16" style="10" bestFit="1" customWidth="1"/>
    <col min="2318" max="2318" width="7.5" style="10" bestFit="1" customWidth="1"/>
    <col min="2319" max="2319" width="26.1640625" style="10" bestFit="1" customWidth="1"/>
    <col min="2320" max="2559" width="9.33203125" style="10"/>
    <col min="2560" max="2560" width="3.83203125" style="10" customWidth="1"/>
    <col min="2561" max="2561" width="20.5" style="10" bestFit="1" customWidth="1"/>
    <col min="2562" max="2562" width="20.83203125" style="10" bestFit="1" customWidth="1"/>
    <col min="2563" max="2563" width="7.33203125" style="10" bestFit="1" customWidth="1"/>
    <col min="2564" max="2564" width="6.33203125" style="10" bestFit="1" customWidth="1"/>
    <col min="2565" max="2565" width="10.1640625" style="10" bestFit="1" customWidth="1"/>
    <col min="2566" max="2566" width="9.6640625" style="10" bestFit="1" customWidth="1"/>
    <col min="2567" max="2567" width="4.5" style="10" bestFit="1" customWidth="1"/>
    <col min="2568" max="2568" width="9.33203125" style="10" bestFit="1" customWidth="1"/>
    <col min="2569" max="2569" width="50.1640625" style="10" bestFit="1" customWidth="1"/>
    <col min="2570" max="2570" width="13.5" style="10" bestFit="1" customWidth="1"/>
    <col min="2571" max="2571" width="8.33203125" style="10" bestFit="1" customWidth="1"/>
    <col min="2572" max="2572" width="9.5" style="10" customWidth="1"/>
    <col min="2573" max="2573" width="16" style="10" bestFit="1" customWidth="1"/>
    <col min="2574" max="2574" width="7.5" style="10" bestFit="1" customWidth="1"/>
    <col min="2575" max="2575" width="26.1640625" style="10" bestFit="1" customWidth="1"/>
    <col min="2576" max="2815" width="9.33203125" style="10"/>
    <col min="2816" max="2816" width="3.83203125" style="10" customWidth="1"/>
    <col min="2817" max="2817" width="20.5" style="10" bestFit="1" customWidth="1"/>
    <col min="2818" max="2818" width="20.83203125" style="10" bestFit="1" customWidth="1"/>
    <col min="2819" max="2819" width="7.33203125" style="10" bestFit="1" customWidth="1"/>
    <col min="2820" max="2820" width="6.33203125" style="10" bestFit="1" customWidth="1"/>
    <col min="2821" max="2821" width="10.1640625" style="10" bestFit="1" customWidth="1"/>
    <col min="2822" max="2822" width="9.6640625" style="10" bestFit="1" customWidth="1"/>
    <col min="2823" max="2823" width="4.5" style="10" bestFit="1" customWidth="1"/>
    <col min="2824" max="2824" width="9.33203125" style="10" bestFit="1" customWidth="1"/>
    <col min="2825" max="2825" width="50.1640625" style="10" bestFit="1" customWidth="1"/>
    <col min="2826" max="2826" width="13.5" style="10" bestFit="1" customWidth="1"/>
    <col min="2827" max="2827" width="8.33203125" style="10" bestFit="1" customWidth="1"/>
    <col min="2828" max="2828" width="9.5" style="10" customWidth="1"/>
    <col min="2829" max="2829" width="16" style="10" bestFit="1" customWidth="1"/>
    <col min="2830" max="2830" width="7.5" style="10" bestFit="1" customWidth="1"/>
    <col min="2831" max="2831" width="26.1640625" style="10" bestFit="1" customWidth="1"/>
    <col min="2832" max="3071" width="9.33203125" style="10"/>
    <col min="3072" max="3072" width="3.83203125" style="10" customWidth="1"/>
    <col min="3073" max="3073" width="20.5" style="10" bestFit="1" customWidth="1"/>
    <col min="3074" max="3074" width="20.83203125" style="10" bestFit="1" customWidth="1"/>
    <col min="3075" max="3075" width="7.33203125" style="10" bestFit="1" customWidth="1"/>
    <col min="3076" max="3076" width="6.33203125" style="10" bestFit="1" customWidth="1"/>
    <col min="3077" max="3077" width="10.1640625" style="10" bestFit="1" customWidth="1"/>
    <col min="3078" max="3078" width="9.6640625" style="10" bestFit="1" customWidth="1"/>
    <col min="3079" max="3079" width="4.5" style="10" bestFit="1" customWidth="1"/>
    <col min="3080" max="3080" width="9.33203125" style="10" bestFit="1" customWidth="1"/>
    <col min="3081" max="3081" width="50.1640625" style="10" bestFit="1" customWidth="1"/>
    <col min="3082" max="3082" width="13.5" style="10" bestFit="1" customWidth="1"/>
    <col min="3083" max="3083" width="8.33203125" style="10" bestFit="1" customWidth="1"/>
    <col min="3084" max="3084" width="9.5" style="10" customWidth="1"/>
    <col min="3085" max="3085" width="16" style="10" bestFit="1" customWidth="1"/>
    <col min="3086" max="3086" width="7.5" style="10" bestFit="1" customWidth="1"/>
    <col min="3087" max="3087" width="26.1640625" style="10" bestFit="1" customWidth="1"/>
    <col min="3088" max="3327" width="9.33203125" style="10"/>
    <col min="3328" max="3328" width="3.83203125" style="10" customWidth="1"/>
    <col min="3329" max="3329" width="20.5" style="10" bestFit="1" customWidth="1"/>
    <col min="3330" max="3330" width="20.83203125" style="10" bestFit="1" customWidth="1"/>
    <col min="3331" max="3331" width="7.33203125" style="10" bestFit="1" customWidth="1"/>
    <col min="3332" max="3332" width="6.33203125" style="10" bestFit="1" customWidth="1"/>
    <col min="3333" max="3333" width="10.1640625" style="10" bestFit="1" customWidth="1"/>
    <col min="3334" max="3334" width="9.6640625" style="10" bestFit="1" customWidth="1"/>
    <col min="3335" max="3335" width="4.5" style="10" bestFit="1" customWidth="1"/>
    <col min="3336" max="3336" width="9.33203125" style="10" bestFit="1" customWidth="1"/>
    <col min="3337" max="3337" width="50.1640625" style="10" bestFit="1" customWidth="1"/>
    <col min="3338" max="3338" width="13.5" style="10" bestFit="1" customWidth="1"/>
    <col min="3339" max="3339" width="8.33203125" style="10" bestFit="1" customWidth="1"/>
    <col min="3340" max="3340" width="9.5" style="10" customWidth="1"/>
    <col min="3341" max="3341" width="16" style="10" bestFit="1" customWidth="1"/>
    <col min="3342" max="3342" width="7.5" style="10" bestFit="1" customWidth="1"/>
    <col min="3343" max="3343" width="26.1640625" style="10" bestFit="1" customWidth="1"/>
    <col min="3344" max="3583" width="9.33203125" style="10"/>
    <col min="3584" max="3584" width="3.83203125" style="10" customWidth="1"/>
    <col min="3585" max="3585" width="20.5" style="10" bestFit="1" customWidth="1"/>
    <col min="3586" max="3586" width="20.83203125" style="10" bestFit="1" customWidth="1"/>
    <col min="3587" max="3587" width="7.33203125" style="10" bestFit="1" customWidth="1"/>
    <col min="3588" max="3588" width="6.33203125" style="10" bestFit="1" customWidth="1"/>
    <col min="3589" max="3589" width="10.1640625" style="10" bestFit="1" customWidth="1"/>
    <col min="3590" max="3590" width="9.6640625" style="10" bestFit="1" customWidth="1"/>
    <col min="3591" max="3591" width="4.5" style="10" bestFit="1" customWidth="1"/>
    <col min="3592" max="3592" width="9.33203125" style="10" bestFit="1" customWidth="1"/>
    <col min="3593" max="3593" width="50.1640625" style="10" bestFit="1" customWidth="1"/>
    <col min="3594" max="3594" width="13.5" style="10" bestFit="1" customWidth="1"/>
    <col min="3595" max="3595" width="8.33203125" style="10" bestFit="1" customWidth="1"/>
    <col min="3596" max="3596" width="9.5" style="10" customWidth="1"/>
    <col min="3597" max="3597" width="16" style="10" bestFit="1" customWidth="1"/>
    <col min="3598" max="3598" width="7.5" style="10" bestFit="1" customWidth="1"/>
    <col min="3599" max="3599" width="26.1640625" style="10" bestFit="1" customWidth="1"/>
    <col min="3600" max="3839" width="9.33203125" style="10"/>
    <col min="3840" max="3840" width="3.83203125" style="10" customWidth="1"/>
    <col min="3841" max="3841" width="20.5" style="10" bestFit="1" customWidth="1"/>
    <col min="3842" max="3842" width="20.83203125" style="10" bestFit="1" customWidth="1"/>
    <col min="3843" max="3843" width="7.33203125" style="10" bestFit="1" customWidth="1"/>
    <col min="3844" max="3844" width="6.33203125" style="10" bestFit="1" customWidth="1"/>
    <col min="3845" max="3845" width="10.1640625" style="10" bestFit="1" customWidth="1"/>
    <col min="3846" max="3846" width="9.6640625" style="10" bestFit="1" customWidth="1"/>
    <col min="3847" max="3847" width="4.5" style="10" bestFit="1" customWidth="1"/>
    <col min="3848" max="3848" width="9.33203125" style="10" bestFit="1" customWidth="1"/>
    <col min="3849" max="3849" width="50.1640625" style="10" bestFit="1" customWidth="1"/>
    <col min="3850" max="3850" width="13.5" style="10" bestFit="1" customWidth="1"/>
    <col min="3851" max="3851" width="8.33203125" style="10" bestFit="1" customWidth="1"/>
    <col min="3852" max="3852" width="9.5" style="10" customWidth="1"/>
    <col min="3853" max="3853" width="16" style="10" bestFit="1" customWidth="1"/>
    <col min="3854" max="3854" width="7.5" style="10" bestFit="1" customWidth="1"/>
    <col min="3855" max="3855" width="26.1640625" style="10" bestFit="1" customWidth="1"/>
    <col min="3856" max="4095" width="9.33203125" style="10"/>
    <col min="4096" max="4096" width="3.83203125" style="10" customWidth="1"/>
    <col min="4097" max="4097" width="20.5" style="10" bestFit="1" customWidth="1"/>
    <col min="4098" max="4098" width="20.83203125" style="10" bestFit="1" customWidth="1"/>
    <col min="4099" max="4099" width="7.33203125" style="10" bestFit="1" customWidth="1"/>
    <col min="4100" max="4100" width="6.33203125" style="10" bestFit="1" customWidth="1"/>
    <col min="4101" max="4101" width="10.1640625" style="10" bestFit="1" customWidth="1"/>
    <col min="4102" max="4102" width="9.6640625" style="10" bestFit="1" customWidth="1"/>
    <col min="4103" max="4103" width="4.5" style="10" bestFit="1" customWidth="1"/>
    <col min="4104" max="4104" width="9.33203125" style="10" bestFit="1" customWidth="1"/>
    <col min="4105" max="4105" width="50.1640625" style="10" bestFit="1" customWidth="1"/>
    <col min="4106" max="4106" width="13.5" style="10" bestFit="1" customWidth="1"/>
    <col min="4107" max="4107" width="8.33203125" style="10" bestFit="1" customWidth="1"/>
    <col min="4108" max="4108" width="9.5" style="10" customWidth="1"/>
    <col min="4109" max="4109" width="16" style="10" bestFit="1" customWidth="1"/>
    <col min="4110" max="4110" width="7.5" style="10" bestFit="1" customWidth="1"/>
    <col min="4111" max="4111" width="26.1640625" style="10" bestFit="1" customWidth="1"/>
    <col min="4112" max="4351" width="9.33203125" style="10"/>
    <col min="4352" max="4352" width="3.83203125" style="10" customWidth="1"/>
    <col min="4353" max="4353" width="20.5" style="10" bestFit="1" customWidth="1"/>
    <col min="4354" max="4354" width="20.83203125" style="10" bestFit="1" customWidth="1"/>
    <col min="4355" max="4355" width="7.33203125" style="10" bestFit="1" customWidth="1"/>
    <col min="4356" max="4356" width="6.33203125" style="10" bestFit="1" customWidth="1"/>
    <col min="4357" max="4357" width="10.1640625" style="10" bestFit="1" customWidth="1"/>
    <col min="4358" max="4358" width="9.6640625" style="10" bestFit="1" customWidth="1"/>
    <col min="4359" max="4359" width="4.5" style="10" bestFit="1" customWidth="1"/>
    <col min="4360" max="4360" width="9.33203125" style="10" bestFit="1" customWidth="1"/>
    <col min="4361" max="4361" width="50.1640625" style="10" bestFit="1" customWidth="1"/>
    <col min="4362" max="4362" width="13.5" style="10" bestFit="1" customWidth="1"/>
    <col min="4363" max="4363" width="8.33203125" style="10" bestFit="1" customWidth="1"/>
    <col min="4364" max="4364" width="9.5" style="10" customWidth="1"/>
    <col min="4365" max="4365" width="16" style="10" bestFit="1" customWidth="1"/>
    <col min="4366" max="4366" width="7.5" style="10" bestFit="1" customWidth="1"/>
    <col min="4367" max="4367" width="26.1640625" style="10" bestFit="1" customWidth="1"/>
    <col min="4368" max="4607" width="9.33203125" style="10"/>
    <col min="4608" max="4608" width="3.83203125" style="10" customWidth="1"/>
    <col min="4609" max="4609" width="20.5" style="10" bestFit="1" customWidth="1"/>
    <col min="4610" max="4610" width="20.83203125" style="10" bestFit="1" customWidth="1"/>
    <col min="4611" max="4611" width="7.33203125" style="10" bestFit="1" customWidth="1"/>
    <col min="4612" max="4612" width="6.33203125" style="10" bestFit="1" customWidth="1"/>
    <col min="4613" max="4613" width="10.1640625" style="10" bestFit="1" customWidth="1"/>
    <col min="4614" max="4614" width="9.6640625" style="10" bestFit="1" customWidth="1"/>
    <col min="4615" max="4615" width="4.5" style="10" bestFit="1" customWidth="1"/>
    <col min="4616" max="4616" width="9.33203125" style="10" bestFit="1" customWidth="1"/>
    <col min="4617" max="4617" width="50.1640625" style="10" bestFit="1" customWidth="1"/>
    <col min="4618" max="4618" width="13.5" style="10" bestFit="1" customWidth="1"/>
    <col min="4619" max="4619" width="8.33203125" style="10" bestFit="1" customWidth="1"/>
    <col min="4620" max="4620" width="9.5" style="10" customWidth="1"/>
    <col min="4621" max="4621" width="16" style="10" bestFit="1" customWidth="1"/>
    <col min="4622" max="4622" width="7.5" style="10" bestFit="1" customWidth="1"/>
    <col min="4623" max="4623" width="26.1640625" style="10" bestFit="1" customWidth="1"/>
    <col min="4624" max="4863" width="9.33203125" style="10"/>
    <col min="4864" max="4864" width="3.83203125" style="10" customWidth="1"/>
    <col min="4865" max="4865" width="20.5" style="10" bestFit="1" customWidth="1"/>
    <col min="4866" max="4866" width="20.83203125" style="10" bestFit="1" customWidth="1"/>
    <col min="4867" max="4867" width="7.33203125" style="10" bestFit="1" customWidth="1"/>
    <col min="4868" max="4868" width="6.33203125" style="10" bestFit="1" customWidth="1"/>
    <col min="4869" max="4869" width="10.1640625" style="10" bestFit="1" customWidth="1"/>
    <col min="4870" max="4870" width="9.6640625" style="10" bestFit="1" customWidth="1"/>
    <col min="4871" max="4871" width="4.5" style="10" bestFit="1" customWidth="1"/>
    <col min="4872" max="4872" width="9.33203125" style="10" bestFit="1" customWidth="1"/>
    <col min="4873" max="4873" width="50.1640625" style="10" bestFit="1" customWidth="1"/>
    <col min="4874" max="4874" width="13.5" style="10" bestFit="1" customWidth="1"/>
    <col min="4875" max="4875" width="8.33203125" style="10" bestFit="1" customWidth="1"/>
    <col min="4876" max="4876" width="9.5" style="10" customWidth="1"/>
    <col min="4877" max="4877" width="16" style="10" bestFit="1" customWidth="1"/>
    <col min="4878" max="4878" width="7.5" style="10" bestFit="1" customWidth="1"/>
    <col min="4879" max="4879" width="26.1640625" style="10" bestFit="1" customWidth="1"/>
    <col min="4880" max="5119" width="9.33203125" style="10"/>
    <col min="5120" max="5120" width="3.83203125" style="10" customWidth="1"/>
    <col min="5121" max="5121" width="20.5" style="10" bestFit="1" customWidth="1"/>
    <col min="5122" max="5122" width="20.83203125" style="10" bestFit="1" customWidth="1"/>
    <col min="5123" max="5123" width="7.33203125" style="10" bestFit="1" customWidth="1"/>
    <col min="5124" max="5124" width="6.33203125" style="10" bestFit="1" customWidth="1"/>
    <col min="5125" max="5125" width="10.1640625" style="10" bestFit="1" customWidth="1"/>
    <col min="5126" max="5126" width="9.6640625" style="10" bestFit="1" customWidth="1"/>
    <col min="5127" max="5127" width="4.5" style="10" bestFit="1" customWidth="1"/>
    <col min="5128" max="5128" width="9.33203125" style="10" bestFit="1" customWidth="1"/>
    <col min="5129" max="5129" width="50.1640625" style="10" bestFit="1" customWidth="1"/>
    <col min="5130" max="5130" width="13.5" style="10" bestFit="1" customWidth="1"/>
    <col min="5131" max="5131" width="8.33203125" style="10" bestFit="1" customWidth="1"/>
    <col min="5132" max="5132" width="9.5" style="10" customWidth="1"/>
    <col min="5133" max="5133" width="16" style="10" bestFit="1" customWidth="1"/>
    <col min="5134" max="5134" width="7.5" style="10" bestFit="1" customWidth="1"/>
    <col min="5135" max="5135" width="26.1640625" style="10" bestFit="1" customWidth="1"/>
    <col min="5136" max="5375" width="9.33203125" style="10"/>
    <col min="5376" max="5376" width="3.83203125" style="10" customWidth="1"/>
    <col min="5377" max="5377" width="20.5" style="10" bestFit="1" customWidth="1"/>
    <col min="5378" max="5378" width="20.83203125" style="10" bestFit="1" customWidth="1"/>
    <col min="5379" max="5379" width="7.33203125" style="10" bestFit="1" customWidth="1"/>
    <col min="5380" max="5380" width="6.33203125" style="10" bestFit="1" customWidth="1"/>
    <col min="5381" max="5381" width="10.1640625" style="10" bestFit="1" customWidth="1"/>
    <col min="5382" max="5382" width="9.6640625" style="10" bestFit="1" customWidth="1"/>
    <col min="5383" max="5383" width="4.5" style="10" bestFit="1" customWidth="1"/>
    <col min="5384" max="5384" width="9.33203125" style="10" bestFit="1" customWidth="1"/>
    <col min="5385" max="5385" width="50.1640625" style="10" bestFit="1" customWidth="1"/>
    <col min="5386" max="5386" width="13.5" style="10" bestFit="1" customWidth="1"/>
    <col min="5387" max="5387" width="8.33203125" style="10" bestFit="1" customWidth="1"/>
    <col min="5388" max="5388" width="9.5" style="10" customWidth="1"/>
    <col min="5389" max="5389" width="16" style="10" bestFit="1" customWidth="1"/>
    <col min="5390" max="5390" width="7.5" style="10" bestFit="1" customWidth="1"/>
    <col min="5391" max="5391" width="26.1640625" style="10" bestFit="1" customWidth="1"/>
    <col min="5392" max="5631" width="9.33203125" style="10"/>
    <col min="5632" max="5632" width="3.83203125" style="10" customWidth="1"/>
    <col min="5633" max="5633" width="20.5" style="10" bestFit="1" customWidth="1"/>
    <col min="5634" max="5634" width="20.83203125" style="10" bestFit="1" customWidth="1"/>
    <col min="5635" max="5635" width="7.33203125" style="10" bestFit="1" customWidth="1"/>
    <col min="5636" max="5636" width="6.33203125" style="10" bestFit="1" customWidth="1"/>
    <col min="5637" max="5637" width="10.1640625" style="10" bestFit="1" customWidth="1"/>
    <col min="5638" max="5638" width="9.6640625" style="10" bestFit="1" customWidth="1"/>
    <col min="5639" max="5639" width="4.5" style="10" bestFit="1" customWidth="1"/>
    <col min="5640" max="5640" width="9.33203125" style="10" bestFit="1" customWidth="1"/>
    <col min="5641" max="5641" width="50.1640625" style="10" bestFit="1" customWidth="1"/>
    <col min="5642" max="5642" width="13.5" style="10" bestFit="1" customWidth="1"/>
    <col min="5643" max="5643" width="8.33203125" style="10" bestFit="1" customWidth="1"/>
    <col min="5644" max="5644" width="9.5" style="10" customWidth="1"/>
    <col min="5645" max="5645" width="16" style="10" bestFit="1" customWidth="1"/>
    <col min="5646" max="5646" width="7.5" style="10" bestFit="1" customWidth="1"/>
    <col min="5647" max="5647" width="26.1640625" style="10" bestFit="1" customWidth="1"/>
    <col min="5648" max="5887" width="9.33203125" style="10"/>
    <col min="5888" max="5888" width="3.83203125" style="10" customWidth="1"/>
    <col min="5889" max="5889" width="20.5" style="10" bestFit="1" customWidth="1"/>
    <col min="5890" max="5890" width="20.83203125" style="10" bestFit="1" customWidth="1"/>
    <col min="5891" max="5891" width="7.33203125" style="10" bestFit="1" customWidth="1"/>
    <col min="5892" max="5892" width="6.33203125" style="10" bestFit="1" customWidth="1"/>
    <col min="5893" max="5893" width="10.1640625" style="10" bestFit="1" customWidth="1"/>
    <col min="5894" max="5894" width="9.6640625" style="10" bestFit="1" customWidth="1"/>
    <col min="5895" max="5895" width="4.5" style="10" bestFit="1" customWidth="1"/>
    <col min="5896" max="5896" width="9.33203125" style="10" bestFit="1" customWidth="1"/>
    <col min="5897" max="5897" width="50.1640625" style="10" bestFit="1" customWidth="1"/>
    <col min="5898" max="5898" width="13.5" style="10" bestFit="1" customWidth="1"/>
    <col min="5899" max="5899" width="8.33203125" style="10" bestFit="1" customWidth="1"/>
    <col min="5900" max="5900" width="9.5" style="10" customWidth="1"/>
    <col min="5901" max="5901" width="16" style="10" bestFit="1" customWidth="1"/>
    <col min="5902" max="5902" width="7.5" style="10" bestFit="1" customWidth="1"/>
    <col min="5903" max="5903" width="26.1640625" style="10" bestFit="1" customWidth="1"/>
    <col min="5904" max="6143" width="9.33203125" style="10"/>
    <col min="6144" max="6144" width="3.83203125" style="10" customWidth="1"/>
    <col min="6145" max="6145" width="20.5" style="10" bestFit="1" customWidth="1"/>
    <col min="6146" max="6146" width="20.83203125" style="10" bestFit="1" customWidth="1"/>
    <col min="6147" max="6147" width="7.33203125" style="10" bestFit="1" customWidth="1"/>
    <col min="6148" max="6148" width="6.33203125" style="10" bestFit="1" customWidth="1"/>
    <col min="6149" max="6149" width="10.1640625" style="10" bestFit="1" customWidth="1"/>
    <col min="6150" max="6150" width="9.6640625" style="10" bestFit="1" customWidth="1"/>
    <col min="6151" max="6151" width="4.5" style="10" bestFit="1" customWidth="1"/>
    <col min="6152" max="6152" width="9.33203125" style="10" bestFit="1" customWidth="1"/>
    <col min="6153" max="6153" width="50.1640625" style="10" bestFit="1" customWidth="1"/>
    <col min="6154" max="6154" width="13.5" style="10" bestFit="1" customWidth="1"/>
    <col min="6155" max="6155" width="8.33203125" style="10" bestFit="1" customWidth="1"/>
    <col min="6156" max="6156" width="9.5" style="10" customWidth="1"/>
    <col min="6157" max="6157" width="16" style="10" bestFit="1" customWidth="1"/>
    <col min="6158" max="6158" width="7.5" style="10" bestFit="1" customWidth="1"/>
    <col min="6159" max="6159" width="26.1640625" style="10" bestFit="1" customWidth="1"/>
    <col min="6160" max="6399" width="9.33203125" style="10"/>
    <col min="6400" max="6400" width="3.83203125" style="10" customWidth="1"/>
    <col min="6401" max="6401" width="20.5" style="10" bestFit="1" customWidth="1"/>
    <col min="6402" max="6402" width="20.83203125" style="10" bestFit="1" customWidth="1"/>
    <col min="6403" max="6403" width="7.33203125" style="10" bestFit="1" customWidth="1"/>
    <col min="6404" max="6404" width="6.33203125" style="10" bestFit="1" customWidth="1"/>
    <col min="6405" max="6405" width="10.1640625" style="10" bestFit="1" customWidth="1"/>
    <col min="6406" max="6406" width="9.6640625" style="10" bestFit="1" customWidth="1"/>
    <col min="6407" max="6407" width="4.5" style="10" bestFit="1" customWidth="1"/>
    <col min="6408" max="6408" width="9.33203125" style="10" bestFit="1" customWidth="1"/>
    <col min="6409" max="6409" width="50.1640625" style="10" bestFit="1" customWidth="1"/>
    <col min="6410" max="6410" width="13.5" style="10" bestFit="1" customWidth="1"/>
    <col min="6411" max="6411" width="8.33203125" style="10" bestFit="1" customWidth="1"/>
    <col min="6412" max="6412" width="9.5" style="10" customWidth="1"/>
    <col min="6413" max="6413" width="16" style="10" bestFit="1" customWidth="1"/>
    <col min="6414" max="6414" width="7.5" style="10" bestFit="1" customWidth="1"/>
    <col min="6415" max="6415" width="26.1640625" style="10" bestFit="1" customWidth="1"/>
    <col min="6416" max="6655" width="9.33203125" style="10"/>
    <col min="6656" max="6656" width="3.83203125" style="10" customWidth="1"/>
    <col min="6657" max="6657" width="20.5" style="10" bestFit="1" customWidth="1"/>
    <col min="6658" max="6658" width="20.83203125" style="10" bestFit="1" customWidth="1"/>
    <col min="6659" max="6659" width="7.33203125" style="10" bestFit="1" customWidth="1"/>
    <col min="6660" max="6660" width="6.33203125" style="10" bestFit="1" customWidth="1"/>
    <col min="6661" max="6661" width="10.1640625" style="10" bestFit="1" customWidth="1"/>
    <col min="6662" max="6662" width="9.6640625" style="10" bestFit="1" customWidth="1"/>
    <col min="6663" max="6663" width="4.5" style="10" bestFit="1" customWidth="1"/>
    <col min="6664" max="6664" width="9.33203125" style="10" bestFit="1" customWidth="1"/>
    <col min="6665" max="6665" width="50.1640625" style="10" bestFit="1" customWidth="1"/>
    <col min="6666" max="6666" width="13.5" style="10" bestFit="1" customWidth="1"/>
    <col min="6667" max="6667" width="8.33203125" style="10" bestFit="1" customWidth="1"/>
    <col min="6668" max="6668" width="9.5" style="10" customWidth="1"/>
    <col min="6669" max="6669" width="16" style="10" bestFit="1" customWidth="1"/>
    <col min="6670" max="6670" width="7.5" style="10" bestFit="1" customWidth="1"/>
    <col min="6671" max="6671" width="26.1640625" style="10" bestFit="1" customWidth="1"/>
    <col min="6672" max="6911" width="9.33203125" style="10"/>
    <col min="6912" max="6912" width="3.83203125" style="10" customWidth="1"/>
    <col min="6913" max="6913" width="20.5" style="10" bestFit="1" customWidth="1"/>
    <col min="6914" max="6914" width="20.83203125" style="10" bestFit="1" customWidth="1"/>
    <col min="6915" max="6915" width="7.33203125" style="10" bestFit="1" customWidth="1"/>
    <col min="6916" max="6916" width="6.33203125" style="10" bestFit="1" customWidth="1"/>
    <col min="6917" max="6917" width="10.1640625" style="10" bestFit="1" customWidth="1"/>
    <col min="6918" max="6918" width="9.6640625" style="10" bestFit="1" customWidth="1"/>
    <col min="6919" max="6919" width="4.5" style="10" bestFit="1" customWidth="1"/>
    <col min="6920" max="6920" width="9.33203125" style="10" bestFit="1" customWidth="1"/>
    <col min="6921" max="6921" width="50.1640625" style="10" bestFit="1" customWidth="1"/>
    <col min="6922" max="6922" width="13.5" style="10" bestFit="1" customWidth="1"/>
    <col min="6923" max="6923" width="8.33203125" style="10" bestFit="1" customWidth="1"/>
    <col min="6924" max="6924" width="9.5" style="10" customWidth="1"/>
    <col min="6925" max="6925" width="16" style="10" bestFit="1" customWidth="1"/>
    <col min="6926" max="6926" width="7.5" style="10" bestFit="1" customWidth="1"/>
    <col min="6927" max="6927" width="26.1640625" style="10" bestFit="1" customWidth="1"/>
    <col min="6928" max="7167" width="9.33203125" style="10"/>
    <col min="7168" max="7168" width="3.83203125" style="10" customWidth="1"/>
    <col min="7169" max="7169" width="20.5" style="10" bestFit="1" customWidth="1"/>
    <col min="7170" max="7170" width="20.83203125" style="10" bestFit="1" customWidth="1"/>
    <col min="7171" max="7171" width="7.33203125" style="10" bestFit="1" customWidth="1"/>
    <col min="7172" max="7172" width="6.33203125" style="10" bestFit="1" customWidth="1"/>
    <col min="7173" max="7173" width="10.1640625" style="10" bestFit="1" customWidth="1"/>
    <col min="7174" max="7174" width="9.6640625" style="10" bestFit="1" customWidth="1"/>
    <col min="7175" max="7175" width="4.5" style="10" bestFit="1" customWidth="1"/>
    <col min="7176" max="7176" width="9.33203125" style="10" bestFit="1" customWidth="1"/>
    <col min="7177" max="7177" width="50.1640625" style="10" bestFit="1" customWidth="1"/>
    <col min="7178" max="7178" width="13.5" style="10" bestFit="1" customWidth="1"/>
    <col min="7179" max="7179" width="8.33203125" style="10" bestFit="1" customWidth="1"/>
    <col min="7180" max="7180" width="9.5" style="10" customWidth="1"/>
    <col min="7181" max="7181" width="16" style="10" bestFit="1" customWidth="1"/>
    <col min="7182" max="7182" width="7.5" style="10" bestFit="1" customWidth="1"/>
    <col min="7183" max="7183" width="26.1640625" style="10" bestFit="1" customWidth="1"/>
    <col min="7184" max="7423" width="9.33203125" style="10"/>
    <col min="7424" max="7424" width="3.83203125" style="10" customWidth="1"/>
    <col min="7425" max="7425" width="20.5" style="10" bestFit="1" customWidth="1"/>
    <col min="7426" max="7426" width="20.83203125" style="10" bestFit="1" customWidth="1"/>
    <col min="7427" max="7427" width="7.33203125" style="10" bestFit="1" customWidth="1"/>
    <col min="7428" max="7428" width="6.33203125" style="10" bestFit="1" customWidth="1"/>
    <col min="7429" max="7429" width="10.1640625" style="10" bestFit="1" customWidth="1"/>
    <col min="7430" max="7430" width="9.6640625" style="10" bestFit="1" customWidth="1"/>
    <col min="7431" max="7431" width="4.5" style="10" bestFit="1" customWidth="1"/>
    <col min="7432" max="7432" width="9.33203125" style="10" bestFit="1" customWidth="1"/>
    <col min="7433" max="7433" width="50.1640625" style="10" bestFit="1" customWidth="1"/>
    <col min="7434" max="7434" width="13.5" style="10" bestFit="1" customWidth="1"/>
    <col min="7435" max="7435" width="8.33203125" style="10" bestFit="1" customWidth="1"/>
    <col min="7436" max="7436" width="9.5" style="10" customWidth="1"/>
    <col min="7437" max="7437" width="16" style="10" bestFit="1" customWidth="1"/>
    <col min="7438" max="7438" width="7.5" style="10" bestFit="1" customWidth="1"/>
    <col min="7439" max="7439" width="26.1640625" style="10" bestFit="1" customWidth="1"/>
    <col min="7440" max="7679" width="9.33203125" style="10"/>
    <col min="7680" max="7680" width="3.83203125" style="10" customWidth="1"/>
    <col min="7681" max="7681" width="20.5" style="10" bestFit="1" customWidth="1"/>
    <col min="7682" max="7682" width="20.83203125" style="10" bestFit="1" customWidth="1"/>
    <col min="7683" max="7683" width="7.33203125" style="10" bestFit="1" customWidth="1"/>
    <col min="7684" max="7684" width="6.33203125" style="10" bestFit="1" customWidth="1"/>
    <col min="7685" max="7685" width="10.1640625" style="10" bestFit="1" customWidth="1"/>
    <col min="7686" max="7686" width="9.6640625" style="10" bestFit="1" customWidth="1"/>
    <col min="7687" max="7687" width="4.5" style="10" bestFit="1" customWidth="1"/>
    <col min="7688" max="7688" width="9.33203125" style="10" bestFit="1" customWidth="1"/>
    <col min="7689" max="7689" width="50.1640625" style="10" bestFit="1" customWidth="1"/>
    <col min="7690" max="7690" width="13.5" style="10" bestFit="1" customWidth="1"/>
    <col min="7691" max="7691" width="8.33203125" style="10" bestFit="1" customWidth="1"/>
    <col min="7692" max="7692" width="9.5" style="10" customWidth="1"/>
    <col min="7693" max="7693" width="16" style="10" bestFit="1" customWidth="1"/>
    <col min="7694" max="7694" width="7.5" style="10" bestFit="1" customWidth="1"/>
    <col min="7695" max="7695" width="26.1640625" style="10" bestFit="1" customWidth="1"/>
    <col min="7696" max="7935" width="9.33203125" style="10"/>
    <col min="7936" max="7936" width="3.83203125" style="10" customWidth="1"/>
    <col min="7937" max="7937" width="20.5" style="10" bestFit="1" customWidth="1"/>
    <col min="7938" max="7938" width="20.83203125" style="10" bestFit="1" customWidth="1"/>
    <col min="7939" max="7939" width="7.33203125" style="10" bestFit="1" customWidth="1"/>
    <col min="7940" max="7940" width="6.33203125" style="10" bestFit="1" customWidth="1"/>
    <col min="7941" max="7941" width="10.1640625" style="10" bestFit="1" customWidth="1"/>
    <col min="7942" max="7942" width="9.6640625" style="10" bestFit="1" customWidth="1"/>
    <col min="7943" max="7943" width="4.5" style="10" bestFit="1" customWidth="1"/>
    <col min="7944" max="7944" width="9.33203125" style="10" bestFit="1" customWidth="1"/>
    <col min="7945" max="7945" width="50.1640625" style="10" bestFit="1" customWidth="1"/>
    <col min="7946" max="7946" width="13.5" style="10" bestFit="1" customWidth="1"/>
    <col min="7947" max="7947" width="8.33203125" style="10" bestFit="1" customWidth="1"/>
    <col min="7948" max="7948" width="9.5" style="10" customWidth="1"/>
    <col min="7949" max="7949" width="16" style="10" bestFit="1" customWidth="1"/>
    <col min="7950" max="7950" width="7.5" style="10" bestFit="1" customWidth="1"/>
    <col min="7951" max="7951" width="26.1640625" style="10" bestFit="1" customWidth="1"/>
    <col min="7952" max="8191" width="9.33203125" style="10"/>
    <col min="8192" max="8192" width="3.83203125" style="10" customWidth="1"/>
    <col min="8193" max="8193" width="20.5" style="10" bestFit="1" customWidth="1"/>
    <col min="8194" max="8194" width="20.83203125" style="10" bestFit="1" customWidth="1"/>
    <col min="8195" max="8195" width="7.33203125" style="10" bestFit="1" customWidth="1"/>
    <col min="8196" max="8196" width="6.33203125" style="10" bestFit="1" customWidth="1"/>
    <col min="8197" max="8197" width="10.1640625" style="10" bestFit="1" customWidth="1"/>
    <col min="8198" max="8198" width="9.6640625" style="10" bestFit="1" customWidth="1"/>
    <col min="8199" max="8199" width="4.5" style="10" bestFit="1" customWidth="1"/>
    <col min="8200" max="8200" width="9.33203125" style="10" bestFit="1" customWidth="1"/>
    <col min="8201" max="8201" width="50.1640625" style="10" bestFit="1" customWidth="1"/>
    <col min="8202" max="8202" width="13.5" style="10" bestFit="1" customWidth="1"/>
    <col min="8203" max="8203" width="8.33203125" style="10" bestFit="1" customWidth="1"/>
    <col min="8204" max="8204" width="9.5" style="10" customWidth="1"/>
    <col min="8205" max="8205" width="16" style="10" bestFit="1" customWidth="1"/>
    <col min="8206" max="8206" width="7.5" style="10" bestFit="1" customWidth="1"/>
    <col min="8207" max="8207" width="26.1640625" style="10" bestFit="1" customWidth="1"/>
    <col min="8208" max="8447" width="9.33203125" style="10"/>
    <col min="8448" max="8448" width="3.83203125" style="10" customWidth="1"/>
    <col min="8449" max="8449" width="20.5" style="10" bestFit="1" customWidth="1"/>
    <col min="8450" max="8450" width="20.83203125" style="10" bestFit="1" customWidth="1"/>
    <col min="8451" max="8451" width="7.33203125" style="10" bestFit="1" customWidth="1"/>
    <col min="8452" max="8452" width="6.33203125" style="10" bestFit="1" customWidth="1"/>
    <col min="8453" max="8453" width="10.1640625" style="10" bestFit="1" customWidth="1"/>
    <col min="8454" max="8454" width="9.6640625" style="10" bestFit="1" customWidth="1"/>
    <col min="8455" max="8455" width="4.5" style="10" bestFit="1" customWidth="1"/>
    <col min="8456" max="8456" width="9.33203125" style="10" bestFit="1" customWidth="1"/>
    <col min="8457" max="8457" width="50.1640625" style="10" bestFit="1" customWidth="1"/>
    <col min="8458" max="8458" width="13.5" style="10" bestFit="1" customWidth="1"/>
    <col min="8459" max="8459" width="8.33203125" style="10" bestFit="1" customWidth="1"/>
    <col min="8460" max="8460" width="9.5" style="10" customWidth="1"/>
    <col min="8461" max="8461" width="16" style="10" bestFit="1" customWidth="1"/>
    <col min="8462" max="8462" width="7.5" style="10" bestFit="1" customWidth="1"/>
    <col min="8463" max="8463" width="26.1640625" style="10" bestFit="1" customWidth="1"/>
    <col min="8464" max="8703" width="9.33203125" style="10"/>
    <col min="8704" max="8704" width="3.83203125" style="10" customWidth="1"/>
    <col min="8705" max="8705" width="20.5" style="10" bestFit="1" customWidth="1"/>
    <col min="8706" max="8706" width="20.83203125" style="10" bestFit="1" customWidth="1"/>
    <col min="8707" max="8707" width="7.33203125" style="10" bestFit="1" customWidth="1"/>
    <col min="8708" max="8708" width="6.33203125" style="10" bestFit="1" customWidth="1"/>
    <col min="8709" max="8709" width="10.1640625" style="10" bestFit="1" customWidth="1"/>
    <col min="8710" max="8710" width="9.6640625" style="10" bestFit="1" customWidth="1"/>
    <col min="8711" max="8711" width="4.5" style="10" bestFit="1" customWidth="1"/>
    <col min="8712" max="8712" width="9.33203125" style="10" bestFit="1" customWidth="1"/>
    <col min="8713" max="8713" width="50.1640625" style="10" bestFit="1" customWidth="1"/>
    <col min="8714" max="8714" width="13.5" style="10" bestFit="1" customWidth="1"/>
    <col min="8715" max="8715" width="8.33203125" style="10" bestFit="1" customWidth="1"/>
    <col min="8716" max="8716" width="9.5" style="10" customWidth="1"/>
    <col min="8717" max="8717" width="16" style="10" bestFit="1" customWidth="1"/>
    <col min="8718" max="8718" width="7.5" style="10" bestFit="1" customWidth="1"/>
    <col min="8719" max="8719" width="26.1640625" style="10" bestFit="1" customWidth="1"/>
    <col min="8720" max="8959" width="9.33203125" style="10"/>
    <col min="8960" max="8960" width="3.83203125" style="10" customWidth="1"/>
    <col min="8961" max="8961" width="20.5" style="10" bestFit="1" customWidth="1"/>
    <col min="8962" max="8962" width="20.83203125" style="10" bestFit="1" customWidth="1"/>
    <col min="8963" max="8963" width="7.33203125" style="10" bestFit="1" customWidth="1"/>
    <col min="8964" max="8964" width="6.33203125" style="10" bestFit="1" customWidth="1"/>
    <col min="8965" max="8965" width="10.1640625" style="10" bestFit="1" customWidth="1"/>
    <col min="8966" max="8966" width="9.6640625" style="10" bestFit="1" customWidth="1"/>
    <col min="8967" max="8967" width="4.5" style="10" bestFit="1" customWidth="1"/>
    <col min="8968" max="8968" width="9.33203125" style="10" bestFit="1" customWidth="1"/>
    <col min="8969" max="8969" width="50.1640625" style="10" bestFit="1" customWidth="1"/>
    <col min="8970" max="8970" width="13.5" style="10" bestFit="1" customWidth="1"/>
    <col min="8971" max="8971" width="8.33203125" style="10" bestFit="1" customWidth="1"/>
    <col min="8972" max="8972" width="9.5" style="10" customWidth="1"/>
    <col min="8973" max="8973" width="16" style="10" bestFit="1" customWidth="1"/>
    <col min="8974" max="8974" width="7.5" style="10" bestFit="1" customWidth="1"/>
    <col min="8975" max="8975" width="26.1640625" style="10" bestFit="1" customWidth="1"/>
    <col min="8976" max="9215" width="9.33203125" style="10"/>
    <col min="9216" max="9216" width="3.83203125" style="10" customWidth="1"/>
    <col min="9217" max="9217" width="20.5" style="10" bestFit="1" customWidth="1"/>
    <col min="9218" max="9218" width="20.83203125" style="10" bestFit="1" customWidth="1"/>
    <col min="9219" max="9219" width="7.33203125" style="10" bestFit="1" customWidth="1"/>
    <col min="9220" max="9220" width="6.33203125" style="10" bestFit="1" customWidth="1"/>
    <col min="9221" max="9221" width="10.1640625" style="10" bestFit="1" customWidth="1"/>
    <col min="9222" max="9222" width="9.6640625" style="10" bestFit="1" customWidth="1"/>
    <col min="9223" max="9223" width="4.5" style="10" bestFit="1" customWidth="1"/>
    <col min="9224" max="9224" width="9.33203125" style="10" bestFit="1" customWidth="1"/>
    <col min="9225" max="9225" width="50.1640625" style="10" bestFit="1" customWidth="1"/>
    <col min="9226" max="9226" width="13.5" style="10" bestFit="1" customWidth="1"/>
    <col min="9227" max="9227" width="8.33203125" style="10" bestFit="1" customWidth="1"/>
    <col min="9228" max="9228" width="9.5" style="10" customWidth="1"/>
    <col min="9229" max="9229" width="16" style="10" bestFit="1" customWidth="1"/>
    <col min="9230" max="9230" width="7.5" style="10" bestFit="1" customWidth="1"/>
    <col min="9231" max="9231" width="26.1640625" style="10" bestFit="1" customWidth="1"/>
    <col min="9232" max="9471" width="9.33203125" style="10"/>
    <col min="9472" max="9472" width="3.83203125" style="10" customWidth="1"/>
    <col min="9473" max="9473" width="20.5" style="10" bestFit="1" customWidth="1"/>
    <col min="9474" max="9474" width="20.83203125" style="10" bestFit="1" customWidth="1"/>
    <col min="9475" max="9475" width="7.33203125" style="10" bestFit="1" customWidth="1"/>
    <col min="9476" max="9476" width="6.33203125" style="10" bestFit="1" customWidth="1"/>
    <col min="9477" max="9477" width="10.1640625" style="10" bestFit="1" customWidth="1"/>
    <col min="9478" max="9478" width="9.6640625" style="10" bestFit="1" customWidth="1"/>
    <col min="9479" max="9479" width="4.5" style="10" bestFit="1" customWidth="1"/>
    <col min="9480" max="9480" width="9.33203125" style="10" bestFit="1" customWidth="1"/>
    <col min="9481" max="9481" width="50.1640625" style="10" bestFit="1" customWidth="1"/>
    <col min="9482" max="9482" width="13.5" style="10" bestFit="1" customWidth="1"/>
    <col min="9483" max="9483" width="8.33203125" style="10" bestFit="1" customWidth="1"/>
    <col min="9484" max="9484" width="9.5" style="10" customWidth="1"/>
    <col min="9485" max="9485" width="16" style="10" bestFit="1" customWidth="1"/>
    <col min="9486" max="9486" width="7.5" style="10" bestFit="1" customWidth="1"/>
    <col min="9487" max="9487" width="26.1640625" style="10" bestFit="1" customWidth="1"/>
    <col min="9488" max="9727" width="9.33203125" style="10"/>
    <col min="9728" max="9728" width="3.83203125" style="10" customWidth="1"/>
    <col min="9729" max="9729" width="20.5" style="10" bestFit="1" customWidth="1"/>
    <col min="9730" max="9730" width="20.83203125" style="10" bestFit="1" customWidth="1"/>
    <col min="9731" max="9731" width="7.33203125" style="10" bestFit="1" customWidth="1"/>
    <col min="9732" max="9732" width="6.33203125" style="10" bestFit="1" customWidth="1"/>
    <col min="9733" max="9733" width="10.1640625" style="10" bestFit="1" customWidth="1"/>
    <col min="9734" max="9734" width="9.6640625" style="10" bestFit="1" customWidth="1"/>
    <col min="9735" max="9735" width="4.5" style="10" bestFit="1" customWidth="1"/>
    <col min="9736" max="9736" width="9.33203125" style="10" bestFit="1" customWidth="1"/>
    <col min="9737" max="9737" width="50.1640625" style="10" bestFit="1" customWidth="1"/>
    <col min="9738" max="9738" width="13.5" style="10" bestFit="1" customWidth="1"/>
    <col min="9739" max="9739" width="8.33203125" style="10" bestFit="1" customWidth="1"/>
    <col min="9740" max="9740" width="9.5" style="10" customWidth="1"/>
    <col min="9741" max="9741" width="16" style="10" bestFit="1" customWidth="1"/>
    <col min="9742" max="9742" width="7.5" style="10" bestFit="1" customWidth="1"/>
    <col min="9743" max="9743" width="26.1640625" style="10" bestFit="1" customWidth="1"/>
    <col min="9744" max="9983" width="9.33203125" style="10"/>
    <col min="9984" max="9984" width="3.83203125" style="10" customWidth="1"/>
    <col min="9985" max="9985" width="20.5" style="10" bestFit="1" customWidth="1"/>
    <col min="9986" max="9986" width="20.83203125" style="10" bestFit="1" customWidth="1"/>
    <col min="9987" max="9987" width="7.33203125" style="10" bestFit="1" customWidth="1"/>
    <col min="9988" max="9988" width="6.33203125" style="10" bestFit="1" customWidth="1"/>
    <col min="9989" max="9989" width="10.1640625" style="10" bestFit="1" customWidth="1"/>
    <col min="9990" max="9990" width="9.6640625" style="10" bestFit="1" customWidth="1"/>
    <col min="9991" max="9991" width="4.5" style="10" bestFit="1" customWidth="1"/>
    <col min="9992" max="9992" width="9.33203125" style="10" bestFit="1" customWidth="1"/>
    <col min="9993" max="9993" width="50.1640625" style="10" bestFit="1" customWidth="1"/>
    <col min="9994" max="9994" width="13.5" style="10" bestFit="1" customWidth="1"/>
    <col min="9995" max="9995" width="8.33203125" style="10" bestFit="1" customWidth="1"/>
    <col min="9996" max="9996" width="9.5" style="10" customWidth="1"/>
    <col min="9997" max="9997" width="16" style="10" bestFit="1" customWidth="1"/>
    <col min="9998" max="9998" width="7.5" style="10" bestFit="1" customWidth="1"/>
    <col min="9999" max="9999" width="26.1640625" style="10" bestFit="1" customWidth="1"/>
    <col min="10000" max="10239" width="9.33203125" style="10"/>
    <col min="10240" max="10240" width="3.83203125" style="10" customWidth="1"/>
    <col min="10241" max="10241" width="20.5" style="10" bestFit="1" customWidth="1"/>
    <col min="10242" max="10242" width="20.83203125" style="10" bestFit="1" customWidth="1"/>
    <col min="10243" max="10243" width="7.33203125" style="10" bestFit="1" customWidth="1"/>
    <col min="10244" max="10244" width="6.33203125" style="10" bestFit="1" customWidth="1"/>
    <col min="10245" max="10245" width="10.1640625" style="10" bestFit="1" customWidth="1"/>
    <col min="10246" max="10246" width="9.6640625" style="10" bestFit="1" customWidth="1"/>
    <col min="10247" max="10247" width="4.5" style="10" bestFit="1" customWidth="1"/>
    <col min="10248" max="10248" width="9.33203125" style="10" bestFit="1" customWidth="1"/>
    <col min="10249" max="10249" width="50.1640625" style="10" bestFit="1" customWidth="1"/>
    <col min="10250" max="10250" width="13.5" style="10" bestFit="1" customWidth="1"/>
    <col min="10251" max="10251" width="8.33203125" style="10" bestFit="1" customWidth="1"/>
    <col min="10252" max="10252" width="9.5" style="10" customWidth="1"/>
    <col min="10253" max="10253" width="16" style="10" bestFit="1" customWidth="1"/>
    <col min="10254" max="10254" width="7.5" style="10" bestFit="1" customWidth="1"/>
    <col min="10255" max="10255" width="26.1640625" style="10" bestFit="1" customWidth="1"/>
    <col min="10256" max="10495" width="9.33203125" style="10"/>
    <col min="10496" max="10496" width="3.83203125" style="10" customWidth="1"/>
    <col min="10497" max="10497" width="20.5" style="10" bestFit="1" customWidth="1"/>
    <col min="10498" max="10498" width="20.83203125" style="10" bestFit="1" customWidth="1"/>
    <col min="10499" max="10499" width="7.33203125" style="10" bestFit="1" customWidth="1"/>
    <col min="10500" max="10500" width="6.33203125" style="10" bestFit="1" customWidth="1"/>
    <col min="10501" max="10501" width="10.1640625" style="10" bestFit="1" customWidth="1"/>
    <col min="10502" max="10502" width="9.6640625" style="10" bestFit="1" customWidth="1"/>
    <col min="10503" max="10503" width="4.5" style="10" bestFit="1" customWidth="1"/>
    <col min="10504" max="10504" width="9.33203125" style="10" bestFit="1" customWidth="1"/>
    <col min="10505" max="10505" width="50.1640625" style="10" bestFit="1" customWidth="1"/>
    <col min="10506" max="10506" width="13.5" style="10" bestFit="1" customWidth="1"/>
    <col min="10507" max="10507" width="8.33203125" style="10" bestFit="1" customWidth="1"/>
    <col min="10508" max="10508" width="9.5" style="10" customWidth="1"/>
    <col min="10509" max="10509" width="16" style="10" bestFit="1" customWidth="1"/>
    <col min="10510" max="10510" width="7.5" style="10" bestFit="1" customWidth="1"/>
    <col min="10511" max="10511" width="26.1640625" style="10" bestFit="1" customWidth="1"/>
    <col min="10512" max="10751" width="9.33203125" style="10"/>
    <col min="10752" max="10752" width="3.83203125" style="10" customWidth="1"/>
    <col min="10753" max="10753" width="20.5" style="10" bestFit="1" customWidth="1"/>
    <col min="10754" max="10754" width="20.83203125" style="10" bestFit="1" customWidth="1"/>
    <col min="10755" max="10755" width="7.33203125" style="10" bestFit="1" customWidth="1"/>
    <col min="10756" max="10756" width="6.33203125" style="10" bestFit="1" customWidth="1"/>
    <col min="10757" max="10757" width="10.1640625" style="10" bestFit="1" customWidth="1"/>
    <col min="10758" max="10758" width="9.6640625" style="10" bestFit="1" customWidth="1"/>
    <col min="10759" max="10759" width="4.5" style="10" bestFit="1" customWidth="1"/>
    <col min="10760" max="10760" width="9.33203125" style="10" bestFit="1" customWidth="1"/>
    <col min="10761" max="10761" width="50.1640625" style="10" bestFit="1" customWidth="1"/>
    <col min="10762" max="10762" width="13.5" style="10" bestFit="1" customWidth="1"/>
    <col min="10763" max="10763" width="8.33203125" style="10" bestFit="1" customWidth="1"/>
    <col min="10764" max="10764" width="9.5" style="10" customWidth="1"/>
    <col min="10765" max="10765" width="16" style="10" bestFit="1" customWidth="1"/>
    <col min="10766" max="10766" width="7.5" style="10" bestFit="1" customWidth="1"/>
    <col min="10767" max="10767" width="26.1640625" style="10" bestFit="1" customWidth="1"/>
    <col min="10768" max="11007" width="9.33203125" style="10"/>
    <col min="11008" max="11008" width="3.83203125" style="10" customWidth="1"/>
    <col min="11009" max="11009" width="20.5" style="10" bestFit="1" customWidth="1"/>
    <col min="11010" max="11010" width="20.83203125" style="10" bestFit="1" customWidth="1"/>
    <col min="11011" max="11011" width="7.33203125" style="10" bestFit="1" customWidth="1"/>
    <col min="11012" max="11012" width="6.33203125" style="10" bestFit="1" customWidth="1"/>
    <col min="11013" max="11013" width="10.1640625" style="10" bestFit="1" customWidth="1"/>
    <col min="11014" max="11014" width="9.6640625" style="10" bestFit="1" customWidth="1"/>
    <col min="11015" max="11015" width="4.5" style="10" bestFit="1" customWidth="1"/>
    <col min="11016" max="11016" width="9.33203125" style="10" bestFit="1" customWidth="1"/>
    <col min="11017" max="11017" width="50.1640625" style="10" bestFit="1" customWidth="1"/>
    <col min="11018" max="11018" width="13.5" style="10" bestFit="1" customWidth="1"/>
    <col min="11019" max="11019" width="8.33203125" style="10" bestFit="1" customWidth="1"/>
    <col min="11020" max="11020" width="9.5" style="10" customWidth="1"/>
    <col min="11021" max="11021" width="16" style="10" bestFit="1" customWidth="1"/>
    <col min="11022" max="11022" width="7.5" style="10" bestFit="1" customWidth="1"/>
    <col min="11023" max="11023" width="26.1640625" style="10" bestFit="1" customWidth="1"/>
    <col min="11024" max="11263" width="9.33203125" style="10"/>
    <col min="11264" max="11264" width="3.83203125" style="10" customWidth="1"/>
    <col min="11265" max="11265" width="20.5" style="10" bestFit="1" customWidth="1"/>
    <col min="11266" max="11266" width="20.83203125" style="10" bestFit="1" customWidth="1"/>
    <col min="11267" max="11267" width="7.33203125" style="10" bestFit="1" customWidth="1"/>
    <col min="11268" max="11268" width="6.33203125" style="10" bestFit="1" customWidth="1"/>
    <col min="11269" max="11269" width="10.1640625" style="10" bestFit="1" customWidth="1"/>
    <col min="11270" max="11270" width="9.6640625" style="10" bestFit="1" customWidth="1"/>
    <col min="11271" max="11271" width="4.5" style="10" bestFit="1" customWidth="1"/>
    <col min="11272" max="11272" width="9.33203125" style="10" bestFit="1" customWidth="1"/>
    <col min="11273" max="11273" width="50.1640625" style="10" bestFit="1" customWidth="1"/>
    <col min="11274" max="11274" width="13.5" style="10" bestFit="1" customWidth="1"/>
    <col min="11275" max="11275" width="8.33203125" style="10" bestFit="1" customWidth="1"/>
    <col min="11276" max="11276" width="9.5" style="10" customWidth="1"/>
    <col min="11277" max="11277" width="16" style="10" bestFit="1" customWidth="1"/>
    <col min="11278" max="11278" width="7.5" style="10" bestFit="1" customWidth="1"/>
    <col min="11279" max="11279" width="26.1640625" style="10" bestFit="1" customWidth="1"/>
    <col min="11280" max="11519" width="9.33203125" style="10"/>
    <col min="11520" max="11520" width="3.83203125" style="10" customWidth="1"/>
    <col min="11521" max="11521" width="20.5" style="10" bestFit="1" customWidth="1"/>
    <col min="11522" max="11522" width="20.83203125" style="10" bestFit="1" customWidth="1"/>
    <col min="11523" max="11523" width="7.33203125" style="10" bestFit="1" customWidth="1"/>
    <col min="11524" max="11524" width="6.33203125" style="10" bestFit="1" customWidth="1"/>
    <col min="11525" max="11525" width="10.1640625" style="10" bestFit="1" customWidth="1"/>
    <col min="11526" max="11526" width="9.6640625" style="10" bestFit="1" customWidth="1"/>
    <col min="11527" max="11527" width="4.5" style="10" bestFit="1" customWidth="1"/>
    <col min="11528" max="11528" width="9.33203125" style="10" bestFit="1" customWidth="1"/>
    <col min="11529" max="11529" width="50.1640625" style="10" bestFit="1" customWidth="1"/>
    <col min="11530" max="11530" width="13.5" style="10" bestFit="1" customWidth="1"/>
    <col min="11531" max="11531" width="8.33203125" style="10" bestFit="1" customWidth="1"/>
    <col min="11532" max="11532" width="9.5" style="10" customWidth="1"/>
    <col min="11533" max="11533" width="16" style="10" bestFit="1" customWidth="1"/>
    <col min="11534" max="11534" width="7.5" style="10" bestFit="1" customWidth="1"/>
    <col min="11535" max="11535" width="26.1640625" style="10" bestFit="1" customWidth="1"/>
    <col min="11536" max="11775" width="9.33203125" style="10"/>
    <col min="11776" max="11776" width="3.83203125" style="10" customWidth="1"/>
    <col min="11777" max="11777" width="20.5" style="10" bestFit="1" customWidth="1"/>
    <col min="11778" max="11778" width="20.83203125" style="10" bestFit="1" customWidth="1"/>
    <col min="11779" max="11779" width="7.33203125" style="10" bestFit="1" customWidth="1"/>
    <col min="11780" max="11780" width="6.33203125" style="10" bestFit="1" customWidth="1"/>
    <col min="11781" max="11781" width="10.1640625" style="10" bestFit="1" customWidth="1"/>
    <col min="11782" max="11782" width="9.6640625" style="10" bestFit="1" customWidth="1"/>
    <col min="11783" max="11783" width="4.5" style="10" bestFit="1" customWidth="1"/>
    <col min="11784" max="11784" width="9.33203125" style="10" bestFit="1" customWidth="1"/>
    <col min="11785" max="11785" width="50.1640625" style="10" bestFit="1" customWidth="1"/>
    <col min="11786" max="11786" width="13.5" style="10" bestFit="1" customWidth="1"/>
    <col min="11787" max="11787" width="8.33203125" style="10" bestFit="1" customWidth="1"/>
    <col min="11788" max="11788" width="9.5" style="10" customWidth="1"/>
    <col min="11789" max="11789" width="16" style="10" bestFit="1" customWidth="1"/>
    <col min="11790" max="11790" width="7.5" style="10" bestFit="1" customWidth="1"/>
    <col min="11791" max="11791" width="26.1640625" style="10" bestFit="1" customWidth="1"/>
    <col min="11792" max="12031" width="9.33203125" style="10"/>
    <col min="12032" max="12032" width="3.83203125" style="10" customWidth="1"/>
    <col min="12033" max="12033" width="20.5" style="10" bestFit="1" customWidth="1"/>
    <col min="12034" max="12034" width="20.83203125" style="10" bestFit="1" customWidth="1"/>
    <col min="12035" max="12035" width="7.33203125" style="10" bestFit="1" customWidth="1"/>
    <col min="12036" max="12036" width="6.33203125" style="10" bestFit="1" customWidth="1"/>
    <col min="12037" max="12037" width="10.1640625" style="10" bestFit="1" customWidth="1"/>
    <col min="12038" max="12038" width="9.6640625" style="10" bestFit="1" customWidth="1"/>
    <col min="12039" max="12039" width="4.5" style="10" bestFit="1" customWidth="1"/>
    <col min="12040" max="12040" width="9.33203125" style="10" bestFit="1" customWidth="1"/>
    <col min="12041" max="12041" width="50.1640625" style="10" bestFit="1" customWidth="1"/>
    <col min="12042" max="12042" width="13.5" style="10" bestFit="1" customWidth="1"/>
    <col min="12043" max="12043" width="8.33203125" style="10" bestFit="1" customWidth="1"/>
    <col min="12044" max="12044" width="9.5" style="10" customWidth="1"/>
    <col min="12045" max="12045" width="16" style="10" bestFit="1" customWidth="1"/>
    <col min="12046" max="12046" width="7.5" style="10" bestFit="1" customWidth="1"/>
    <col min="12047" max="12047" width="26.1640625" style="10" bestFit="1" customWidth="1"/>
    <col min="12048" max="12287" width="9.33203125" style="10"/>
    <col min="12288" max="12288" width="3.83203125" style="10" customWidth="1"/>
    <col min="12289" max="12289" width="20.5" style="10" bestFit="1" customWidth="1"/>
    <col min="12290" max="12290" width="20.83203125" style="10" bestFit="1" customWidth="1"/>
    <col min="12291" max="12291" width="7.33203125" style="10" bestFit="1" customWidth="1"/>
    <col min="12292" max="12292" width="6.33203125" style="10" bestFit="1" customWidth="1"/>
    <col min="12293" max="12293" width="10.1640625" style="10" bestFit="1" customWidth="1"/>
    <col min="12294" max="12294" width="9.6640625" style="10" bestFit="1" customWidth="1"/>
    <col min="12295" max="12295" width="4.5" style="10" bestFit="1" customWidth="1"/>
    <col min="12296" max="12296" width="9.33203125" style="10" bestFit="1" customWidth="1"/>
    <col min="12297" max="12297" width="50.1640625" style="10" bestFit="1" customWidth="1"/>
    <col min="12298" max="12298" width="13.5" style="10" bestFit="1" customWidth="1"/>
    <col min="12299" max="12299" width="8.33203125" style="10" bestFit="1" customWidth="1"/>
    <col min="12300" max="12300" width="9.5" style="10" customWidth="1"/>
    <col min="12301" max="12301" width="16" style="10" bestFit="1" customWidth="1"/>
    <col min="12302" max="12302" width="7.5" style="10" bestFit="1" customWidth="1"/>
    <col min="12303" max="12303" width="26.1640625" style="10" bestFit="1" customWidth="1"/>
    <col min="12304" max="12543" width="9.33203125" style="10"/>
    <col min="12544" max="12544" width="3.83203125" style="10" customWidth="1"/>
    <col min="12545" max="12545" width="20.5" style="10" bestFit="1" customWidth="1"/>
    <col min="12546" max="12546" width="20.83203125" style="10" bestFit="1" customWidth="1"/>
    <col min="12547" max="12547" width="7.33203125" style="10" bestFit="1" customWidth="1"/>
    <col min="12548" max="12548" width="6.33203125" style="10" bestFit="1" customWidth="1"/>
    <col min="12549" max="12549" width="10.1640625" style="10" bestFit="1" customWidth="1"/>
    <col min="12550" max="12550" width="9.6640625" style="10" bestFit="1" customWidth="1"/>
    <col min="12551" max="12551" width="4.5" style="10" bestFit="1" customWidth="1"/>
    <col min="12552" max="12552" width="9.33203125" style="10" bestFit="1" customWidth="1"/>
    <col min="12553" max="12553" width="50.1640625" style="10" bestFit="1" customWidth="1"/>
    <col min="12554" max="12554" width="13.5" style="10" bestFit="1" customWidth="1"/>
    <col min="12555" max="12555" width="8.33203125" style="10" bestFit="1" customWidth="1"/>
    <col min="12556" max="12556" width="9.5" style="10" customWidth="1"/>
    <col min="12557" max="12557" width="16" style="10" bestFit="1" customWidth="1"/>
    <col min="12558" max="12558" width="7.5" style="10" bestFit="1" customWidth="1"/>
    <col min="12559" max="12559" width="26.1640625" style="10" bestFit="1" customWidth="1"/>
    <col min="12560" max="12799" width="9.33203125" style="10"/>
    <col min="12800" max="12800" width="3.83203125" style="10" customWidth="1"/>
    <col min="12801" max="12801" width="20.5" style="10" bestFit="1" customWidth="1"/>
    <col min="12802" max="12802" width="20.83203125" style="10" bestFit="1" customWidth="1"/>
    <col min="12803" max="12803" width="7.33203125" style="10" bestFit="1" customWidth="1"/>
    <col min="12804" max="12804" width="6.33203125" style="10" bestFit="1" customWidth="1"/>
    <col min="12805" max="12805" width="10.1640625" style="10" bestFit="1" customWidth="1"/>
    <col min="12806" max="12806" width="9.6640625" style="10" bestFit="1" customWidth="1"/>
    <col min="12807" max="12807" width="4.5" style="10" bestFit="1" customWidth="1"/>
    <col min="12808" max="12808" width="9.33203125" style="10" bestFit="1" customWidth="1"/>
    <col min="12809" max="12809" width="50.1640625" style="10" bestFit="1" customWidth="1"/>
    <col min="12810" max="12810" width="13.5" style="10" bestFit="1" customWidth="1"/>
    <col min="12811" max="12811" width="8.33203125" style="10" bestFit="1" customWidth="1"/>
    <col min="12812" max="12812" width="9.5" style="10" customWidth="1"/>
    <col min="12813" max="12813" width="16" style="10" bestFit="1" customWidth="1"/>
    <col min="12814" max="12814" width="7.5" style="10" bestFit="1" customWidth="1"/>
    <col min="12815" max="12815" width="26.1640625" style="10" bestFit="1" customWidth="1"/>
    <col min="12816" max="13055" width="9.33203125" style="10"/>
    <col min="13056" max="13056" width="3.83203125" style="10" customWidth="1"/>
    <col min="13057" max="13057" width="20.5" style="10" bestFit="1" customWidth="1"/>
    <col min="13058" max="13058" width="20.83203125" style="10" bestFit="1" customWidth="1"/>
    <col min="13059" max="13059" width="7.33203125" style="10" bestFit="1" customWidth="1"/>
    <col min="13060" max="13060" width="6.33203125" style="10" bestFit="1" customWidth="1"/>
    <col min="13061" max="13061" width="10.1640625" style="10" bestFit="1" customWidth="1"/>
    <col min="13062" max="13062" width="9.6640625" style="10" bestFit="1" customWidth="1"/>
    <col min="13063" max="13063" width="4.5" style="10" bestFit="1" customWidth="1"/>
    <col min="13064" max="13064" width="9.33203125" style="10" bestFit="1" customWidth="1"/>
    <col min="13065" max="13065" width="50.1640625" style="10" bestFit="1" customWidth="1"/>
    <col min="13066" max="13066" width="13.5" style="10" bestFit="1" customWidth="1"/>
    <col min="13067" max="13067" width="8.33203125" style="10" bestFit="1" customWidth="1"/>
    <col min="13068" max="13068" width="9.5" style="10" customWidth="1"/>
    <col min="13069" max="13069" width="16" style="10" bestFit="1" customWidth="1"/>
    <col min="13070" max="13070" width="7.5" style="10" bestFit="1" customWidth="1"/>
    <col min="13071" max="13071" width="26.1640625" style="10" bestFit="1" customWidth="1"/>
    <col min="13072" max="13311" width="9.33203125" style="10"/>
    <col min="13312" max="13312" width="3.83203125" style="10" customWidth="1"/>
    <col min="13313" max="13313" width="20.5" style="10" bestFit="1" customWidth="1"/>
    <col min="13314" max="13314" width="20.83203125" style="10" bestFit="1" customWidth="1"/>
    <col min="13315" max="13315" width="7.33203125" style="10" bestFit="1" customWidth="1"/>
    <col min="13316" max="13316" width="6.33203125" style="10" bestFit="1" customWidth="1"/>
    <col min="13317" max="13317" width="10.1640625" style="10" bestFit="1" customWidth="1"/>
    <col min="13318" max="13318" width="9.6640625" style="10" bestFit="1" customWidth="1"/>
    <col min="13319" max="13319" width="4.5" style="10" bestFit="1" customWidth="1"/>
    <col min="13320" max="13320" width="9.33203125" style="10" bestFit="1" customWidth="1"/>
    <col min="13321" max="13321" width="50.1640625" style="10" bestFit="1" customWidth="1"/>
    <col min="13322" max="13322" width="13.5" style="10" bestFit="1" customWidth="1"/>
    <col min="13323" max="13323" width="8.33203125" style="10" bestFit="1" customWidth="1"/>
    <col min="13324" max="13324" width="9.5" style="10" customWidth="1"/>
    <col min="13325" max="13325" width="16" style="10" bestFit="1" customWidth="1"/>
    <col min="13326" max="13326" width="7.5" style="10" bestFit="1" customWidth="1"/>
    <col min="13327" max="13327" width="26.1640625" style="10" bestFit="1" customWidth="1"/>
    <col min="13328" max="13567" width="9.33203125" style="10"/>
    <col min="13568" max="13568" width="3.83203125" style="10" customWidth="1"/>
    <col min="13569" max="13569" width="20.5" style="10" bestFit="1" customWidth="1"/>
    <col min="13570" max="13570" width="20.83203125" style="10" bestFit="1" customWidth="1"/>
    <col min="13571" max="13571" width="7.33203125" style="10" bestFit="1" customWidth="1"/>
    <col min="13572" max="13572" width="6.33203125" style="10" bestFit="1" customWidth="1"/>
    <col min="13573" max="13573" width="10.1640625" style="10" bestFit="1" customWidth="1"/>
    <col min="13574" max="13574" width="9.6640625" style="10" bestFit="1" customWidth="1"/>
    <col min="13575" max="13575" width="4.5" style="10" bestFit="1" customWidth="1"/>
    <col min="13576" max="13576" width="9.33203125" style="10" bestFit="1" customWidth="1"/>
    <col min="13577" max="13577" width="50.1640625" style="10" bestFit="1" customWidth="1"/>
    <col min="13578" max="13578" width="13.5" style="10" bestFit="1" customWidth="1"/>
    <col min="13579" max="13579" width="8.33203125" style="10" bestFit="1" customWidth="1"/>
    <col min="13580" max="13580" width="9.5" style="10" customWidth="1"/>
    <col min="13581" max="13581" width="16" style="10" bestFit="1" customWidth="1"/>
    <col min="13582" max="13582" width="7.5" style="10" bestFit="1" customWidth="1"/>
    <col min="13583" max="13583" width="26.1640625" style="10" bestFit="1" customWidth="1"/>
    <col min="13584" max="13823" width="9.33203125" style="10"/>
    <col min="13824" max="13824" width="3.83203125" style="10" customWidth="1"/>
    <col min="13825" max="13825" width="20.5" style="10" bestFit="1" customWidth="1"/>
    <col min="13826" max="13826" width="20.83203125" style="10" bestFit="1" customWidth="1"/>
    <col min="13827" max="13827" width="7.33203125" style="10" bestFit="1" customWidth="1"/>
    <col min="13828" max="13828" width="6.33203125" style="10" bestFit="1" customWidth="1"/>
    <col min="13829" max="13829" width="10.1640625" style="10" bestFit="1" customWidth="1"/>
    <col min="13830" max="13830" width="9.6640625" style="10" bestFit="1" customWidth="1"/>
    <col min="13831" max="13831" width="4.5" style="10" bestFit="1" customWidth="1"/>
    <col min="13832" max="13832" width="9.33203125" style="10" bestFit="1" customWidth="1"/>
    <col min="13833" max="13833" width="50.1640625" style="10" bestFit="1" customWidth="1"/>
    <col min="13834" max="13834" width="13.5" style="10" bestFit="1" customWidth="1"/>
    <col min="13835" max="13835" width="8.33203125" style="10" bestFit="1" customWidth="1"/>
    <col min="13836" max="13836" width="9.5" style="10" customWidth="1"/>
    <col min="13837" max="13837" width="16" style="10" bestFit="1" customWidth="1"/>
    <col min="13838" max="13838" width="7.5" style="10" bestFit="1" customWidth="1"/>
    <col min="13839" max="13839" width="26.1640625" style="10" bestFit="1" customWidth="1"/>
    <col min="13840" max="14079" width="9.33203125" style="10"/>
    <col min="14080" max="14080" width="3.83203125" style="10" customWidth="1"/>
    <col min="14081" max="14081" width="20.5" style="10" bestFit="1" customWidth="1"/>
    <col min="14082" max="14082" width="20.83203125" style="10" bestFit="1" customWidth="1"/>
    <col min="14083" max="14083" width="7.33203125" style="10" bestFit="1" customWidth="1"/>
    <col min="14084" max="14084" width="6.33203125" style="10" bestFit="1" customWidth="1"/>
    <col min="14085" max="14085" width="10.1640625" style="10" bestFit="1" customWidth="1"/>
    <col min="14086" max="14086" width="9.6640625" style="10" bestFit="1" customWidth="1"/>
    <col min="14087" max="14087" width="4.5" style="10" bestFit="1" customWidth="1"/>
    <col min="14088" max="14088" width="9.33203125" style="10" bestFit="1" customWidth="1"/>
    <col min="14089" max="14089" width="50.1640625" style="10" bestFit="1" customWidth="1"/>
    <col min="14090" max="14090" width="13.5" style="10" bestFit="1" customWidth="1"/>
    <col min="14091" max="14091" width="8.33203125" style="10" bestFit="1" customWidth="1"/>
    <col min="14092" max="14092" width="9.5" style="10" customWidth="1"/>
    <col min="14093" max="14093" width="16" style="10" bestFit="1" customWidth="1"/>
    <col min="14094" max="14094" width="7.5" style="10" bestFit="1" customWidth="1"/>
    <col min="14095" max="14095" width="26.1640625" style="10" bestFit="1" customWidth="1"/>
    <col min="14096" max="14335" width="9.33203125" style="10"/>
    <col min="14336" max="14336" width="3.83203125" style="10" customWidth="1"/>
    <col min="14337" max="14337" width="20.5" style="10" bestFit="1" customWidth="1"/>
    <col min="14338" max="14338" width="20.83203125" style="10" bestFit="1" customWidth="1"/>
    <col min="14339" max="14339" width="7.33203125" style="10" bestFit="1" customWidth="1"/>
    <col min="14340" max="14340" width="6.33203125" style="10" bestFit="1" customWidth="1"/>
    <col min="14341" max="14341" width="10.1640625" style="10" bestFit="1" customWidth="1"/>
    <col min="14342" max="14342" width="9.6640625" style="10" bestFit="1" customWidth="1"/>
    <col min="14343" max="14343" width="4.5" style="10" bestFit="1" customWidth="1"/>
    <col min="14344" max="14344" width="9.33203125" style="10" bestFit="1" customWidth="1"/>
    <col min="14345" max="14345" width="50.1640625" style="10" bestFit="1" customWidth="1"/>
    <col min="14346" max="14346" width="13.5" style="10" bestFit="1" customWidth="1"/>
    <col min="14347" max="14347" width="8.33203125" style="10" bestFit="1" customWidth="1"/>
    <col min="14348" max="14348" width="9.5" style="10" customWidth="1"/>
    <col min="14349" max="14349" width="16" style="10" bestFit="1" customWidth="1"/>
    <col min="14350" max="14350" width="7.5" style="10" bestFit="1" customWidth="1"/>
    <col min="14351" max="14351" width="26.1640625" style="10" bestFit="1" customWidth="1"/>
    <col min="14352" max="14591" width="9.33203125" style="10"/>
    <col min="14592" max="14592" width="3.83203125" style="10" customWidth="1"/>
    <col min="14593" max="14593" width="20.5" style="10" bestFit="1" customWidth="1"/>
    <col min="14594" max="14594" width="20.83203125" style="10" bestFit="1" customWidth="1"/>
    <col min="14595" max="14595" width="7.33203125" style="10" bestFit="1" customWidth="1"/>
    <col min="14596" max="14596" width="6.33203125" style="10" bestFit="1" customWidth="1"/>
    <col min="14597" max="14597" width="10.1640625" style="10" bestFit="1" customWidth="1"/>
    <col min="14598" max="14598" width="9.6640625" style="10" bestFit="1" customWidth="1"/>
    <col min="14599" max="14599" width="4.5" style="10" bestFit="1" customWidth="1"/>
    <col min="14600" max="14600" width="9.33203125" style="10" bestFit="1" customWidth="1"/>
    <col min="14601" max="14601" width="50.1640625" style="10" bestFit="1" customWidth="1"/>
    <col min="14602" max="14602" width="13.5" style="10" bestFit="1" customWidth="1"/>
    <col min="14603" max="14603" width="8.33203125" style="10" bestFit="1" customWidth="1"/>
    <col min="14604" max="14604" width="9.5" style="10" customWidth="1"/>
    <col min="14605" max="14605" width="16" style="10" bestFit="1" customWidth="1"/>
    <col min="14606" max="14606" width="7.5" style="10" bestFit="1" customWidth="1"/>
    <col min="14607" max="14607" width="26.1640625" style="10" bestFit="1" customWidth="1"/>
    <col min="14608" max="14847" width="9.33203125" style="10"/>
    <col min="14848" max="14848" width="3.83203125" style="10" customWidth="1"/>
    <col min="14849" max="14849" width="20.5" style="10" bestFit="1" customWidth="1"/>
    <col min="14850" max="14850" width="20.83203125" style="10" bestFit="1" customWidth="1"/>
    <col min="14851" max="14851" width="7.33203125" style="10" bestFit="1" customWidth="1"/>
    <col min="14852" max="14852" width="6.33203125" style="10" bestFit="1" customWidth="1"/>
    <col min="14853" max="14853" width="10.1640625" style="10" bestFit="1" customWidth="1"/>
    <col min="14854" max="14854" width="9.6640625" style="10" bestFit="1" customWidth="1"/>
    <col min="14855" max="14855" width="4.5" style="10" bestFit="1" customWidth="1"/>
    <col min="14856" max="14856" width="9.33203125" style="10" bestFit="1" customWidth="1"/>
    <col min="14857" max="14857" width="50.1640625" style="10" bestFit="1" customWidth="1"/>
    <col min="14858" max="14858" width="13.5" style="10" bestFit="1" customWidth="1"/>
    <col min="14859" max="14859" width="8.33203125" style="10" bestFit="1" customWidth="1"/>
    <col min="14860" max="14860" width="9.5" style="10" customWidth="1"/>
    <col min="14861" max="14861" width="16" style="10" bestFit="1" customWidth="1"/>
    <col min="14862" max="14862" width="7.5" style="10" bestFit="1" customWidth="1"/>
    <col min="14863" max="14863" width="26.1640625" style="10" bestFit="1" customWidth="1"/>
    <col min="14864" max="15103" width="9.33203125" style="10"/>
    <col min="15104" max="15104" width="3.83203125" style="10" customWidth="1"/>
    <col min="15105" max="15105" width="20.5" style="10" bestFit="1" customWidth="1"/>
    <col min="15106" max="15106" width="20.83203125" style="10" bestFit="1" customWidth="1"/>
    <col min="15107" max="15107" width="7.33203125" style="10" bestFit="1" customWidth="1"/>
    <col min="15108" max="15108" width="6.33203125" style="10" bestFit="1" customWidth="1"/>
    <col min="15109" max="15109" width="10.1640625" style="10" bestFit="1" customWidth="1"/>
    <col min="15110" max="15110" width="9.6640625" style="10" bestFit="1" customWidth="1"/>
    <col min="15111" max="15111" width="4.5" style="10" bestFit="1" customWidth="1"/>
    <col min="15112" max="15112" width="9.33203125" style="10" bestFit="1" customWidth="1"/>
    <col min="15113" max="15113" width="50.1640625" style="10" bestFit="1" customWidth="1"/>
    <col min="15114" max="15114" width="13.5" style="10" bestFit="1" customWidth="1"/>
    <col min="15115" max="15115" width="8.33203125" style="10" bestFit="1" customWidth="1"/>
    <col min="15116" max="15116" width="9.5" style="10" customWidth="1"/>
    <col min="15117" max="15117" width="16" style="10" bestFit="1" customWidth="1"/>
    <col min="15118" max="15118" width="7.5" style="10" bestFit="1" customWidth="1"/>
    <col min="15119" max="15119" width="26.1640625" style="10" bestFit="1" customWidth="1"/>
    <col min="15120" max="15359" width="9.33203125" style="10"/>
    <col min="15360" max="15360" width="3.83203125" style="10" customWidth="1"/>
    <col min="15361" max="15361" width="20.5" style="10" bestFit="1" customWidth="1"/>
    <col min="15362" max="15362" width="20.83203125" style="10" bestFit="1" customWidth="1"/>
    <col min="15363" max="15363" width="7.33203125" style="10" bestFit="1" customWidth="1"/>
    <col min="15364" max="15364" width="6.33203125" style="10" bestFit="1" customWidth="1"/>
    <col min="15365" max="15365" width="10.1640625" style="10" bestFit="1" customWidth="1"/>
    <col min="15366" max="15366" width="9.6640625" style="10" bestFit="1" customWidth="1"/>
    <col min="15367" max="15367" width="4.5" style="10" bestFit="1" customWidth="1"/>
    <col min="15368" max="15368" width="9.33203125" style="10" bestFit="1" customWidth="1"/>
    <col min="15369" max="15369" width="50.1640625" style="10" bestFit="1" customWidth="1"/>
    <col min="15370" max="15370" width="13.5" style="10" bestFit="1" customWidth="1"/>
    <col min="15371" max="15371" width="8.33203125" style="10" bestFit="1" customWidth="1"/>
    <col min="15372" max="15372" width="9.5" style="10" customWidth="1"/>
    <col min="15373" max="15373" width="16" style="10" bestFit="1" customWidth="1"/>
    <col min="15374" max="15374" width="7.5" style="10" bestFit="1" customWidth="1"/>
    <col min="15375" max="15375" width="26.1640625" style="10" bestFit="1" customWidth="1"/>
    <col min="15376" max="15615" width="9.33203125" style="10"/>
    <col min="15616" max="15616" width="3.83203125" style="10" customWidth="1"/>
    <col min="15617" max="15617" width="20.5" style="10" bestFit="1" customWidth="1"/>
    <col min="15618" max="15618" width="20.83203125" style="10" bestFit="1" customWidth="1"/>
    <col min="15619" max="15619" width="7.33203125" style="10" bestFit="1" customWidth="1"/>
    <col min="15620" max="15620" width="6.33203125" style="10" bestFit="1" customWidth="1"/>
    <col min="15621" max="15621" width="10.1640625" style="10" bestFit="1" customWidth="1"/>
    <col min="15622" max="15622" width="9.6640625" style="10" bestFit="1" customWidth="1"/>
    <col min="15623" max="15623" width="4.5" style="10" bestFit="1" customWidth="1"/>
    <col min="15624" max="15624" width="9.33203125" style="10" bestFit="1" customWidth="1"/>
    <col min="15625" max="15625" width="50.1640625" style="10" bestFit="1" customWidth="1"/>
    <col min="15626" max="15626" width="13.5" style="10" bestFit="1" customWidth="1"/>
    <col min="15627" max="15627" width="8.33203125" style="10" bestFit="1" customWidth="1"/>
    <col min="15628" max="15628" width="9.5" style="10" customWidth="1"/>
    <col min="15629" max="15629" width="16" style="10" bestFit="1" customWidth="1"/>
    <col min="15630" max="15630" width="7.5" style="10" bestFit="1" customWidth="1"/>
    <col min="15631" max="15631" width="26.1640625" style="10" bestFit="1" customWidth="1"/>
    <col min="15632" max="15871" width="9.33203125" style="10"/>
    <col min="15872" max="15872" width="3.83203125" style="10" customWidth="1"/>
    <col min="15873" max="15873" width="20.5" style="10" bestFit="1" customWidth="1"/>
    <col min="15874" max="15874" width="20.83203125" style="10" bestFit="1" customWidth="1"/>
    <col min="15875" max="15875" width="7.33203125" style="10" bestFit="1" customWidth="1"/>
    <col min="15876" max="15876" width="6.33203125" style="10" bestFit="1" customWidth="1"/>
    <col min="15877" max="15877" width="10.1640625" style="10" bestFit="1" customWidth="1"/>
    <col min="15878" max="15878" width="9.6640625" style="10" bestFit="1" customWidth="1"/>
    <col min="15879" max="15879" width="4.5" style="10" bestFit="1" customWidth="1"/>
    <col min="15880" max="15880" width="9.33203125" style="10" bestFit="1" customWidth="1"/>
    <col min="15881" max="15881" width="50.1640625" style="10" bestFit="1" customWidth="1"/>
    <col min="15882" max="15882" width="13.5" style="10" bestFit="1" customWidth="1"/>
    <col min="15883" max="15883" width="8.33203125" style="10" bestFit="1" customWidth="1"/>
    <col min="15884" max="15884" width="9.5" style="10" customWidth="1"/>
    <col min="15885" max="15885" width="16" style="10" bestFit="1" customWidth="1"/>
    <col min="15886" max="15886" width="7.5" style="10" bestFit="1" customWidth="1"/>
    <col min="15887" max="15887" width="26.1640625" style="10" bestFit="1" customWidth="1"/>
    <col min="15888" max="16127" width="9.33203125" style="10"/>
    <col min="16128" max="16128" width="3.83203125" style="10" customWidth="1"/>
    <col min="16129" max="16129" width="20.5" style="10" bestFit="1" customWidth="1"/>
    <col min="16130" max="16130" width="20.83203125" style="10" bestFit="1" customWidth="1"/>
    <col min="16131" max="16131" width="7.33203125" style="10" bestFit="1" customWidth="1"/>
    <col min="16132" max="16132" width="6.33203125" style="10" bestFit="1" customWidth="1"/>
    <col min="16133" max="16133" width="10.1640625" style="10" bestFit="1" customWidth="1"/>
    <col min="16134" max="16134" width="9.6640625" style="10" bestFit="1" customWidth="1"/>
    <col min="16135" max="16135" width="4.5" style="10" bestFit="1" customWidth="1"/>
    <col min="16136" max="16136" width="9.33203125" style="10" bestFit="1" customWidth="1"/>
    <col min="16137" max="16137" width="50.1640625" style="10" bestFit="1" customWidth="1"/>
    <col min="16138" max="16138" width="13.5" style="10" bestFit="1" customWidth="1"/>
    <col min="16139" max="16139" width="8.33203125" style="10" bestFit="1" customWidth="1"/>
    <col min="16140" max="16140" width="9.5" style="10" customWidth="1"/>
    <col min="16141" max="16141" width="16" style="10" bestFit="1" customWidth="1"/>
    <col min="16142" max="16142" width="7.5" style="10" bestFit="1" customWidth="1"/>
    <col min="16143" max="16143" width="26.1640625" style="10" bestFit="1" customWidth="1"/>
    <col min="16144" max="16384" width="9.33203125" style="10"/>
  </cols>
  <sheetData>
    <row r="2" spans="2:16">
      <c r="B2" s="230"/>
      <c r="C2" s="21"/>
      <c r="D2" s="21"/>
      <c r="E2" s="21"/>
      <c r="F2" s="21"/>
      <c r="G2" s="21"/>
      <c r="H2" s="21"/>
      <c r="I2" s="21"/>
      <c r="J2" s="203"/>
      <c r="K2" s="21"/>
      <c r="L2" s="21"/>
      <c r="M2" s="21"/>
      <c r="N2" s="203"/>
      <c r="O2" s="21"/>
      <c r="P2" s="225"/>
    </row>
    <row r="3" spans="2:16">
      <c r="B3" s="231" t="s">
        <v>277</v>
      </c>
      <c r="C3" s="23"/>
      <c r="D3" s="23"/>
      <c r="E3" s="23"/>
      <c r="F3" s="23"/>
      <c r="G3" s="23"/>
      <c r="H3" s="23"/>
      <c r="I3" s="23"/>
      <c r="J3" s="204"/>
      <c r="K3" s="23"/>
      <c r="L3" s="23"/>
      <c r="M3" s="23"/>
      <c r="N3" s="204"/>
      <c r="O3" s="23"/>
      <c r="P3" s="226"/>
    </row>
    <row r="4" spans="2:16">
      <c r="B4" s="232"/>
      <c r="C4" s="26"/>
      <c r="D4" s="26"/>
      <c r="E4" s="26"/>
      <c r="F4" s="26"/>
      <c r="G4" s="26"/>
      <c r="H4" s="26"/>
      <c r="I4" s="26"/>
      <c r="J4" s="205"/>
      <c r="K4" s="26"/>
      <c r="L4" s="26"/>
      <c r="M4" s="26"/>
      <c r="N4" s="205"/>
      <c r="O4" s="26"/>
      <c r="P4" s="226"/>
    </row>
    <row r="5" spans="2:16">
      <c r="B5" s="233" t="s">
        <v>459</v>
      </c>
      <c r="C5" s="28"/>
      <c r="D5" s="28"/>
      <c r="E5" s="28"/>
      <c r="F5" s="28"/>
      <c r="G5" s="28"/>
      <c r="H5" s="28"/>
      <c r="I5" s="28"/>
      <c r="J5" s="206"/>
      <c r="K5" s="28"/>
      <c r="L5" s="28"/>
      <c r="M5" s="28"/>
      <c r="N5" s="206"/>
      <c r="O5" s="28"/>
      <c r="P5" s="226"/>
    </row>
    <row r="6" spans="2:16">
      <c r="B6" s="234"/>
      <c r="C6" s="30"/>
      <c r="D6" s="30"/>
      <c r="E6" s="30"/>
      <c r="F6" s="30"/>
      <c r="G6" s="30"/>
      <c r="H6" s="30"/>
      <c r="I6" s="30"/>
      <c r="J6" s="207"/>
      <c r="K6" s="30"/>
      <c r="L6" s="30"/>
      <c r="M6" s="30"/>
      <c r="N6" s="207"/>
      <c r="O6" s="30"/>
      <c r="P6" s="226"/>
    </row>
    <row r="7" spans="2:16">
      <c r="B7" s="227" t="s">
        <v>19</v>
      </c>
      <c r="C7" s="17" t="s">
        <v>18</v>
      </c>
      <c r="D7" s="18" t="s">
        <v>47</v>
      </c>
      <c r="E7" s="19" t="s">
        <v>48</v>
      </c>
      <c r="F7" s="19" t="s">
        <v>70</v>
      </c>
      <c r="G7" s="19" t="s">
        <v>71</v>
      </c>
      <c r="H7" s="19" t="s">
        <v>49</v>
      </c>
      <c r="I7" s="19" t="s">
        <v>50</v>
      </c>
      <c r="J7" s="227" t="s">
        <v>51</v>
      </c>
      <c r="K7" s="19" t="s">
        <v>72</v>
      </c>
      <c r="L7" s="19" t="s">
        <v>73</v>
      </c>
      <c r="M7" s="9" t="s">
        <v>74</v>
      </c>
      <c r="N7" s="227" t="s">
        <v>8</v>
      </c>
      <c r="O7" s="19" t="s">
        <v>52</v>
      </c>
      <c r="P7" s="227" t="s">
        <v>16</v>
      </c>
    </row>
    <row r="8" spans="2:16">
      <c r="B8" s="235">
        <v>43394</v>
      </c>
      <c r="C8" s="34" t="s">
        <v>26</v>
      </c>
      <c r="D8" s="168">
        <v>9916</v>
      </c>
      <c r="E8" s="169">
        <v>0</v>
      </c>
      <c r="F8" s="58" t="s">
        <v>75</v>
      </c>
      <c r="G8" s="58" t="s">
        <v>75</v>
      </c>
      <c r="H8" s="169">
        <v>1</v>
      </c>
      <c r="I8" s="38">
        <v>5</v>
      </c>
      <c r="J8" s="228" t="s">
        <v>435</v>
      </c>
      <c r="K8" s="169">
        <v>2</v>
      </c>
      <c r="L8" s="38">
        <v>3</v>
      </c>
      <c r="M8" s="15">
        <v>1</v>
      </c>
      <c r="N8" s="228" t="s">
        <v>370</v>
      </c>
      <c r="O8" s="38">
        <v>8</v>
      </c>
      <c r="P8" s="228" t="s">
        <v>414</v>
      </c>
    </row>
    <row r="9" spans="2:16">
      <c r="B9" s="235">
        <v>43398</v>
      </c>
      <c r="C9" s="34" t="s">
        <v>26</v>
      </c>
      <c r="D9" s="168">
        <v>10111</v>
      </c>
      <c r="E9" s="169">
        <v>0</v>
      </c>
      <c r="F9" s="58" t="s">
        <v>67</v>
      </c>
      <c r="G9" s="58" t="s">
        <v>67</v>
      </c>
      <c r="H9" s="169">
        <v>1</v>
      </c>
      <c r="I9" s="38">
        <v>5</v>
      </c>
      <c r="J9" s="228" t="s">
        <v>408</v>
      </c>
      <c r="K9" s="169">
        <v>1</v>
      </c>
      <c r="L9" s="38">
        <v>2</v>
      </c>
      <c r="M9" s="15">
        <v>1</v>
      </c>
      <c r="N9" s="228" t="s">
        <v>113</v>
      </c>
      <c r="O9" s="38">
        <v>5</v>
      </c>
      <c r="P9" s="228" t="s">
        <v>54</v>
      </c>
    </row>
    <row r="10" spans="2:16">
      <c r="B10" s="235">
        <v>43399</v>
      </c>
      <c r="C10" s="34" t="s">
        <v>26</v>
      </c>
      <c r="D10" s="168">
        <v>10158</v>
      </c>
      <c r="E10" s="169">
        <v>0</v>
      </c>
      <c r="F10" s="58" t="s">
        <v>55</v>
      </c>
      <c r="G10" s="58" t="s">
        <v>55</v>
      </c>
      <c r="H10" s="169">
        <v>1</v>
      </c>
      <c r="I10" s="38">
        <v>2</v>
      </c>
      <c r="J10" s="228" t="s">
        <v>436</v>
      </c>
      <c r="K10" s="169">
        <v>1</v>
      </c>
      <c r="L10" s="38">
        <v>2</v>
      </c>
      <c r="M10" s="15">
        <v>1</v>
      </c>
      <c r="N10" s="228" t="s">
        <v>370</v>
      </c>
      <c r="O10" s="38">
        <v>3</v>
      </c>
      <c r="P10" s="228" t="s">
        <v>54</v>
      </c>
    </row>
    <row r="11" spans="2:16">
      <c r="B11" s="235">
        <v>43401</v>
      </c>
      <c r="C11" s="34" t="s">
        <v>26</v>
      </c>
      <c r="D11" s="168">
        <v>10252</v>
      </c>
      <c r="E11" s="169">
        <v>0</v>
      </c>
      <c r="F11" s="58" t="s">
        <v>415</v>
      </c>
      <c r="G11" s="58" t="s">
        <v>415</v>
      </c>
      <c r="H11" s="169">
        <v>1</v>
      </c>
      <c r="I11" s="38">
        <v>6</v>
      </c>
      <c r="J11" s="228" t="s">
        <v>410</v>
      </c>
      <c r="K11" s="169">
        <v>2</v>
      </c>
      <c r="L11" s="38">
        <v>4</v>
      </c>
      <c r="M11" s="15">
        <v>2</v>
      </c>
      <c r="N11" s="228" t="s">
        <v>370</v>
      </c>
      <c r="O11" s="38">
        <v>4</v>
      </c>
      <c r="P11" s="228" t="s">
        <v>414</v>
      </c>
    </row>
    <row r="12" spans="2:16">
      <c r="B12" s="235">
        <v>43401</v>
      </c>
      <c r="C12" s="34" t="s">
        <v>26</v>
      </c>
      <c r="D12" s="168">
        <v>10252</v>
      </c>
      <c r="E12" s="169">
        <v>0</v>
      </c>
      <c r="F12" s="58" t="s">
        <v>416</v>
      </c>
      <c r="G12" s="58" t="s">
        <v>416</v>
      </c>
      <c r="H12" s="169">
        <v>1</v>
      </c>
      <c r="I12" s="38">
        <v>6</v>
      </c>
      <c r="J12" s="228" t="s">
        <v>410</v>
      </c>
      <c r="K12" s="169">
        <v>1</v>
      </c>
      <c r="L12" s="38">
        <v>2</v>
      </c>
      <c r="M12" s="15">
        <v>1</v>
      </c>
      <c r="N12" s="228" t="s">
        <v>370</v>
      </c>
      <c r="O12" s="38">
        <v>4</v>
      </c>
      <c r="P12" s="228" t="s">
        <v>414</v>
      </c>
    </row>
    <row r="13" spans="2:16">
      <c r="B13" s="235">
        <v>43401</v>
      </c>
      <c r="C13" s="34" t="s">
        <v>26</v>
      </c>
      <c r="D13" s="168">
        <v>10252</v>
      </c>
      <c r="E13" s="169">
        <v>0</v>
      </c>
      <c r="F13" s="58" t="s">
        <v>415</v>
      </c>
      <c r="G13" s="58" t="s">
        <v>415</v>
      </c>
      <c r="H13" s="169">
        <v>1</v>
      </c>
      <c r="I13" s="38">
        <v>6</v>
      </c>
      <c r="J13" s="228" t="s">
        <v>432</v>
      </c>
      <c r="K13" s="169">
        <v>2</v>
      </c>
      <c r="L13" s="38">
        <v>4</v>
      </c>
      <c r="M13" s="15">
        <v>2</v>
      </c>
      <c r="N13" s="228" t="s">
        <v>370</v>
      </c>
      <c r="O13" s="38">
        <v>4</v>
      </c>
      <c r="P13" s="228" t="s">
        <v>414</v>
      </c>
    </row>
    <row r="14" spans="2:16">
      <c r="B14" s="235">
        <v>43401</v>
      </c>
      <c r="C14" s="34" t="s">
        <v>26</v>
      </c>
      <c r="D14" s="168">
        <v>10258</v>
      </c>
      <c r="E14" s="169">
        <v>0</v>
      </c>
      <c r="F14" s="58" t="s">
        <v>415</v>
      </c>
      <c r="G14" s="58" t="s">
        <v>415</v>
      </c>
      <c r="H14" s="169">
        <v>1</v>
      </c>
      <c r="I14" s="38">
        <v>6</v>
      </c>
      <c r="J14" s="228" t="s">
        <v>437</v>
      </c>
      <c r="K14" s="169">
        <v>2</v>
      </c>
      <c r="L14" s="38">
        <v>4</v>
      </c>
      <c r="M14" s="15">
        <v>2</v>
      </c>
      <c r="N14" s="228" t="s">
        <v>370</v>
      </c>
      <c r="O14" s="38">
        <v>4</v>
      </c>
      <c r="P14" s="228" t="s">
        <v>414</v>
      </c>
    </row>
    <row r="15" spans="2:16">
      <c r="B15" s="235">
        <v>43401</v>
      </c>
      <c r="C15" s="34" t="s">
        <v>26</v>
      </c>
      <c r="D15" s="168">
        <v>10258</v>
      </c>
      <c r="E15" s="169">
        <v>0</v>
      </c>
      <c r="F15" s="58" t="s">
        <v>415</v>
      </c>
      <c r="G15" s="58" t="s">
        <v>415</v>
      </c>
      <c r="H15" s="169">
        <v>1</v>
      </c>
      <c r="I15" s="38">
        <v>6</v>
      </c>
      <c r="J15" s="228" t="s">
        <v>411</v>
      </c>
      <c r="K15" s="169">
        <v>2</v>
      </c>
      <c r="L15" s="38">
        <v>4</v>
      </c>
      <c r="M15" s="15">
        <v>2</v>
      </c>
      <c r="N15" s="228" t="s">
        <v>370</v>
      </c>
      <c r="O15" s="38">
        <v>4</v>
      </c>
      <c r="P15" s="228" t="s">
        <v>414</v>
      </c>
    </row>
    <row r="16" spans="2:16">
      <c r="B16" s="235">
        <v>43394</v>
      </c>
      <c r="C16" s="34" t="s">
        <v>364</v>
      </c>
      <c r="D16" s="168">
        <v>14371</v>
      </c>
      <c r="E16" s="169">
        <v>0</v>
      </c>
      <c r="F16" s="58" t="s">
        <v>418</v>
      </c>
      <c r="G16" s="58" t="s">
        <v>418</v>
      </c>
      <c r="H16" s="169">
        <v>1</v>
      </c>
      <c r="I16" s="38">
        <v>8</v>
      </c>
      <c r="J16" s="228" t="s">
        <v>441</v>
      </c>
      <c r="K16" s="169">
        <v>4</v>
      </c>
      <c r="L16" s="38">
        <v>2</v>
      </c>
      <c r="M16" s="15">
        <v>2</v>
      </c>
      <c r="N16" s="228" t="s">
        <v>458</v>
      </c>
      <c r="O16" s="38">
        <v>2</v>
      </c>
      <c r="P16" s="228" t="s">
        <v>414</v>
      </c>
    </row>
    <row r="17" spans="2:16">
      <c r="B17" s="235">
        <v>43396</v>
      </c>
      <c r="C17" s="34" t="s">
        <v>364</v>
      </c>
      <c r="D17" s="168">
        <v>14478</v>
      </c>
      <c r="E17" s="169">
        <v>0</v>
      </c>
      <c r="F17" s="58" t="s">
        <v>59</v>
      </c>
      <c r="G17" s="58" t="s">
        <v>59</v>
      </c>
      <c r="H17" s="169">
        <v>1</v>
      </c>
      <c r="I17" s="38">
        <v>1</v>
      </c>
      <c r="J17" s="228" t="s">
        <v>439</v>
      </c>
      <c r="K17" s="169">
        <v>13</v>
      </c>
      <c r="L17" s="38">
        <v>15</v>
      </c>
      <c r="M17" s="15">
        <v>2</v>
      </c>
      <c r="N17" s="228" t="s">
        <v>458</v>
      </c>
      <c r="O17" s="38">
        <v>16</v>
      </c>
      <c r="P17" s="228" t="s">
        <v>414</v>
      </c>
    </row>
    <row r="18" spans="2:16">
      <c r="B18" s="235">
        <v>43396</v>
      </c>
      <c r="C18" s="34" t="s">
        <v>364</v>
      </c>
      <c r="D18" s="168">
        <v>14478</v>
      </c>
      <c r="E18" s="169">
        <v>0</v>
      </c>
      <c r="F18" s="58" t="s">
        <v>53</v>
      </c>
      <c r="G18" s="58" t="s">
        <v>53</v>
      </c>
      <c r="H18" s="169">
        <v>1</v>
      </c>
      <c r="I18" s="38">
        <v>1</v>
      </c>
      <c r="J18" s="228" t="s">
        <v>439</v>
      </c>
      <c r="K18" s="169">
        <v>12</v>
      </c>
      <c r="L18" s="38">
        <v>13</v>
      </c>
      <c r="M18" s="15">
        <v>1</v>
      </c>
      <c r="N18" s="228" t="s">
        <v>458</v>
      </c>
      <c r="O18" s="38">
        <v>14</v>
      </c>
      <c r="P18" s="228" t="s">
        <v>414</v>
      </c>
    </row>
    <row r="19" spans="2:16">
      <c r="B19" s="235">
        <v>43407</v>
      </c>
      <c r="C19" s="34" t="s">
        <v>26</v>
      </c>
      <c r="D19" s="168">
        <v>10606</v>
      </c>
      <c r="E19" s="169">
        <v>4164</v>
      </c>
      <c r="F19" s="58" t="s">
        <v>419</v>
      </c>
      <c r="G19" s="58" t="s">
        <v>419</v>
      </c>
      <c r="H19" s="169">
        <v>1</v>
      </c>
      <c r="I19" s="38">
        <v>8</v>
      </c>
      <c r="J19" s="228" t="s">
        <v>444</v>
      </c>
      <c r="K19" s="169">
        <v>1</v>
      </c>
      <c r="L19" s="38">
        <v>2</v>
      </c>
      <c r="M19" s="15">
        <v>1</v>
      </c>
      <c r="N19" s="228" t="s">
        <v>370</v>
      </c>
      <c r="O19" s="38">
        <v>2</v>
      </c>
      <c r="P19" s="228" t="s">
        <v>414</v>
      </c>
    </row>
    <row r="20" spans="2:16">
      <c r="B20" s="235">
        <v>43410</v>
      </c>
      <c r="C20" s="34" t="s">
        <v>26</v>
      </c>
      <c r="D20" s="168">
        <v>10739</v>
      </c>
      <c r="E20" s="169">
        <v>0</v>
      </c>
      <c r="F20" s="58" t="s">
        <v>62</v>
      </c>
      <c r="G20" s="58" t="s">
        <v>62</v>
      </c>
      <c r="H20" s="169">
        <v>1</v>
      </c>
      <c r="I20" s="38">
        <v>100</v>
      </c>
      <c r="J20" s="228" t="s">
        <v>445</v>
      </c>
      <c r="K20" s="169">
        <v>2</v>
      </c>
      <c r="L20" s="38">
        <v>1</v>
      </c>
      <c r="M20" s="15">
        <v>1</v>
      </c>
      <c r="N20" s="228" t="s">
        <v>370</v>
      </c>
      <c r="O20" s="38">
        <v>6</v>
      </c>
      <c r="P20" s="228" t="s">
        <v>414</v>
      </c>
    </row>
    <row r="21" spans="2:16">
      <c r="B21" s="235">
        <v>43410</v>
      </c>
      <c r="C21" s="34" t="s">
        <v>26</v>
      </c>
      <c r="D21" s="168">
        <v>10739</v>
      </c>
      <c r="E21" s="169">
        <v>0</v>
      </c>
      <c r="F21" s="58" t="s">
        <v>62</v>
      </c>
      <c r="G21" s="58" t="s">
        <v>62</v>
      </c>
      <c r="H21" s="169">
        <v>1</v>
      </c>
      <c r="I21" s="38">
        <v>100</v>
      </c>
      <c r="J21" s="228" t="s">
        <v>446</v>
      </c>
      <c r="K21" s="169">
        <v>2</v>
      </c>
      <c r="L21" s="38">
        <v>1</v>
      </c>
      <c r="M21" s="15">
        <v>1</v>
      </c>
      <c r="N21" s="228" t="s">
        <v>370</v>
      </c>
      <c r="O21" s="38">
        <v>6</v>
      </c>
      <c r="P21" s="228" t="s">
        <v>414</v>
      </c>
    </row>
    <row r="22" spans="2:16">
      <c r="B22" s="235">
        <v>43414</v>
      </c>
      <c r="C22" s="34" t="s">
        <v>26</v>
      </c>
      <c r="D22" s="168">
        <v>10977</v>
      </c>
      <c r="E22" s="169">
        <v>0</v>
      </c>
      <c r="F22" s="58" t="s">
        <v>64</v>
      </c>
      <c r="G22" s="58" t="s">
        <v>64</v>
      </c>
      <c r="H22" s="169">
        <v>1</v>
      </c>
      <c r="I22" s="58" t="s">
        <v>397</v>
      </c>
      <c r="J22" s="228" t="s">
        <v>436</v>
      </c>
      <c r="K22" s="169">
        <v>1</v>
      </c>
      <c r="L22" s="38">
        <v>2</v>
      </c>
      <c r="M22" s="15">
        <v>1</v>
      </c>
      <c r="N22" s="228" t="s">
        <v>370</v>
      </c>
      <c r="O22" s="38">
        <v>3</v>
      </c>
      <c r="P22" s="228" t="s">
        <v>414</v>
      </c>
    </row>
    <row r="23" spans="2:16">
      <c r="B23" s="235">
        <v>43414</v>
      </c>
      <c r="C23" s="34" t="s">
        <v>26</v>
      </c>
      <c r="D23" s="168">
        <v>10977</v>
      </c>
      <c r="E23" s="169">
        <v>0</v>
      </c>
      <c r="F23" s="58" t="s">
        <v>64</v>
      </c>
      <c r="G23" s="58" t="s">
        <v>58</v>
      </c>
      <c r="H23" s="169">
        <v>1</v>
      </c>
      <c r="I23" s="58" t="s">
        <v>397</v>
      </c>
      <c r="J23" s="228" t="s">
        <v>447</v>
      </c>
      <c r="K23" s="169">
        <v>1</v>
      </c>
      <c r="L23" s="38">
        <v>1</v>
      </c>
      <c r="M23" s="15">
        <v>0</v>
      </c>
      <c r="N23" s="228" t="s">
        <v>370</v>
      </c>
      <c r="O23" s="38">
        <v>3</v>
      </c>
      <c r="P23" s="228" t="s">
        <v>414</v>
      </c>
    </row>
    <row r="24" spans="2:16">
      <c r="B24" s="235">
        <v>43414</v>
      </c>
      <c r="C24" s="34" t="s">
        <v>26</v>
      </c>
      <c r="D24" s="168">
        <v>10977</v>
      </c>
      <c r="E24" s="169">
        <v>0</v>
      </c>
      <c r="F24" s="58" t="s">
        <v>58</v>
      </c>
      <c r="G24" s="58" t="s">
        <v>58</v>
      </c>
      <c r="H24" s="169">
        <v>1</v>
      </c>
      <c r="I24" s="58" t="s">
        <v>397</v>
      </c>
      <c r="J24" s="228" t="s">
        <v>448</v>
      </c>
      <c r="K24" s="169">
        <v>2</v>
      </c>
      <c r="L24" s="38">
        <v>1</v>
      </c>
      <c r="M24" s="15">
        <v>1</v>
      </c>
      <c r="N24" s="228" t="s">
        <v>370</v>
      </c>
      <c r="O24" s="38">
        <v>3</v>
      </c>
      <c r="P24" s="228" t="s">
        <v>414</v>
      </c>
    </row>
    <row r="25" spans="2:16">
      <c r="B25" s="235">
        <v>43414</v>
      </c>
      <c r="C25" s="34" t="s">
        <v>26</v>
      </c>
      <c r="D25" s="168">
        <v>10977</v>
      </c>
      <c r="E25" s="169">
        <v>0</v>
      </c>
      <c r="F25" s="58" t="s">
        <v>58</v>
      </c>
      <c r="G25" s="58" t="s">
        <v>58</v>
      </c>
      <c r="H25" s="169">
        <v>1</v>
      </c>
      <c r="I25" s="58" t="s">
        <v>397</v>
      </c>
      <c r="J25" s="228" t="s">
        <v>433</v>
      </c>
      <c r="K25" s="169">
        <v>3</v>
      </c>
      <c r="L25" s="38">
        <v>1</v>
      </c>
      <c r="M25" s="15">
        <v>2</v>
      </c>
      <c r="N25" s="228" t="s">
        <v>370</v>
      </c>
      <c r="O25" s="38">
        <v>3</v>
      </c>
      <c r="P25" s="228" t="s">
        <v>414</v>
      </c>
    </row>
    <row r="26" spans="2:16">
      <c r="B26" s="235">
        <v>43414</v>
      </c>
      <c r="C26" s="34" t="s">
        <v>26</v>
      </c>
      <c r="D26" s="168">
        <v>10977</v>
      </c>
      <c r="E26" s="169">
        <v>0</v>
      </c>
      <c r="F26" s="58" t="s">
        <v>58</v>
      </c>
      <c r="G26" s="58" t="s">
        <v>58</v>
      </c>
      <c r="H26" s="169">
        <v>1</v>
      </c>
      <c r="I26" s="58" t="s">
        <v>397</v>
      </c>
      <c r="J26" s="228" t="s">
        <v>434</v>
      </c>
      <c r="K26" s="169">
        <v>2</v>
      </c>
      <c r="L26" s="38">
        <v>1</v>
      </c>
      <c r="M26" s="15">
        <v>1</v>
      </c>
      <c r="N26" s="228" t="s">
        <v>370</v>
      </c>
      <c r="O26" s="38">
        <v>3</v>
      </c>
      <c r="P26" s="228" t="s">
        <v>414</v>
      </c>
    </row>
    <row r="27" spans="2:16">
      <c r="B27" s="235">
        <v>43415</v>
      </c>
      <c r="C27" s="34" t="s">
        <v>26</v>
      </c>
      <c r="D27" s="168">
        <v>10991</v>
      </c>
      <c r="E27" s="169">
        <v>0</v>
      </c>
      <c r="F27" s="58" t="s">
        <v>421</v>
      </c>
      <c r="G27" s="58" t="s">
        <v>421</v>
      </c>
      <c r="H27" s="169">
        <v>1</v>
      </c>
      <c r="I27" s="38">
        <v>7</v>
      </c>
      <c r="J27" s="228" t="s">
        <v>449</v>
      </c>
      <c r="K27" s="169">
        <v>5</v>
      </c>
      <c r="L27" s="38">
        <v>7</v>
      </c>
      <c r="M27" s="15">
        <v>2</v>
      </c>
      <c r="N27" s="228" t="s">
        <v>370</v>
      </c>
      <c r="O27" s="38">
        <v>5</v>
      </c>
      <c r="P27" s="228" t="s">
        <v>54</v>
      </c>
    </row>
    <row r="28" spans="2:16">
      <c r="B28" s="235">
        <v>43415</v>
      </c>
      <c r="C28" s="34" t="s">
        <v>26</v>
      </c>
      <c r="D28" s="168">
        <v>10991</v>
      </c>
      <c r="E28" s="169">
        <v>0</v>
      </c>
      <c r="F28" s="58" t="s">
        <v>421</v>
      </c>
      <c r="G28" s="58" t="s">
        <v>421</v>
      </c>
      <c r="H28" s="169">
        <v>1</v>
      </c>
      <c r="I28" s="38">
        <v>7</v>
      </c>
      <c r="J28" s="228" t="s">
        <v>411</v>
      </c>
      <c r="K28" s="169">
        <v>5</v>
      </c>
      <c r="L28" s="38">
        <v>7</v>
      </c>
      <c r="M28" s="15">
        <v>2</v>
      </c>
      <c r="N28" s="228" t="s">
        <v>370</v>
      </c>
      <c r="O28" s="38">
        <v>5</v>
      </c>
      <c r="P28" s="228" t="s">
        <v>54</v>
      </c>
    </row>
    <row r="29" spans="2:16">
      <c r="B29" s="235">
        <v>43412</v>
      </c>
      <c r="C29" s="34" t="s">
        <v>364</v>
      </c>
      <c r="D29" s="168">
        <v>15499</v>
      </c>
      <c r="E29" s="169">
        <v>0</v>
      </c>
      <c r="F29" s="58" t="s">
        <v>423</v>
      </c>
      <c r="G29" s="58" t="s">
        <v>423</v>
      </c>
      <c r="H29" s="169">
        <v>1</v>
      </c>
      <c r="I29" s="38">
        <v>7</v>
      </c>
      <c r="J29" s="228" t="s">
        <v>441</v>
      </c>
      <c r="K29" s="169">
        <v>1</v>
      </c>
      <c r="L29" s="38">
        <v>2</v>
      </c>
      <c r="M29" s="15">
        <v>1</v>
      </c>
      <c r="N29" s="228" t="s">
        <v>458</v>
      </c>
      <c r="O29" s="38">
        <v>2</v>
      </c>
      <c r="P29" s="228" t="s">
        <v>414</v>
      </c>
    </row>
    <row r="30" spans="2:16">
      <c r="B30" s="235">
        <v>43416</v>
      </c>
      <c r="C30" s="34" t="s">
        <v>364</v>
      </c>
      <c r="D30" s="168">
        <v>15720</v>
      </c>
      <c r="E30" s="169">
        <v>0</v>
      </c>
      <c r="F30" s="58" t="s">
        <v>424</v>
      </c>
      <c r="G30" s="58" t="s">
        <v>424</v>
      </c>
      <c r="H30" s="169">
        <v>1</v>
      </c>
      <c r="I30" s="38">
        <v>15</v>
      </c>
      <c r="J30" s="228" t="s">
        <v>441</v>
      </c>
      <c r="K30" s="169">
        <v>2</v>
      </c>
      <c r="L30" s="38">
        <v>3</v>
      </c>
      <c r="M30" s="15">
        <v>1</v>
      </c>
      <c r="N30" s="228" t="s">
        <v>458</v>
      </c>
      <c r="O30" s="38">
        <v>3</v>
      </c>
      <c r="P30" s="228" t="s">
        <v>414</v>
      </c>
    </row>
    <row r="31" spans="2:16">
      <c r="B31" s="235">
        <v>43417</v>
      </c>
      <c r="C31" s="34" t="s">
        <v>364</v>
      </c>
      <c r="D31" s="168">
        <v>15789</v>
      </c>
      <c r="E31" s="169">
        <v>0</v>
      </c>
      <c r="F31" s="58" t="s">
        <v>420</v>
      </c>
      <c r="G31" s="58" t="s">
        <v>420</v>
      </c>
      <c r="H31" s="169">
        <v>1</v>
      </c>
      <c r="I31" s="38">
        <v>2</v>
      </c>
      <c r="J31" s="228" t="s">
        <v>441</v>
      </c>
      <c r="K31" s="169">
        <v>1</v>
      </c>
      <c r="L31" s="38">
        <v>2</v>
      </c>
      <c r="M31" s="15">
        <v>1</v>
      </c>
      <c r="N31" s="228" t="s">
        <v>458</v>
      </c>
      <c r="O31" s="38">
        <v>2</v>
      </c>
      <c r="P31" s="228" t="s">
        <v>414</v>
      </c>
    </row>
    <row r="32" spans="2:16">
      <c r="B32" s="235">
        <v>43422</v>
      </c>
      <c r="C32" s="34" t="s">
        <v>364</v>
      </c>
      <c r="D32" s="168">
        <v>16083</v>
      </c>
      <c r="E32" s="169">
        <v>0</v>
      </c>
      <c r="F32" s="58" t="s">
        <v>66</v>
      </c>
      <c r="G32" s="58" t="s">
        <v>66</v>
      </c>
      <c r="H32" s="169">
        <v>1</v>
      </c>
      <c r="I32" s="38">
        <v>6</v>
      </c>
      <c r="J32" s="228" t="s">
        <v>443</v>
      </c>
      <c r="K32" s="169">
        <v>1</v>
      </c>
      <c r="L32" s="38">
        <v>2</v>
      </c>
      <c r="M32" s="15">
        <v>1</v>
      </c>
      <c r="N32" s="228" t="s">
        <v>458</v>
      </c>
      <c r="O32" s="38">
        <v>2</v>
      </c>
      <c r="P32" s="228" t="s">
        <v>414</v>
      </c>
    </row>
    <row r="33" spans="2:16">
      <c r="B33" s="235">
        <v>43422</v>
      </c>
      <c r="C33" s="34" t="s">
        <v>364</v>
      </c>
      <c r="D33" s="168">
        <v>16084</v>
      </c>
      <c r="E33" s="169">
        <v>0</v>
      </c>
      <c r="F33" s="58" t="s">
        <v>426</v>
      </c>
      <c r="G33" s="58" t="s">
        <v>426</v>
      </c>
      <c r="H33" s="169">
        <v>1</v>
      </c>
      <c r="I33" s="38">
        <v>8</v>
      </c>
      <c r="J33" s="228" t="s">
        <v>450</v>
      </c>
      <c r="K33" s="169">
        <v>1</v>
      </c>
      <c r="L33" s="38">
        <v>2</v>
      </c>
      <c r="M33" s="15">
        <v>1</v>
      </c>
      <c r="N33" s="228" t="s">
        <v>458</v>
      </c>
      <c r="O33" s="38">
        <v>3</v>
      </c>
      <c r="P33" s="228" t="s">
        <v>414</v>
      </c>
    </row>
    <row r="34" spans="2:16">
      <c r="B34" s="235">
        <v>43423</v>
      </c>
      <c r="C34" s="34" t="s">
        <v>364</v>
      </c>
      <c r="D34" s="168">
        <v>16132</v>
      </c>
      <c r="E34" s="169">
        <v>0</v>
      </c>
      <c r="F34" s="58" t="s">
        <v>65</v>
      </c>
      <c r="G34" s="58" t="s">
        <v>65</v>
      </c>
      <c r="H34" s="169">
        <v>1</v>
      </c>
      <c r="I34" s="38">
        <v>14</v>
      </c>
      <c r="J34" s="228" t="s">
        <v>439</v>
      </c>
      <c r="K34" s="169">
        <v>5</v>
      </c>
      <c r="L34" s="38">
        <v>6</v>
      </c>
      <c r="M34" s="15">
        <v>1</v>
      </c>
      <c r="N34" s="228" t="s">
        <v>458</v>
      </c>
      <c r="O34" s="38">
        <v>6</v>
      </c>
      <c r="P34" s="228" t="s">
        <v>414</v>
      </c>
    </row>
    <row r="35" spans="2:16">
      <c r="B35" s="235">
        <v>43423</v>
      </c>
      <c r="C35" s="34" t="s">
        <v>364</v>
      </c>
      <c r="D35" s="168">
        <v>16137</v>
      </c>
      <c r="E35" s="169">
        <v>0</v>
      </c>
      <c r="F35" s="58" t="s">
        <v>63</v>
      </c>
      <c r="G35" s="58" t="s">
        <v>63</v>
      </c>
      <c r="H35" s="169">
        <v>1</v>
      </c>
      <c r="I35" s="38">
        <v>6</v>
      </c>
      <c r="J35" s="228" t="s">
        <v>451</v>
      </c>
      <c r="K35" s="169">
        <v>1</v>
      </c>
      <c r="L35" s="38">
        <v>2</v>
      </c>
      <c r="M35" s="15">
        <v>1</v>
      </c>
      <c r="N35" s="228" t="s">
        <v>458</v>
      </c>
      <c r="O35" s="38">
        <v>2</v>
      </c>
      <c r="P35" s="228" t="s">
        <v>414</v>
      </c>
    </row>
    <row r="36" spans="2:16">
      <c r="B36" s="235">
        <v>43436</v>
      </c>
      <c r="C36" s="34" t="s">
        <v>26</v>
      </c>
      <c r="D36" s="168">
        <v>11999</v>
      </c>
      <c r="E36" s="169">
        <v>0</v>
      </c>
      <c r="F36" s="58" t="s">
        <v>60</v>
      </c>
      <c r="G36" s="58" t="s">
        <v>60</v>
      </c>
      <c r="H36" s="169">
        <v>1</v>
      </c>
      <c r="I36" s="38">
        <v>10</v>
      </c>
      <c r="J36" s="228" t="s">
        <v>410</v>
      </c>
      <c r="K36" s="169">
        <v>2</v>
      </c>
      <c r="L36" s="38">
        <v>1</v>
      </c>
      <c r="M36" s="15">
        <v>1</v>
      </c>
      <c r="N36" s="228" t="s">
        <v>370</v>
      </c>
      <c r="O36" s="38">
        <v>3</v>
      </c>
      <c r="P36" s="228" t="s">
        <v>414</v>
      </c>
    </row>
    <row r="37" spans="2:16">
      <c r="B37" s="235">
        <v>43436</v>
      </c>
      <c r="C37" s="34" t="s">
        <v>26</v>
      </c>
      <c r="D37" s="168">
        <v>11999</v>
      </c>
      <c r="E37" s="169">
        <v>0</v>
      </c>
      <c r="F37" s="58" t="s">
        <v>60</v>
      </c>
      <c r="G37" s="58" t="s">
        <v>60</v>
      </c>
      <c r="H37" s="169">
        <v>1</v>
      </c>
      <c r="I37" s="38">
        <v>10</v>
      </c>
      <c r="J37" s="228" t="s">
        <v>409</v>
      </c>
      <c r="K37" s="169">
        <v>2</v>
      </c>
      <c r="L37" s="38">
        <v>1</v>
      </c>
      <c r="M37" s="15">
        <v>1</v>
      </c>
      <c r="N37" s="228" t="s">
        <v>370</v>
      </c>
      <c r="O37" s="38">
        <v>3</v>
      </c>
      <c r="P37" s="228" t="s">
        <v>414</v>
      </c>
    </row>
    <row r="38" spans="2:16">
      <c r="B38" s="235">
        <v>43436</v>
      </c>
      <c r="C38" s="34" t="s">
        <v>26</v>
      </c>
      <c r="D38" s="168">
        <v>11999</v>
      </c>
      <c r="E38" s="169">
        <v>0</v>
      </c>
      <c r="F38" s="58" t="s">
        <v>60</v>
      </c>
      <c r="G38" s="58" t="s">
        <v>60</v>
      </c>
      <c r="H38" s="169">
        <v>1</v>
      </c>
      <c r="I38" s="38">
        <v>10</v>
      </c>
      <c r="J38" s="228" t="s">
        <v>411</v>
      </c>
      <c r="K38" s="169">
        <v>2</v>
      </c>
      <c r="L38" s="38">
        <v>1</v>
      </c>
      <c r="M38" s="15">
        <v>1</v>
      </c>
      <c r="N38" s="228" t="s">
        <v>370</v>
      </c>
      <c r="O38" s="38">
        <v>3</v>
      </c>
      <c r="P38" s="228" t="s">
        <v>414</v>
      </c>
    </row>
    <row r="39" spans="2:16">
      <c r="B39" s="235">
        <v>43444</v>
      </c>
      <c r="C39" s="34" t="s">
        <v>26</v>
      </c>
      <c r="D39" s="168">
        <v>12422</v>
      </c>
      <c r="E39" s="169">
        <v>0</v>
      </c>
      <c r="F39" s="58" t="s">
        <v>427</v>
      </c>
      <c r="G39" s="58" t="s">
        <v>427</v>
      </c>
      <c r="H39" s="169">
        <v>1</v>
      </c>
      <c r="I39" s="38">
        <v>5</v>
      </c>
      <c r="J39" s="228" t="s">
        <v>412</v>
      </c>
      <c r="K39" s="169">
        <v>3</v>
      </c>
      <c r="L39" s="38">
        <v>4</v>
      </c>
      <c r="M39" s="15">
        <v>1</v>
      </c>
      <c r="N39" s="228" t="s">
        <v>370</v>
      </c>
      <c r="O39" s="38">
        <v>8</v>
      </c>
      <c r="P39" s="228" t="s">
        <v>414</v>
      </c>
    </row>
    <row r="40" spans="2:16">
      <c r="B40" s="235">
        <v>43449</v>
      </c>
      <c r="C40" s="34" t="s">
        <v>26</v>
      </c>
      <c r="D40" s="168">
        <v>12662</v>
      </c>
      <c r="E40" s="169">
        <v>0</v>
      </c>
      <c r="F40" s="58" t="s">
        <v>407</v>
      </c>
      <c r="G40" s="58" t="s">
        <v>407</v>
      </c>
      <c r="H40" s="169">
        <v>1</v>
      </c>
      <c r="I40" s="38">
        <v>23</v>
      </c>
      <c r="J40" s="228" t="s">
        <v>452</v>
      </c>
      <c r="K40" s="169">
        <v>2</v>
      </c>
      <c r="L40" s="38">
        <v>3</v>
      </c>
      <c r="M40" s="15">
        <v>1</v>
      </c>
      <c r="N40" s="228" t="s">
        <v>370</v>
      </c>
      <c r="O40" s="38">
        <v>7</v>
      </c>
      <c r="P40" s="228" t="s">
        <v>54</v>
      </c>
    </row>
    <row r="41" spans="2:16">
      <c r="B41" s="235">
        <v>43463</v>
      </c>
      <c r="C41" s="34" t="s">
        <v>26</v>
      </c>
      <c r="D41" s="168">
        <v>13471</v>
      </c>
      <c r="E41" s="169">
        <v>0</v>
      </c>
      <c r="F41" s="58" t="s">
        <v>61</v>
      </c>
      <c r="G41" s="58" t="s">
        <v>61</v>
      </c>
      <c r="H41" s="169">
        <v>1</v>
      </c>
      <c r="I41" s="38">
        <v>1</v>
      </c>
      <c r="J41" s="228" t="s">
        <v>448</v>
      </c>
      <c r="K41" s="169">
        <v>2</v>
      </c>
      <c r="L41" s="38">
        <v>4</v>
      </c>
      <c r="M41" s="15">
        <v>2</v>
      </c>
      <c r="N41" s="228" t="s">
        <v>370</v>
      </c>
      <c r="O41" s="38">
        <v>4</v>
      </c>
      <c r="P41" s="228" t="s">
        <v>54</v>
      </c>
    </row>
    <row r="42" spans="2:16">
      <c r="B42" s="235">
        <v>43463</v>
      </c>
      <c r="C42" s="34" t="s">
        <v>26</v>
      </c>
      <c r="D42" s="168">
        <v>13471</v>
      </c>
      <c r="E42" s="169">
        <v>0</v>
      </c>
      <c r="F42" s="58" t="s">
        <v>61</v>
      </c>
      <c r="G42" s="58" t="s">
        <v>61</v>
      </c>
      <c r="H42" s="169">
        <v>1</v>
      </c>
      <c r="I42" s="38">
        <v>1</v>
      </c>
      <c r="J42" s="228" t="s">
        <v>433</v>
      </c>
      <c r="K42" s="169">
        <v>2</v>
      </c>
      <c r="L42" s="38">
        <v>4</v>
      </c>
      <c r="M42" s="15">
        <v>2</v>
      </c>
      <c r="N42" s="228" t="s">
        <v>370</v>
      </c>
      <c r="O42" s="38">
        <v>4</v>
      </c>
      <c r="P42" s="228" t="s">
        <v>54</v>
      </c>
    </row>
    <row r="43" spans="2:16">
      <c r="B43" s="235">
        <v>43463</v>
      </c>
      <c r="C43" s="34" t="s">
        <v>26</v>
      </c>
      <c r="D43" s="168">
        <v>13471</v>
      </c>
      <c r="E43" s="169">
        <v>0</v>
      </c>
      <c r="F43" s="58" t="s">
        <v>61</v>
      </c>
      <c r="G43" s="58" t="s">
        <v>61</v>
      </c>
      <c r="H43" s="169">
        <v>1</v>
      </c>
      <c r="I43" s="38">
        <v>1</v>
      </c>
      <c r="J43" s="228" t="s">
        <v>434</v>
      </c>
      <c r="K43" s="169">
        <v>2</v>
      </c>
      <c r="L43" s="38">
        <v>4</v>
      </c>
      <c r="M43" s="15">
        <v>2</v>
      </c>
      <c r="N43" s="228" t="s">
        <v>370</v>
      </c>
      <c r="O43" s="38">
        <v>4</v>
      </c>
      <c r="P43" s="228" t="s">
        <v>54</v>
      </c>
    </row>
    <row r="44" spans="2:16">
      <c r="B44" s="235">
        <v>43465</v>
      </c>
      <c r="C44" s="34" t="s">
        <v>26</v>
      </c>
      <c r="D44" s="168">
        <v>13600</v>
      </c>
      <c r="E44" s="169">
        <v>0</v>
      </c>
      <c r="F44" s="58" t="s">
        <v>417</v>
      </c>
      <c r="G44" s="58" t="s">
        <v>417</v>
      </c>
      <c r="H44" s="169">
        <v>1</v>
      </c>
      <c r="I44" s="38">
        <v>24</v>
      </c>
      <c r="J44" s="228" t="s">
        <v>453</v>
      </c>
      <c r="K44" s="169">
        <v>3</v>
      </c>
      <c r="L44" s="38">
        <v>2</v>
      </c>
      <c r="M44" s="15">
        <v>1</v>
      </c>
      <c r="N44" s="228" t="s">
        <v>370</v>
      </c>
      <c r="O44" s="38">
        <v>2</v>
      </c>
      <c r="P44" s="228" t="s">
        <v>54</v>
      </c>
    </row>
    <row r="45" spans="2:16">
      <c r="B45" s="235">
        <v>43465</v>
      </c>
      <c r="C45" s="34" t="s">
        <v>26</v>
      </c>
      <c r="D45" s="168">
        <v>13600</v>
      </c>
      <c r="E45" s="169">
        <v>0</v>
      </c>
      <c r="F45" s="58" t="s">
        <v>417</v>
      </c>
      <c r="G45" s="58" t="s">
        <v>417</v>
      </c>
      <c r="H45" s="169">
        <v>1</v>
      </c>
      <c r="I45" s="38">
        <v>24</v>
      </c>
      <c r="J45" s="228" t="s">
        <v>454</v>
      </c>
      <c r="K45" s="169">
        <v>3</v>
      </c>
      <c r="L45" s="38">
        <v>2</v>
      </c>
      <c r="M45" s="15">
        <v>1</v>
      </c>
      <c r="N45" s="228" t="s">
        <v>370</v>
      </c>
      <c r="O45" s="38">
        <v>2</v>
      </c>
      <c r="P45" s="228" t="s">
        <v>54</v>
      </c>
    </row>
    <row r="46" spans="2:16">
      <c r="B46" s="235">
        <v>43465</v>
      </c>
      <c r="C46" s="34" t="s">
        <v>26</v>
      </c>
      <c r="D46" s="168">
        <v>13600</v>
      </c>
      <c r="E46" s="169">
        <v>0</v>
      </c>
      <c r="F46" s="58" t="s">
        <v>417</v>
      </c>
      <c r="G46" s="58" t="s">
        <v>417</v>
      </c>
      <c r="H46" s="169">
        <v>1</v>
      </c>
      <c r="I46" s="38">
        <v>24</v>
      </c>
      <c r="J46" s="228" t="s">
        <v>455</v>
      </c>
      <c r="K46" s="169">
        <v>3</v>
      </c>
      <c r="L46" s="38">
        <v>2</v>
      </c>
      <c r="M46" s="15">
        <v>1</v>
      </c>
      <c r="N46" s="228" t="s">
        <v>370</v>
      </c>
      <c r="O46" s="38">
        <v>2</v>
      </c>
      <c r="P46" s="228" t="s">
        <v>54</v>
      </c>
    </row>
    <row r="47" spans="2:16">
      <c r="B47" s="235">
        <v>43465</v>
      </c>
      <c r="C47" s="34" t="s">
        <v>26</v>
      </c>
      <c r="D47" s="168">
        <v>13601</v>
      </c>
      <c r="E47" s="169">
        <v>0</v>
      </c>
      <c r="F47" s="58" t="s">
        <v>428</v>
      </c>
      <c r="G47" s="58" t="s">
        <v>428</v>
      </c>
      <c r="H47" s="169">
        <v>1</v>
      </c>
      <c r="I47" s="38">
        <v>20</v>
      </c>
      <c r="J47" s="228" t="s">
        <v>456</v>
      </c>
      <c r="K47" s="169">
        <v>6</v>
      </c>
      <c r="L47" s="38">
        <v>5</v>
      </c>
      <c r="M47" s="15">
        <v>1</v>
      </c>
      <c r="N47" s="228" t="s">
        <v>370</v>
      </c>
      <c r="O47" s="38">
        <v>5</v>
      </c>
      <c r="P47" s="228" t="s">
        <v>414</v>
      </c>
    </row>
    <row r="48" spans="2:16">
      <c r="B48" s="235">
        <v>43465</v>
      </c>
      <c r="C48" s="34" t="s">
        <v>26</v>
      </c>
      <c r="D48" s="168">
        <v>13617</v>
      </c>
      <c r="E48" s="169">
        <v>0</v>
      </c>
      <c r="F48" s="58" t="s">
        <v>429</v>
      </c>
      <c r="G48" s="58" t="s">
        <v>429</v>
      </c>
      <c r="H48" s="169">
        <v>1</v>
      </c>
      <c r="I48" s="38">
        <v>4</v>
      </c>
      <c r="J48" s="228" t="s">
        <v>456</v>
      </c>
      <c r="K48" s="169">
        <v>6</v>
      </c>
      <c r="L48" s="38">
        <v>8</v>
      </c>
      <c r="M48" s="15">
        <v>2</v>
      </c>
      <c r="N48" s="228" t="s">
        <v>370</v>
      </c>
      <c r="O48" s="38">
        <v>8</v>
      </c>
      <c r="P48" s="228" t="s">
        <v>414</v>
      </c>
    </row>
    <row r="49" spans="2:16">
      <c r="B49" s="235">
        <v>43447</v>
      </c>
      <c r="C49" s="34" t="s">
        <v>364</v>
      </c>
      <c r="D49" s="168">
        <v>17609</v>
      </c>
      <c r="E49" s="169">
        <v>0</v>
      </c>
      <c r="F49" s="58" t="s">
        <v>57</v>
      </c>
      <c r="G49" s="58" t="s">
        <v>57</v>
      </c>
      <c r="H49" s="169">
        <v>1</v>
      </c>
      <c r="I49" s="38">
        <v>100</v>
      </c>
      <c r="J49" s="228" t="s">
        <v>442</v>
      </c>
      <c r="K49" s="169">
        <v>1</v>
      </c>
      <c r="L49" s="38">
        <v>2</v>
      </c>
      <c r="M49" s="15">
        <v>1</v>
      </c>
      <c r="N49" s="228" t="s">
        <v>458</v>
      </c>
      <c r="O49" s="38">
        <v>8</v>
      </c>
      <c r="P49" s="228" t="s">
        <v>414</v>
      </c>
    </row>
    <row r="50" spans="2:16">
      <c r="B50" s="235">
        <v>43448</v>
      </c>
      <c r="C50" s="34" t="s">
        <v>364</v>
      </c>
      <c r="D50" s="168">
        <v>17651</v>
      </c>
      <c r="E50" s="169">
        <v>0</v>
      </c>
      <c r="F50" s="58" t="s">
        <v>69</v>
      </c>
      <c r="G50" s="58" t="s">
        <v>69</v>
      </c>
      <c r="H50" s="169">
        <v>1</v>
      </c>
      <c r="I50" s="38">
        <v>14</v>
      </c>
      <c r="J50" s="228" t="s">
        <v>457</v>
      </c>
      <c r="K50" s="169">
        <v>2</v>
      </c>
      <c r="L50" s="38">
        <v>3</v>
      </c>
      <c r="M50" s="15">
        <v>1</v>
      </c>
      <c r="N50" s="228" t="s">
        <v>458</v>
      </c>
      <c r="O50" s="38">
        <v>4</v>
      </c>
      <c r="P50" s="228" t="s">
        <v>414</v>
      </c>
    </row>
    <row r="51" spans="2:16">
      <c r="B51" s="235">
        <v>43448</v>
      </c>
      <c r="C51" s="34" t="s">
        <v>364</v>
      </c>
      <c r="D51" s="168">
        <v>17658</v>
      </c>
      <c r="E51" s="169">
        <v>0</v>
      </c>
      <c r="F51" s="58" t="s">
        <v>68</v>
      </c>
      <c r="G51" s="58" t="s">
        <v>68</v>
      </c>
      <c r="H51" s="169">
        <v>1</v>
      </c>
      <c r="I51" s="58" t="s">
        <v>396</v>
      </c>
      <c r="J51" s="228" t="s">
        <v>439</v>
      </c>
      <c r="K51" s="169">
        <v>1</v>
      </c>
      <c r="L51" s="38">
        <v>2</v>
      </c>
      <c r="M51" s="15">
        <v>1</v>
      </c>
      <c r="N51" s="228" t="s">
        <v>458</v>
      </c>
      <c r="O51" s="38">
        <v>2</v>
      </c>
      <c r="P51" s="228" t="s">
        <v>414</v>
      </c>
    </row>
    <row r="52" spans="2:16">
      <c r="B52" s="235">
        <v>43453</v>
      </c>
      <c r="C52" s="34" t="s">
        <v>364</v>
      </c>
      <c r="D52" s="168">
        <v>17938</v>
      </c>
      <c r="E52" s="169">
        <v>0</v>
      </c>
      <c r="F52" s="58" t="s">
        <v>422</v>
      </c>
      <c r="G52" s="58" t="s">
        <v>422</v>
      </c>
      <c r="H52" s="169">
        <v>1</v>
      </c>
      <c r="I52" s="38">
        <v>100</v>
      </c>
      <c r="J52" s="228" t="s">
        <v>440</v>
      </c>
      <c r="K52" s="169">
        <v>11</v>
      </c>
      <c r="L52" s="38">
        <v>9</v>
      </c>
      <c r="M52" s="15">
        <v>2</v>
      </c>
      <c r="N52" s="228" t="s">
        <v>458</v>
      </c>
      <c r="O52" s="38">
        <v>9</v>
      </c>
      <c r="P52" s="228" t="s">
        <v>414</v>
      </c>
    </row>
    <row r="53" spans="2:16">
      <c r="B53" s="235">
        <v>43453</v>
      </c>
      <c r="C53" s="34" t="s">
        <v>364</v>
      </c>
      <c r="D53" s="168">
        <v>17939</v>
      </c>
      <c r="E53" s="169">
        <v>0</v>
      </c>
      <c r="F53" s="58" t="s">
        <v>425</v>
      </c>
      <c r="G53" s="58" t="s">
        <v>425</v>
      </c>
      <c r="H53" s="169">
        <v>1</v>
      </c>
      <c r="I53" s="38">
        <v>10</v>
      </c>
      <c r="J53" s="228" t="s">
        <v>440</v>
      </c>
      <c r="K53" s="169">
        <v>14</v>
      </c>
      <c r="L53" s="38">
        <v>10</v>
      </c>
      <c r="M53" s="15">
        <v>4</v>
      </c>
      <c r="N53" s="228" t="s">
        <v>458</v>
      </c>
      <c r="O53" s="38">
        <v>11</v>
      </c>
      <c r="P53" s="228" t="s">
        <v>414</v>
      </c>
    </row>
    <row r="54" spans="2:16">
      <c r="B54" s="235">
        <v>43455</v>
      </c>
      <c r="C54" s="34" t="s">
        <v>364</v>
      </c>
      <c r="D54" s="168">
        <v>18031</v>
      </c>
      <c r="E54" s="169">
        <v>0</v>
      </c>
      <c r="F54" s="58" t="s">
        <v>430</v>
      </c>
      <c r="G54" s="58" t="s">
        <v>430</v>
      </c>
      <c r="H54" s="169">
        <v>1</v>
      </c>
      <c r="I54" s="38">
        <v>100</v>
      </c>
      <c r="J54" s="228" t="s">
        <v>440</v>
      </c>
      <c r="K54" s="169">
        <v>10</v>
      </c>
      <c r="L54" s="38">
        <v>11</v>
      </c>
      <c r="M54" s="15">
        <v>1</v>
      </c>
      <c r="N54" s="228" t="s">
        <v>458</v>
      </c>
      <c r="O54" s="38">
        <v>11</v>
      </c>
      <c r="P54" s="228" t="s">
        <v>414</v>
      </c>
    </row>
    <row r="55" spans="2:16">
      <c r="B55" s="235">
        <v>43455</v>
      </c>
      <c r="C55" s="34" t="s">
        <v>364</v>
      </c>
      <c r="D55" s="168">
        <v>18037</v>
      </c>
      <c r="E55" s="169">
        <v>0</v>
      </c>
      <c r="F55" s="58" t="s">
        <v>56</v>
      </c>
      <c r="G55" s="58" t="s">
        <v>56</v>
      </c>
      <c r="H55" s="169">
        <v>1</v>
      </c>
      <c r="I55" s="38">
        <v>10</v>
      </c>
      <c r="J55" s="228" t="s">
        <v>438</v>
      </c>
      <c r="K55" s="169">
        <v>3</v>
      </c>
      <c r="L55" s="38">
        <v>4</v>
      </c>
      <c r="M55" s="15">
        <v>1</v>
      </c>
      <c r="N55" s="228" t="s">
        <v>458</v>
      </c>
      <c r="O55" s="38">
        <v>4</v>
      </c>
      <c r="P55" s="228" t="s">
        <v>414</v>
      </c>
    </row>
    <row r="56" spans="2:16">
      <c r="B56" s="235">
        <v>43455</v>
      </c>
      <c r="C56" s="34" t="s">
        <v>364</v>
      </c>
      <c r="D56" s="168">
        <v>18040</v>
      </c>
      <c r="E56" s="169">
        <v>0</v>
      </c>
      <c r="F56" s="58" t="s">
        <v>431</v>
      </c>
      <c r="G56" s="58" t="s">
        <v>431</v>
      </c>
      <c r="H56" s="169">
        <v>1</v>
      </c>
      <c r="I56" s="38">
        <v>16</v>
      </c>
      <c r="J56" s="228" t="s">
        <v>438</v>
      </c>
      <c r="K56" s="169">
        <v>6</v>
      </c>
      <c r="L56" s="38">
        <v>5</v>
      </c>
      <c r="M56" s="15">
        <v>1</v>
      </c>
      <c r="N56" s="228" t="s">
        <v>458</v>
      </c>
      <c r="O56" s="38">
        <v>5</v>
      </c>
      <c r="P56" s="228" t="s">
        <v>414</v>
      </c>
    </row>
  </sheetData>
  <autoFilter ref="B7:P56"/>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87"/>
  <sheetViews>
    <sheetView showGridLines="0" topLeftCell="A262" workbookViewId="0">
      <selection activeCell="B262" sqref="B262"/>
    </sheetView>
  </sheetViews>
  <sheetFormatPr defaultRowHeight="12.75"/>
  <cols>
    <col min="1" max="1" width="6.6640625" style="103" customWidth="1"/>
    <col min="2" max="2" width="22.6640625" style="103" customWidth="1"/>
    <col min="3" max="3" width="19.33203125" style="103" bestFit="1" customWidth="1"/>
    <col min="4" max="4" width="19.83203125" style="103" bestFit="1" customWidth="1"/>
    <col min="5" max="5" width="18.33203125" style="103" bestFit="1" customWidth="1"/>
    <col min="6" max="6" width="38" style="103" customWidth="1"/>
    <col min="7" max="7" width="22.33203125" style="103" bestFit="1" customWidth="1"/>
    <col min="8" max="8" width="14.5" style="103" customWidth="1"/>
    <col min="9" max="9" width="16" style="103" customWidth="1"/>
    <col min="10" max="10" width="14.83203125" style="103" bestFit="1" customWidth="1"/>
    <col min="11" max="11" width="11.6640625" style="103" bestFit="1" customWidth="1"/>
    <col min="12" max="13" width="15.1640625" style="103" bestFit="1" customWidth="1"/>
    <col min="14" max="16384" width="9.33203125" style="103"/>
  </cols>
  <sheetData>
    <row r="1" spans="1:13" ht="20.100000000000001" customHeight="1">
      <c r="A1" s="54"/>
    </row>
    <row r="2" spans="1:13">
      <c r="B2" s="275"/>
      <c r="C2" s="276"/>
      <c r="D2" s="277"/>
      <c r="E2" s="277"/>
      <c r="F2" s="277"/>
      <c r="G2" s="277"/>
      <c r="H2" s="277"/>
      <c r="I2" s="277"/>
      <c r="J2" s="277"/>
      <c r="K2" s="277"/>
      <c r="L2" s="277"/>
      <c r="M2" s="278"/>
    </row>
    <row r="3" spans="1:13">
      <c r="B3" s="73" t="s">
        <v>288</v>
      </c>
      <c r="C3" s="74"/>
      <c r="D3" s="75"/>
      <c r="E3" s="75"/>
      <c r="F3" s="75"/>
      <c r="G3" s="75"/>
      <c r="H3" s="75"/>
      <c r="I3" s="75"/>
      <c r="J3" s="75"/>
      <c r="K3" s="75"/>
      <c r="L3" s="75"/>
      <c r="M3" s="76"/>
    </row>
    <row r="4" spans="1:13">
      <c r="B4" s="73"/>
      <c r="C4" s="74"/>
      <c r="D4" s="75"/>
      <c r="E4" s="75"/>
      <c r="F4" s="75"/>
      <c r="G4" s="75"/>
      <c r="H4" s="75"/>
      <c r="I4" s="75"/>
      <c r="J4" s="75"/>
      <c r="K4" s="75"/>
      <c r="L4" s="75"/>
      <c r="M4" s="76"/>
    </row>
    <row r="5" spans="1:13">
      <c r="B5" s="73" t="s">
        <v>289</v>
      </c>
      <c r="C5" s="77"/>
      <c r="D5" s="75"/>
      <c r="E5" s="75"/>
      <c r="F5" s="75"/>
      <c r="G5" s="75"/>
      <c r="H5" s="75"/>
      <c r="I5" s="75"/>
      <c r="J5" s="75"/>
      <c r="K5" s="75"/>
      <c r="L5" s="75"/>
      <c r="M5" s="76"/>
    </row>
    <row r="6" spans="1:13">
      <c r="B6" s="78"/>
      <c r="C6" s="79"/>
      <c r="D6" s="80"/>
      <c r="E6" s="80"/>
      <c r="F6" s="80"/>
      <c r="G6" s="80"/>
      <c r="H6" s="80"/>
      <c r="I6" s="80"/>
      <c r="J6" s="80"/>
      <c r="K6" s="80"/>
      <c r="L6" s="80"/>
      <c r="M6" s="81"/>
    </row>
    <row r="7" spans="1:13">
      <c r="B7" s="279" t="s">
        <v>291</v>
      </c>
      <c r="C7" s="280"/>
      <c r="D7" s="280"/>
      <c r="E7" s="280"/>
      <c r="F7" s="281"/>
      <c r="G7" s="282"/>
      <c r="H7" s="282"/>
      <c r="I7" s="282"/>
      <c r="J7" s="282"/>
      <c r="K7" s="282"/>
      <c r="L7" s="282"/>
      <c r="M7" s="283"/>
    </row>
    <row r="8" spans="1:13">
      <c r="B8" s="284" t="s">
        <v>292</v>
      </c>
      <c r="C8" s="285" t="s">
        <v>799</v>
      </c>
      <c r="D8" s="286" t="s">
        <v>304</v>
      </c>
      <c r="E8" s="286" t="s">
        <v>306</v>
      </c>
      <c r="F8" s="286" t="s">
        <v>26</v>
      </c>
      <c r="G8" s="286" t="s">
        <v>307</v>
      </c>
      <c r="H8" s="286" t="s">
        <v>798</v>
      </c>
      <c r="I8" s="286" t="s">
        <v>364</v>
      </c>
      <c r="J8" s="286" t="s">
        <v>43</v>
      </c>
      <c r="K8" s="286" t="s">
        <v>308</v>
      </c>
      <c r="L8" s="286" t="s">
        <v>84</v>
      </c>
      <c r="M8" s="286" t="s">
        <v>290</v>
      </c>
    </row>
    <row r="9" spans="1:13">
      <c r="B9" s="248" t="s">
        <v>271</v>
      </c>
      <c r="C9" s="255" t="s">
        <v>294</v>
      </c>
      <c r="D9" s="255">
        <v>2079</v>
      </c>
      <c r="E9" s="255" t="s">
        <v>294</v>
      </c>
      <c r="F9" s="255">
        <v>104963</v>
      </c>
      <c r="G9" s="255">
        <v>158</v>
      </c>
      <c r="H9" s="255" t="s">
        <v>294</v>
      </c>
      <c r="I9" s="255">
        <v>28117</v>
      </c>
      <c r="J9" s="255">
        <v>30336</v>
      </c>
      <c r="K9" s="255">
        <v>48199</v>
      </c>
      <c r="L9" s="255">
        <v>213852</v>
      </c>
      <c r="M9" s="287">
        <f>+L9/$L$21%</f>
        <v>7.6431318069609926</v>
      </c>
    </row>
    <row r="10" spans="1:13">
      <c r="B10" s="248" t="s">
        <v>1740</v>
      </c>
      <c r="C10" s="255" t="s">
        <v>294</v>
      </c>
      <c r="D10" s="255" t="s">
        <v>294</v>
      </c>
      <c r="E10" s="255">
        <v>598193</v>
      </c>
      <c r="F10" s="255">
        <v>1399</v>
      </c>
      <c r="G10" s="255">
        <v>1293</v>
      </c>
      <c r="H10" s="255" t="s">
        <v>294</v>
      </c>
      <c r="I10" s="255">
        <v>2347</v>
      </c>
      <c r="J10" s="255">
        <v>20226</v>
      </c>
      <c r="K10" s="255" t="s">
        <v>294</v>
      </c>
      <c r="L10" s="255">
        <v>623458</v>
      </c>
      <c r="M10" s="287">
        <f t="shared" ref="M10:M20" si="0">+L10/$L$21%</f>
        <v>22.282567710866797</v>
      </c>
    </row>
    <row r="11" spans="1:13">
      <c r="B11" s="248" t="s">
        <v>933</v>
      </c>
      <c r="C11" s="255" t="s">
        <v>294</v>
      </c>
      <c r="D11" s="255" t="s">
        <v>294</v>
      </c>
      <c r="E11" s="255" t="s">
        <v>294</v>
      </c>
      <c r="F11" s="255">
        <v>2199</v>
      </c>
      <c r="G11" s="255" t="s">
        <v>294</v>
      </c>
      <c r="H11" s="255" t="s">
        <v>294</v>
      </c>
      <c r="I11" s="255">
        <v>12180</v>
      </c>
      <c r="J11" s="255">
        <v>2506</v>
      </c>
      <c r="K11" s="255" t="s">
        <v>294</v>
      </c>
      <c r="L11" s="255">
        <v>16885</v>
      </c>
      <c r="M11" s="287">
        <f t="shared" si="0"/>
        <v>0.60347474216063612</v>
      </c>
    </row>
    <row r="12" spans="1:13">
      <c r="B12" s="248" t="s">
        <v>274</v>
      </c>
      <c r="C12" s="255" t="s">
        <v>294</v>
      </c>
      <c r="D12" s="255">
        <v>278</v>
      </c>
      <c r="E12" s="255" t="s">
        <v>294</v>
      </c>
      <c r="F12" s="255">
        <v>5621</v>
      </c>
      <c r="G12" s="255" t="s">
        <v>294</v>
      </c>
      <c r="H12" s="255" t="s">
        <v>294</v>
      </c>
      <c r="I12" s="255">
        <v>625</v>
      </c>
      <c r="J12" s="255">
        <v>8723</v>
      </c>
      <c r="K12" s="255">
        <v>2754</v>
      </c>
      <c r="L12" s="255">
        <v>18001</v>
      </c>
      <c r="M12" s="287">
        <f t="shared" si="0"/>
        <v>0.64336090219920705</v>
      </c>
    </row>
    <row r="13" spans="1:13">
      <c r="B13" s="248" t="s">
        <v>276</v>
      </c>
      <c r="C13" s="255" t="s">
        <v>294</v>
      </c>
      <c r="D13" s="255">
        <v>10330</v>
      </c>
      <c r="E13" s="255" t="s">
        <v>294</v>
      </c>
      <c r="F13" s="255">
        <v>5255</v>
      </c>
      <c r="G13" s="255">
        <v>504</v>
      </c>
      <c r="H13" s="255" t="s">
        <v>294</v>
      </c>
      <c r="I13" s="255">
        <v>8753</v>
      </c>
      <c r="J13" s="255">
        <v>14397</v>
      </c>
      <c r="K13" s="255">
        <v>4049</v>
      </c>
      <c r="L13" s="255">
        <v>43288</v>
      </c>
      <c r="M13" s="287">
        <f t="shared" si="0"/>
        <v>1.5471255338258583</v>
      </c>
    </row>
    <row r="14" spans="1:13">
      <c r="B14" s="248" t="s">
        <v>269</v>
      </c>
      <c r="C14" s="255" t="s">
        <v>294</v>
      </c>
      <c r="D14" s="255">
        <v>10276</v>
      </c>
      <c r="E14" s="255" t="s">
        <v>294</v>
      </c>
      <c r="F14" s="255">
        <v>3678</v>
      </c>
      <c r="G14" s="255">
        <v>483</v>
      </c>
      <c r="H14" s="255" t="s">
        <v>294</v>
      </c>
      <c r="I14" s="255">
        <v>1461</v>
      </c>
      <c r="J14" s="255">
        <v>48223</v>
      </c>
      <c r="K14" s="255">
        <v>12597</v>
      </c>
      <c r="L14" s="255">
        <v>76718</v>
      </c>
      <c r="M14" s="287">
        <f t="shared" si="0"/>
        <v>2.7419233206443403</v>
      </c>
    </row>
    <row r="15" spans="1:13">
      <c r="B15" s="248" t="s">
        <v>272</v>
      </c>
      <c r="C15" s="255" t="s">
        <v>294</v>
      </c>
      <c r="D15" s="255">
        <v>350</v>
      </c>
      <c r="E15" s="255" t="s">
        <v>294</v>
      </c>
      <c r="F15" s="255" t="s">
        <v>294</v>
      </c>
      <c r="G15" s="255" t="s">
        <v>294</v>
      </c>
      <c r="H15" s="255" t="s">
        <v>294</v>
      </c>
      <c r="I15" s="255" t="s">
        <v>294</v>
      </c>
      <c r="J15" s="255">
        <v>2614</v>
      </c>
      <c r="K15" s="255" t="s">
        <v>294</v>
      </c>
      <c r="L15" s="255">
        <v>2964</v>
      </c>
      <c r="M15" s="287">
        <f t="shared" si="0"/>
        <v>0.10593420999491415</v>
      </c>
    </row>
    <row r="16" spans="1:13">
      <c r="B16" s="248" t="s">
        <v>800</v>
      </c>
      <c r="C16" s="255" t="s">
        <v>294</v>
      </c>
      <c r="D16" s="255" t="s">
        <v>294</v>
      </c>
      <c r="E16" s="255" t="s">
        <v>294</v>
      </c>
      <c r="F16" s="255" t="s">
        <v>294</v>
      </c>
      <c r="G16" s="255" t="s">
        <v>294</v>
      </c>
      <c r="H16" s="255" t="s">
        <v>294</v>
      </c>
      <c r="I16" s="255">
        <v>1552</v>
      </c>
      <c r="J16" s="255" t="s">
        <v>294</v>
      </c>
      <c r="K16" s="255" t="s">
        <v>294</v>
      </c>
      <c r="L16" s="255">
        <v>1552</v>
      </c>
      <c r="M16" s="287">
        <f t="shared" si="0"/>
        <v>5.5468925071560989E-2</v>
      </c>
    </row>
    <row r="17" spans="2:13">
      <c r="B17" s="248" t="s">
        <v>275</v>
      </c>
      <c r="C17" s="255">
        <v>90000</v>
      </c>
      <c r="D17" s="255">
        <v>84</v>
      </c>
      <c r="E17" s="255">
        <v>65169</v>
      </c>
      <c r="F17" s="255" t="s">
        <v>294</v>
      </c>
      <c r="G17" s="255" t="s">
        <v>294</v>
      </c>
      <c r="H17" s="255" t="s">
        <v>294</v>
      </c>
      <c r="I17" s="255">
        <v>1766</v>
      </c>
      <c r="J17" s="255">
        <v>3018</v>
      </c>
      <c r="K17" s="255">
        <v>84</v>
      </c>
      <c r="L17" s="255">
        <v>160121</v>
      </c>
      <c r="M17" s="287">
        <f t="shared" si="0"/>
        <v>5.7227704583656038</v>
      </c>
    </row>
    <row r="18" spans="2:13">
      <c r="B18" s="248" t="s">
        <v>270</v>
      </c>
      <c r="C18" s="255" t="s">
        <v>294</v>
      </c>
      <c r="D18" s="255">
        <v>1599</v>
      </c>
      <c r="E18" s="255" t="s">
        <v>294</v>
      </c>
      <c r="F18" s="255">
        <v>7630</v>
      </c>
      <c r="G18" s="255">
        <v>247</v>
      </c>
      <c r="H18" s="255" t="s">
        <v>294</v>
      </c>
      <c r="I18" s="255">
        <v>1805</v>
      </c>
      <c r="J18" s="255">
        <v>23290</v>
      </c>
      <c r="K18" s="255">
        <v>3427</v>
      </c>
      <c r="L18" s="255">
        <v>37998</v>
      </c>
      <c r="M18" s="287">
        <f t="shared" si="0"/>
        <v>1.3580594167971485</v>
      </c>
    </row>
    <row r="19" spans="2:13">
      <c r="B19" s="248" t="s">
        <v>935</v>
      </c>
      <c r="C19" s="255" t="s">
        <v>294</v>
      </c>
      <c r="D19" s="255" t="s">
        <v>294</v>
      </c>
      <c r="E19" s="255" t="s">
        <v>294</v>
      </c>
      <c r="F19" s="255" t="s">
        <v>294</v>
      </c>
      <c r="G19" s="255" t="s">
        <v>294</v>
      </c>
      <c r="H19" s="255" t="s">
        <v>294</v>
      </c>
      <c r="I19" s="255" t="s">
        <v>294</v>
      </c>
      <c r="J19" s="255">
        <v>2103</v>
      </c>
      <c r="K19" s="255">
        <v>436</v>
      </c>
      <c r="L19" s="255">
        <v>2539</v>
      </c>
      <c r="M19" s="287">
        <f t="shared" si="0"/>
        <v>9.074458811642612E-2</v>
      </c>
    </row>
    <row r="20" spans="2:13">
      <c r="B20" s="248" t="s">
        <v>273</v>
      </c>
      <c r="C20" s="255">
        <v>834436</v>
      </c>
      <c r="D20" s="255">
        <v>10454</v>
      </c>
      <c r="E20" s="255">
        <v>408892</v>
      </c>
      <c r="F20" s="255">
        <v>53594</v>
      </c>
      <c r="G20" s="255">
        <v>2979</v>
      </c>
      <c r="H20" s="255">
        <v>167069</v>
      </c>
      <c r="I20" s="255">
        <v>78434</v>
      </c>
      <c r="J20" s="255">
        <v>25277</v>
      </c>
      <c r="K20" s="255">
        <v>19452</v>
      </c>
      <c r="L20" s="255">
        <v>1600587</v>
      </c>
      <c r="M20" s="287">
        <f t="shared" si="0"/>
        <v>57.205438384996512</v>
      </c>
    </row>
    <row r="21" spans="2:13">
      <c r="B21" s="288" t="s">
        <v>77</v>
      </c>
      <c r="C21" s="289">
        <f>SUM(C9:C20)</f>
        <v>924436</v>
      </c>
      <c r="D21" s="289">
        <f t="shared" ref="D21:K21" si="1">SUM(D9:D20)</f>
        <v>35450</v>
      </c>
      <c r="E21" s="289">
        <f t="shared" si="1"/>
        <v>1072254</v>
      </c>
      <c r="F21" s="289">
        <f t="shared" si="1"/>
        <v>184339</v>
      </c>
      <c r="G21" s="289">
        <f t="shared" si="1"/>
        <v>5664</v>
      </c>
      <c r="H21" s="289">
        <f t="shared" si="1"/>
        <v>167069</v>
      </c>
      <c r="I21" s="289">
        <f t="shared" si="1"/>
        <v>137040</v>
      </c>
      <c r="J21" s="289">
        <f t="shared" si="1"/>
        <v>180713</v>
      </c>
      <c r="K21" s="289">
        <f t="shared" si="1"/>
        <v>90998</v>
      </c>
      <c r="L21" s="289">
        <f>SUM(L9:L20)</f>
        <v>2797963</v>
      </c>
      <c r="M21" s="289">
        <v>100.00000000000003</v>
      </c>
    </row>
    <row r="22" spans="2:13">
      <c r="B22" s="290" t="s">
        <v>290</v>
      </c>
      <c r="C22" s="291">
        <f>+C21/$L$21%</f>
        <v>33.039607743204606</v>
      </c>
      <c r="D22" s="291">
        <f t="shared" ref="D22:L22" si="2">+D21/$L$21%</f>
        <v>1.2669931660997662</v>
      </c>
      <c r="E22" s="291">
        <f t="shared" si="2"/>
        <v>38.322665453403062</v>
      </c>
      <c r="F22" s="291">
        <f t="shared" si="2"/>
        <v>6.5883287234320109</v>
      </c>
      <c r="G22" s="291">
        <f t="shared" si="2"/>
        <v>0.20243298428177928</v>
      </c>
      <c r="H22" s="291">
        <f t="shared" si="2"/>
        <v>5.9710939708638033</v>
      </c>
      <c r="I22" s="291">
        <f t="shared" si="2"/>
        <v>4.8978488993599987</v>
      </c>
      <c r="J22" s="291">
        <f t="shared" si="2"/>
        <v>6.4587344435934284</v>
      </c>
      <c r="K22" s="291">
        <f t="shared" si="2"/>
        <v>3.2522946157615378</v>
      </c>
      <c r="L22" s="291">
        <f t="shared" si="2"/>
        <v>100</v>
      </c>
      <c r="M22" s="292"/>
    </row>
    <row r="23" spans="2:13">
      <c r="B23" s="293" t="s">
        <v>293</v>
      </c>
      <c r="C23" s="294"/>
      <c r="D23" s="295"/>
      <c r="E23" s="295"/>
      <c r="F23" s="295"/>
      <c r="G23" s="295"/>
      <c r="H23" s="295"/>
      <c r="I23" s="295"/>
      <c r="J23" s="295"/>
      <c r="K23" s="295"/>
      <c r="L23" s="295"/>
      <c r="M23" s="296"/>
    </row>
    <row r="24" spans="2:13">
      <c r="B24" s="297" t="s">
        <v>15</v>
      </c>
      <c r="C24" s="298" t="s">
        <v>799</v>
      </c>
      <c r="D24" s="299" t="s">
        <v>304</v>
      </c>
      <c r="E24" s="299" t="s">
        <v>306</v>
      </c>
      <c r="F24" s="299" t="s">
        <v>26</v>
      </c>
      <c r="G24" s="299" t="s">
        <v>307</v>
      </c>
      <c r="H24" s="299" t="s">
        <v>798</v>
      </c>
      <c r="I24" s="299" t="s">
        <v>364</v>
      </c>
      <c r="J24" s="299" t="s">
        <v>43</v>
      </c>
      <c r="K24" s="299" t="s">
        <v>308</v>
      </c>
      <c r="L24" s="299" t="s">
        <v>84</v>
      </c>
      <c r="M24" s="300" t="s">
        <v>478</v>
      </c>
    </row>
    <row r="25" spans="2:13">
      <c r="B25" s="301" t="s">
        <v>1741</v>
      </c>
      <c r="C25" s="302" t="s">
        <v>294</v>
      </c>
      <c r="D25" s="302">
        <v>25</v>
      </c>
      <c r="E25" s="302" t="s">
        <v>294</v>
      </c>
      <c r="F25" s="302">
        <v>7</v>
      </c>
      <c r="G25" s="302">
        <v>2</v>
      </c>
      <c r="H25" s="302" t="s">
        <v>294</v>
      </c>
      <c r="I25" s="302">
        <v>4</v>
      </c>
      <c r="J25" s="302">
        <v>126</v>
      </c>
      <c r="K25" s="302">
        <v>9</v>
      </c>
      <c r="L25" s="302">
        <v>173</v>
      </c>
      <c r="M25" s="303">
        <f t="shared" ref="M25:M36" si="3">+L25*0.65</f>
        <v>112.45</v>
      </c>
    </row>
    <row r="26" spans="2:13">
      <c r="B26" s="301" t="s">
        <v>273</v>
      </c>
      <c r="C26" s="302">
        <v>7</v>
      </c>
      <c r="D26" s="302">
        <v>16</v>
      </c>
      <c r="E26" s="302">
        <v>5</v>
      </c>
      <c r="F26" s="302">
        <v>14</v>
      </c>
      <c r="G26" s="302">
        <v>5</v>
      </c>
      <c r="H26" s="302">
        <v>3</v>
      </c>
      <c r="I26" s="302">
        <v>44</v>
      </c>
      <c r="J26" s="302">
        <v>46</v>
      </c>
      <c r="K26" s="302">
        <v>25</v>
      </c>
      <c r="L26" s="302">
        <v>165</v>
      </c>
      <c r="M26" s="303">
        <f t="shared" si="3"/>
        <v>107.25</v>
      </c>
    </row>
    <row r="27" spans="2:13">
      <c r="B27" s="301" t="s">
        <v>271</v>
      </c>
      <c r="C27" s="302" t="s">
        <v>294</v>
      </c>
      <c r="D27" s="302">
        <v>3</v>
      </c>
      <c r="E27" s="302"/>
      <c r="F27" s="302">
        <v>15</v>
      </c>
      <c r="G27" s="302">
        <v>1</v>
      </c>
      <c r="H27" s="302" t="s">
        <v>294</v>
      </c>
      <c r="I27" s="302">
        <v>24</v>
      </c>
      <c r="J27" s="302">
        <v>60</v>
      </c>
      <c r="K27" s="302">
        <v>19</v>
      </c>
      <c r="L27" s="302">
        <v>122</v>
      </c>
      <c r="M27" s="303">
        <f t="shared" si="3"/>
        <v>79.3</v>
      </c>
    </row>
    <row r="28" spans="2:13">
      <c r="B28" s="301" t="s">
        <v>276</v>
      </c>
      <c r="C28" s="302" t="s">
        <v>294</v>
      </c>
      <c r="D28" s="302">
        <v>10</v>
      </c>
      <c r="E28" s="302" t="s">
        <v>294</v>
      </c>
      <c r="F28" s="302">
        <v>5</v>
      </c>
      <c r="G28" s="302">
        <v>1</v>
      </c>
      <c r="H28" s="302" t="s">
        <v>294</v>
      </c>
      <c r="I28" s="302">
        <v>9</v>
      </c>
      <c r="J28" s="302">
        <v>28</v>
      </c>
      <c r="K28" s="302">
        <v>16</v>
      </c>
      <c r="L28" s="302">
        <v>69</v>
      </c>
      <c r="M28" s="303">
        <f t="shared" si="3"/>
        <v>44.85</v>
      </c>
    </row>
    <row r="29" spans="2:13">
      <c r="B29" s="301" t="s">
        <v>1740</v>
      </c>
      <c r="C29" s="302" t="s">
        <v>294</v>
      </c>
      <c r="D29" s="302" t="s">
        <v>294</v>
      </c>
      <c r="E29" s="302">
        <v>1</v>
      </c>
      <c r="F29" s="302">
        <v>1</v>
      </c>
      <c r="G29" s="302">
        <v>1</v>
      </c>
      <c r="H29" s="302" t="s">
        <v>294</v>
      </c>
      <c r="I29" s="302">
        <v>3</v>
      </c>
      <c r="J29" s="302">
        <v>43</v>
      </c>
      <c r="K29" s="302" t="s">
        <v>294</v>
      </c>
      <c r="L29" s="302">
        <v>49</v>
      </c>
      <c r="M29" s="303">
        <f t="shared" si="3"/>
        <v>31.85</v>
      </c>
    </row>
    <row r="30" spans="2:13">
      <c r="B30" s="301" t="s">
        <v>270</v>
      </c>
      <c r="C30" s="302" t="s">
        <v>294</v>
      </c>
      <c r="D30" s="302">
        <v>3</v>
      </c>
      <c r="E30" s="302" t="s">
        <v>294</v>
      </c>
      <c r="F30" s="302">
        <v>2</v>
      </c>
      <c r="G30" s="302">
        <v>1</v>
      </c>
      <c r="H30" s="302" t="s">
        <v>294</v>
      </c>
      <c r="I30" s="302">
        <v>2</v>
      </c>
      <c r="J30" s="302">
        <v>36</v>
      </c>
      <c r="K30" s="302">
        <v>5</v>
      </c>
      <c r="L30" s="302">
        <v>49</v>
      </c>
      <c r="M30" s="303">
        <f t="shared" si="3"/>
        <v>31.85</v>
      </c>
    </row>
    <row r="31" spans="2:13">
      <c r="B31" s="301" t="s">
        <v>274</v>
      </c>
      <c r="C31" s="302" t="s">
        <v>294</v>
      </c>
      <c r="D31" s="302">
        <v>1</v>
      </c>
      <c r="E31" s="302" t="s">
        <v>294</v>
      </c>
      <c r="F31" s="302">
        <v>10</v>
      </c>
      <c r="G31" s="302" t="s">
        <v>294</v>
      </c>
      <c r="H31" s="302" t="s">
        <v>294</v>
      </c>
      <c r="I31" s="302">
        <v>3</v>
      </c>
      <c r="J31" s="302">
        <v>10</v>
      </c>
      <c r="K31" s="302">
        <v>11</v>
      </c>
      <c r="L31" s="302">
        <v>35</v>
      </c>
      <c r="M31" s="303">
        <f t="shared" si="3"/>
        <v>22.75</v>
      </c>
    </row>
    <row r="32" spans="2:13">
      <c r="B32" s="301" t="s">
        <v>933</v>
      </c>
      <c r="C32" s="302" t="s">
        <v>294</v>
      </c>
      <c r="D32" s="302" t="s">
        <v>294</v>
      </c>
      <c r="E32" s="302" t="s">
        <v>294</v>
      </c>
      <c r="F32" s="302">
        <v>1</v>
      </c>
      <c r="G32" s="302" t="s">
        <v>294</v>
      </c>
      <c r="H32" s="302" t="s">
        <v>294</v>
      </c>
      <c r="I32" s="302">
        <v>19</v>
      </c>
      <c r="J32" s="302">
        <v>2</v>
      </c>
      <c r="K32" s="302" t="s">
        <v>294</v>
      </c>
      <c r="L32" s="302">
        <v>22</v>
      </c>
      <c r="M32" s="303">
        <f t="shared" si="3"/>
        <v>14.3</v>
      </c>
    </row>
    <row r="33" spans="2:13">
      <c r="B33" s="301" t="s">
        <v>275</v>
      </c>
      <c r="C33" s="302">
        <v>1</v>
      </c>
      <c r="D33" s="302">
        <v>1</v>
      </c>
      <c r="E33" s="302">
        <v>1</v>
      </c>
      <c r="F33" s="302" t="s">
        <v>294</v>
      </c>
      <c r="G33" s="302" t="s">
        <v>294</v>
      </c>
      <c r="H33" s="302" t="s">
        <v>294</v>
      </c>
      <c r="I33" s="302">
        <v>1</v>
      </c>
      <c r="J33" s="302">
        <v>9</v>
      </c>
      <c r="K33" s="302">
        <v>2</v>
      </c>
      <c r="L33" s="302">
        <v>15</v>
      </c>
      <c r="M33" s="303">
        <f t="shared" si="3"/>
        <v>9.75</v>
      </c>
    </row>
    <row r="34" spans="2:13">
      <c r="B34" s="301" t="s">
        <v>272</v>
      </c>
      <c r="C34" s="302" t="s">
        <v>294</v>
      </c>
      <c r="D34" s="302">
        <v>1</v>
      </c>
      <c r="E34" s="302" t="s">
        <v>294</v>
      </c>
      <c r="F34" s="302" t="s">
        <v>294</v>
      </c>
      <c r="G34" s="302" t="s">
        <v>294</v>
      </c>
      <c r="H34" s="302" t="s">
        <v>294</v>
      </c>
      <c r="I34" s="302" t="s">
        <v>294</v>
      </c>
      <c r="J34" s="302">
        <v>4</v>
      </c>
      <c r="K34" s="302" t="s">
        <v>294</v>
      </c>
      <c r="L34" s="302">
        <v>5</v>
      </c>
      <c r="M34" s="303">
        <f t="shared" si="3"/>
        <v>3.25</v>
      </c>
    </row>
    <row r="35" spans="2:13">
      <c r="B35" s="301" t="s">
        <v>935</v>
      </c>
      <c r="C35" s="302" t="s">
        <v>294</v>
      </c>
      <c r="D35" s="302" t="s">
        <v>294</v>
      </c>
      <c r="E35" s="302" t="s">
        <v>294</v>
      </c>
      <c r="F35" s="302" t="s">
        <v>294</v>
      </c>
      <c r="G35" s="302" t="s">
        <v>294</v>
      </c>
      <c r="H35" s="302" t="s">
        <v>294</v>
      </c>
      <c r="I35" s="302" t="s">
        <v>294</v>
      </c>
      <c r="J35" s="302">
        <v>4</v>
      </c>
      <c r="K35" s="302">
        <v>1</v>
      </c>
      <c r="L35" s="302">
        <v>5</v>
      </c>
      <c r="M35" s="303">
        <f t="shared" si="3"/>
        <v>3.25</v>
      </c>
    </row>
    <row r="36" spans="2:13">
      <c r="B36" s="301" t="s">
        <v>800</v>
      </c>
      <c r="C36" s="302" t="s">
        <v>294</v>
      </c>
      <c r="D36" s="302" t="s">
        <v>294</v>
      </c>
      <c r="E36" s="302" t="s">
        <v>294</v>
      </c>
      <c r="F36" s="302" t="s">
        <v>294</v>
      </c>
      <c r="G36" s="302" t="s">
        <v>294</v>
      </c>
      <c r="H36" s="302" t="s">
        <v>294</v>
      </c>
      <c r="I36" s="302">
        <v>1</v>
      </c>
      <c r="J36" s="302" t="s">
        <v>294</v>
      </c>
      <c r="K36" s="302" t="s">
        <v>294</v>
      </c>
      <c r="L36" s="302">
        <v>1</v>
      </c>
      <c r="M36" s="303">
        <f t="shared" si="3"/>
        <v>0.65</v>
      </c>
    </row>
    <row r="37" spans="2:13">
      <c r="B37" s="304" t="s">
        <v>77</v>
      </c>
      <c r="C37" s="300">
        <f>SUM(C25:C36)</f>
        <v>8</v>
      </c>
      <c r="D37" s="300">
        <f t="shared" ref="D37:J37" si="4">SUM(D25:D36)</f>
        <v>60</v>
      </c>
      <c r="E37" s="300">
        <f t="shared" si="4"/>
        <v>7</v>
      </c>
      <c r="F37" s="300">
        <f t="shared" si="4"/>
        <v>55</v>
      </c>
      <c r="G37" s="300">
        <f t="shared" si="4"/>
        <v>11</v>
      </c>
      <c r="H37" s="300">
        <f t="shared" si="4"/>
        <v>3</v>
      </c>
      <c r="I37" s="300">
        <f t="shared" si="4"/>
        <v>110</v>
      </c>
      <c r="J37" s="300">
        <f t="shared" si="4"/>
        <v>368</v>
      </c>
      <c r="K37" s="300">
        <f>SUM(K25:K36)</f>
        <v>88</v>
      </c>
      <c r="L37" s="300">
        <f>SUM(L25:L36)</f>
        <v>710</v>
      </c>
      <c r="M37" s="305">
        <f>SUM(M25:M36)</f>
        <v>461.50000000000006</v>
      </c>
    </row>
    <row r="38" spans="2:13">
      <c r="B38" s="306" t="s">
        <v>290</v>
      </c>
      <c r="C38" s="307">
        <f>+C37/$L$37%</f>
        <v>1.1267605633802817</v>
      </c>
      <c r="D38" s="307">
        <f t="shared" ref="D38:L38" si="5">+D37/$L$37%</f>
        <v>8.4507042253521139</v>
      </c>
      <c r="E38" s="307">
        <f t="shared" si="5"/>
        <v>0.9859154929577465</v>
      </c>
      <c r="F38" s="307">
        <f t="shared" si="5"/>
        <v>7.746478873239437</v>
      </c>
      <c r="G38" s="307">
        <f t="shared" si="5"/>
        <v>1.5492957746478875</v>
      </c>
      <c r="H38" s="307">
        <f t="shared" si="5"/>
        <v>0.42253521126760568</v>
      </c>
      <c r="I38" s="307">
        <f t="shared" si="5"/>
        <v>15.492957746478874</v>
      </c>
      <c r="J38" s="307">
        <f t="shared" si="5"/>
        <v>51.83098591549296</v>
      </c>
      <c r="K38" s="307">
        <f t="shared" si="5"/>
        <v>12.3943661971831</v>
      </c>
      <c r="L38" s="307">
        <f t="shared" si="5"/>
        <v>100</v>
      </c>
      <c r="M38" s="308"/>
    </row>
    <row r="39" spans="2:13">
      <c r="B39" s="63" t="s">
        <v>295</v>
      </c>
      <c r="C39" s="64"/>
      <c r="D39" s="65"/>
      <c r="E39" s="65"/>
      <c r="F39" s="102"/>
      <c r="G39" s="102"/>
      <c r="H39" s="66"/>
      <c r="I39" s="66"/>
      <c r="J39" s="66"/>
      <c r="K39" s="66"/>
      <c r="L39" s="66"/>
      <c r="M39" s="309"/>
    </row>
    <row r="40" spans="2:13">
      <c r="B40" s="310" t="s">
        <v>296</v>
      </c>
      <c r="C40" s="298" t="s">
        <v>799</v>
      </c>
      <c r="D40" s="299" t="s">
        <v>304</v>
      </c>
      <c r="E40" s="299" t="s">
        <v>306</v>
      </c>
      <c r="F40" s="299" t="s">
        <v>26</v>
      </c>
      <c r="G40" s="299" t="s">
        <v>307</v>
      </c>
      <c r="H40" s="299" t="s">
        <v>798</v>
      </c>
      <c r="I40" s="299" t="s">
        <v>364</v>
      </c>
      <c r="J40" s="299" t="s">
        <v>43</v>
      </c>
      <c r="K40" s="299" t="s">
        <v>308</v>
      </c>
      <c r="L40" s="300" t="s">
        <v>84</v>
      </c>
      <c r="M40" s="300" t="s">
        <v>290</v>
      </c>
    </row>
    <row r="41" spans="2:13">
      <c r="B41" s="311" t="s">
        <v>297</v>
      </c>
      <c r="C41" s="312">
        <v>924436</v>
      </c>
      <c r="D41" s="312">
        <v>22745</v>
      </c>
      <c r="E41" s="312">
        <v>1072254</v>
      </c>
      <c r="F41" s="312">
        <v>75698</v>
      </c>
      <c r="G41" s="312">
        <v>5023</v>
      </c>
      <c r="H41" s="312">
        <v>167069</v>
      </c>
      <c r="I41" s="312">
        <v>107462</v>
      </c>
      <c r="J41" s="312">
        <v>99540</v>
      </c>
      <c r="K41" s="312">
        <v>30202</v>
      </c>
      <c r="L41" s="312">
        <v>2504429</v>
      </c>
      <c r="M41" s="313">
        <f>+L41/L43%</f>
        <v>89.509010662399746</v>
      </c>
    </row>
    <row r="42" spans="2:13">
      <c r="B42" s="311" t="s">
        <v>298</v>
      </c>
      <c r="C42" s="312">
        <v>0</v>
      </c>
      <c r="D42" s="312">
        <v>12705</v>
      </c>
      <c r="E42" s="312">
        <v>0</v>
      </c>
      <c r="F42" s="312">
        <v>108641</v>
      </c>
      <c r="G42" s="312">
        <v>641</v>
      </c>
      <c r="H42" s="314">
        <v>0</v>
      </c>
      <c r="I42" s="312">
        <v>29578</v>
      </c>
      <c r="J42" s="312">
        <v>81173</v>
      </c>
      <c r="K42" s="312">
        <v>60796</v>
      </c>
      <c r="L42" s="312">
        <v>293534</v>
      </c>
      <c r="M42" s="313">
        <f>+L42/L43%</f>
        <v>10.490989337600247</v>
      </c>
    </row>
    <row r="43" spans="2:13">
      <c r="B43" s="304" t="s">
        <v>77</v>
      </c>
      <c r="C43" s="315">
        <f>SUBTOTAL(9,C41:C42)</f>
        <v>924436</v>
      </c>
      <c r="D43" s="315">
        <f t="shared" ref="D43:K43" si="6">SUBTOTAL(9,D41:D42)</f>
        <v>35450</v>
      </c>
      <c r="E43" s="315">
        <f t="shared" si="6"/>
        <v>1072254</v>
      </c>
      <c r="F43" s="315">
        <f t="shared" si="6"/>
        <v>184339</v>
      </c>
      <c r="G43" s="315">
        <f t="shared" si="6"/>
        <v>5664</v>
      </c>
      <c r="H43" s="315">
        <f t="shared" si="6"/>
        <v>167069</v>
      </c>
      <c r="I43" s="315">
        <f t="shared" si="6"/>
        <v>137040</v>
      </c>
      <c r="J43" s="315">
        <f t="shared" si="6"/>
        <v>180713</v>
      </c>
      <c r="K43" s="315">
        <f t="shared" si="6"/>
        <v>90998</v>
      </c>
      <c r="L43" s="315">
        <f>SUBTOTAL(9,L41:L42)</f>
        <v>2797963</v>
      </c>
      <c r="M43" s="316">
        <f>SUBTOTAL(9,M41:M42)</f>
        <v>100</v>
      </c>
    </row>
    <row r="44" spans="2:13">
      <c r="B44" s="98" t="s">
        <v>479</v>
      </c>
      <c r="C44" s="317"/>
      <c r="D44" s="317"/>
      <c r="E44" s="318"/>
      <c r="F44" s="317"/>
      <c r="G44" s="317"/>
      <c r="H44" s="317"/>
      <c r="I44" s="104"/>
      <c r="J44" s="104"/>
      <c r="K44" s="319"/>
    </row>
    <row r="45" spans="2:13" ht="38.25">
      <c r="B45" s="320" t="s">
        <v>311</v>
      </c>
      <c r="C45" s="320" t="s">
        <v>480</v>
      </c>
      <c r="D45" s="320" t="s">
        <v>481</v>
      </c>
      <c r="E45" s="320" t="s">
        <v>482</v>
      </c>
      <c r="F45" s="320" t="s">
        <v>87</v>
      </c>
      <c r="G45" s="320" t="s">
        <v>936</v>
      </c>
      <c r="H45" s="104"/>
      <c r="I45" s="104"/>
      <c r="J45" s="104"/>
      <c r="K45" s="321"/>
    </row>
    <row r="46" spans="2:13">
      <c r="B46" s="68">
        <v>52673</v>
      </c>
      <c r="C46" s="68">
        <v>710</v>
      </c>
      <c r="D46" s="99">
        <f>+C46/B46%</f>
        <v>1.3479391718717368</v>
      </c>
      <c r="E46" s="100">
        <v>2797963</v>
      </c>
      <c r="F46" s="100">
        <v>130708544</v>
      </c>
      <c r="G46" s="99">
        <f>+E46/F46%</f>
        <v>2.1406121699282337</v>
      </c>
      <c r="H46" s="101"/>
      <c r="I46" s="104"/>
      <c r="J46" s="104"/>
      <c r="K46" s="321"/>
    </row>
    <row r="47" spans="2:13">
      <c r="B47" s="98" t="s">
        <v>483</v>
      </c>
      <c r="C47" s="97"/>
      <c r="D47" s="97"/>
      <c r="E47" s="97"/>
      <c r="F47" s="97"/>
      <c r="G47" s="97"/>
      <c r="H47" s="97"/>
      <c r="I47" s="104"/>
      <c r="J47" s="104"/>
      <c r="K47" s="321"/>
    </row>
    <row r="48" spans="2:13" ht="63.75">
      <c r="B48" s="320" t="s">
        <v>314</v>
      </c>
      <c r="C48" s="320" t="s">
        <v>311</v>
      </c>
      <c r="D48" s="320" t="s">
        <v>484</v>
      </c>
      <c r="E48" s="320" t="s">
        <v>481</v>
      </c>
      <c r="F48" s="320" t="s">
        <v>913</v>
      </c>
      <c r="G48" s="320" t="s">
        <v>485</v>
      </c>
      <c r="H48" s="320" t="s">
        <v>937</v>
      </c>
      <c r="I48" s="104"/>
      <c r="J48" s="104"/>
      <c r="K48" s="321"/>
    </row>
    <row r="49" spans="2:11">
      <c r="B49" s="301" t="s">
        <v>109</v>
      </c>
      <c r="C49" s="322">
        <v>14076</v>
      </c>
      <c r="D49" s="323">
        <v>422</v>
      </c>
      <c r="E49" s="324">
        <f t="shared" ref="E49:E73" si="7">D49/C49*100</f>
        <v>2.9980107985223077</v>
      </c>
      <c r="F49" s="325">
        <v>2</v>
      </c>
      <c r="G49" s="326">
        <f t="shared" ref="G49:G65" si="8">F49/D49*100</f>
        <v>0.47393364928909953</v>
      </c>
      <c r="H49" s="327">
        <f t="shared" ref="H49:H73" si="9">+D49/$D$74*100</f>
        <v>59.436619718309856</v>
      </c>
      <c r="I49" s="104"/>
      <c r="J49" s="104"/>
      <c r="K49" s="321"/>
    </row>
    <row r="50" spans="2:11">
      <c r="B50" s="301" t="s">
        <v>113</v>
      </c>
      <c r="C50" s="322">
        <v>11706</v>
      </c>
      <c r="D50" s="328">
        <v>105</v>
      </c>
      <c r="E50" s="324">
        <f t="shared" si="7"/>
        <v>0.89697590978985131</v>
      </c>
      <c r="F50" s="325">
        <v>19</v>
      </c>
      <c r="G50" s="326">
        <f t="shared" si="8"/>
        <v>18.095238095238095</v>
      </c>
      <c r="H50" s="327">
        <f t="shared" si="9"/>
        <v>14.788732394366196</v>
      </c>
      <c r="I50" s="104"/>
      <c r="J50" s="104"/>
      <c r="K50" s="321"/>
    </row>
    <row r="51" spans="2:11">
      <c r="B51" s="301" t="s">
        <v>111</v>
      </c>
      <c r="C51" s="322">
        <v>10774</v>
      </c>
      <c r="D51" s="323">
        <v>59</v>
      </c>
      <c r="E51" s="324">
        <f t="shared" si="7"/>
        <v>0.54761462780768522</v>
      </c>
      <c r="F51" s="325">
        <v>3</v>
      </c>
      <c r="G51" s="326">
        <f t="shared" si="8"/>
        <v>5.0847457627118651</v>
      </c>
      <c r="H51" s="327">
        <f t="shared" si="9"/>
        <v>8.3098591549295779</v>
      </c>
      <c r="I51" s="104"/>
      <c r="J51" s="104"/>
      <c r="K51" s="321"/>
    </row>
    <row r="52" spans="2:11">
      <c r="B52" s="301" t="s">
        <v>365</v>
      </c>
      <c r="C52" s="322">
        <v>3373</v>
      </c>
      <c r="D52" s="328">
        <v>26</v>
      </c>
      <c r="E52" s="324">
        <f t="shared" si="7"/>
        <v>0.77082715683367931</v>
      </c>
      <c r="F52" s="325">
        <v>5</v>
      </c>
      <c r="G52" s="326">
        <f t="shared" si="8"/>
        <v>19.230769230769234</v>
      </c>
      <c r="H52" s="327">
        <f t="shared" si="9"/>
        <v>3.6619718309859155</v>
      </c>
      <c r="I52" s="104"/>
      <c r="J52" s="104"/>
      <c r="K52" s="321"/>
    </row>
    <row r="53" spans="2:11">
      <c r="B53" s="301" t="s">
        <v>370</v>
      </c>
      <c r="C53" s="322">
        <v>2668</v>
      </c>
      <c r="D53" s="328">
        <v>19</v>
      </c>
      <c r="E53" s="324">
        <f t="shared" si="7"/>
        <v>0.71214392803598203</v>
      </c>
      <c r="F53" s="325">
        <v>0</v>
      </c>
      <c r="G53" s="326">
        <f t="shared" si="8"/>
        <v>0</v>
      </c>
      <c r="H53" s="327">
        <f t="shared" si="9"/>
        <v>2.676056338028169</v>
      </c>
      <c r="I53" s="104"/>
      <c r="J53" s="104"/>
      <c r="K53" s="321"/>
    </row>
    <row r="54" spans="2:11">
      <c r="B54" s="301" t="s">
        <v>110</v>
      </c>
      <c r="C54" s="322">
        <v>1577</v>
      </c>
      <c r="D54" s="328">
        <v>18</v>
      </c>
      <c r="E54" s="324">
        <f t="shared" si="7"/>
        <v>1.14140773620799</v>
      </c>
      <c r="F54" s="325">
        <v>0</v>
      </c>
      <c r="G54" s="326">
        <f t="shared" si="8"/>
        <v>0</v>
      </c>
      <c r="H54" s="327">
        <f t="shared" si="9"/>
        <v>2.535211267605634</v>
      </c>
      <c r="I54" s="104"/>
      <c r="J54" s="104"/>
      <c r="K54" s="321"/>
    </row>
    <row r="55" spans="2:11">
      <c r="B55" s="301" t="s">
        <v>932</v>
      </c>
      <c r="C55" s="322">
        <v>1363</v>
      </c>
      <c r="D55" s="328">
        <v>18</v>
      </c>
      <c r="E55" s="324">
        <f t="shared" si="7"/>
        <v>1.3206162876008805</v>
      </c>
      <c r="F55" s="325">
        <v>0</v>
      </c>
      <c r="G55" s="326">
        <f t="shared" si="8"/>
        <v>0</v>
      </c>
      <c r="H55" s="327">
        <f t="shared" si="9"/>
        <v>2.535211267605634</v>
      </c>
      <c r="I55" s="104"/>
      <c r="J55" s="104"/>
      <c r="K55" s="321"/>
    </row>
    <row r="56" spans="2:11">
      <c r="B56" s="301" t="s">
        <v>805</v>
      </c>
      <c r="C56" s="322">
        <v>598</v>
      </c>
      <c r="D56" s="328">
        <v>9</v>
      </c>
      <c r="E56" s="324">
        <f t="shared" si="7"/>
        <v>1.5050167224080269</v>
      </c>
      <c r="F56" s="325">
        <v>0</v>
      </c>
      <c r="G56" s="326">
        <f t="shared" si="8"/>
        <v>0</v>
      </c>
      <c r="H56" s="327">
        <f t="shared" si="9"/>
        <v>1.267605633802817</v>
      </c>
      <c r="I56" s="104"/>
      <c r="J56" s="104"/>
      <c r="K56" s="321"/>
    </row>
    <row r="57" spans="2:11">
      <c r="B57" s="301" t="s">
        <v>934</v>
      </c>
      <c r="C57" s="322">
        <v>2193</v>
      </c>
      <c r="D57" s="329">
        <v>7</v>
      </c>
      <c r="E57" s="324">
        <f t="shared" si="7"/>
        <v>0.31919744642042863</v>
      </c>
      <c r="F57" s="325">
        <v>0</v>
      </c>
      <c r="G57" s="326">
        <f t="shared" si="8"/>
        <v>0</v>
      </c>
      <c r="H57" s="327">
        <f t="shared" si="9"/>
        <v>0.9859154929577465</v>
      </c>
      <c r="I57" s="104"/>
      <c r="J57" s="104"/>
      <c r="K57" s="321"/>
    </row>
    <row r="58" spans="2:11">
      <c r="B58" s="301" t="s">
        <v>287</v>
      </c>
      <c r="C58" s="322">
        <v>259</v>
      </c>
      <c r="D58" s="328">
        <v>6</v>
      </c>
      <c r="E58" s="324">
        <f t="shared" si="7"/>
        <v>2.3166023166023164</v>
      </c>
      <c r="F58" s="325">
        <v>0</v>
      </c>
      <c r="G58" s="326">
        <f t="shared" si="8"/>
        <v>0</v>
      </c>
      <c r="H58" s="327">
        <f t="shared" si="9"/>
        <v>0.84507042253521114</v>
      </c>
      <c r="I58" s="104"/>
      <c r="J58" s="104"/>
      <c r="K58" s="321"/>
    </row>
    <row r="59" spans="2:11">
      <c r="B59" s="301" t="s">
        <v>801</v>
      </c>
      <c r="C59" s="322">
        <v>51</v>
      </c>
      <c r="D59" s="328">
        <v>6</v>
      </c>
      <c r="E59" s="324">
        <f t="shared" si="7"/>
        <v>11.76470588235294</v>
      </c>
      <c r="F59" s="325">
        <v>0</v>
      </c>
      <c r="G59" s="326">
        <f t="shared" si="8"/>
        <v>0</v>
      </c>
      <c r="H59" s="327">
        <f t="shared" si="9"/>
        <v>0.84507042253521114</v>
      </c>
      <c r="I59" s="104"/>
      <c r="J59" s="104"/>
      <c r="K59" s="321"/>
    </row>
    <row r="60" spans="2:11">
      <c r="B60" s="301" t="s">
        <v>112</v>
      </c>
      <c r="C60" s="322">
        <v>1737</v>
      </c>
      <c r="D60" s="328">
        <v>6</v>
      </c>
      <c r="E60" s="324">
        <f t="shared" si="7"/>
        <v>0.34542314335060448</v>
      </c>
      <c r="F60" s="325">
        <v>0</v>
      </c>
      <c r="G60" s="326">
        <f t="shared" si="8"/>
        <v>0</v>
      </c>
      <c r="H60" s="327">
        <f t="shared" si="9"/>
        <v>0.84507042253521114</v>
      </c>
      <c r="I60" s="104"/>
      <c r="J60" s="104"/>
      <c r="K60" s="321"/>
    </row>
    <row r="61" spans="2:11">
      <c r="B61" s="301" t="s">
        <v>458</v>
      </c>
      <c r="C61" s="322">
        <v>1085</v>
      </c>
      <c r="D61" s="323">
        <v>5</v>
      </c>
      <c r="E61" s="324">
        <f t="shared" si="7"/>
        <v>0.46082949308755761</v>
      </c>
      <c r="F61" s="325">
        <v>0</v>
      </c>
      <c r="G61" s="326">
        <f t="shared" si="8"/>
        <v>0</v>
      </c>
      <c r="H61" s="327">
        <f t="shared" si="9"/>
        <v>0.70422535211267612</v>
      </c>
      <c r="I61" s="104"/>
      <c r="J61" s="104"/>
      <c r="K61" s="321"/>
    </row>
    <row r="62" spans="2:11">
      <c r="B62" s="301" t="s">
        <v>413</v>
      </c>
      <c r="C62" s="322">
        <v>63</v>
      </c>
      <c r="D62" s="329">
        <v>1</v>
      </c>
      <c r="E62" s="324">
        <f t="shared" si="7"/>
        <v>1.5873015873015872</v>
      </c>
      <c r="F62" s="330">
        <v>0</v>
      </c>
      <c r="G62" s="326">
        <f t="shared" si="8"/>
        <v>0</v>
      </c>
      <c r="H62" s="327">
        <f t="shared" si="9"/>
        <v>0.14084507042253522</v>
      </c>
      <c r="I62" s="104"/>
      <c r="J62" s="104"/>
      <c r="K62" s="321"/>
    </row>
    <row r="63" spans="2:11">
      <c r="B63" s="301" t="s">
        <v>802</v>
      </c>
      <c r="C63" s="322">
        <v>43</v>
      </c>
      <c r="D63" s="329">
        <v>1</v>
      </c>
      <c r="E63" s="324">
        <f t="shared" si="7"/>
        <v>2.3255813953488373</v>
      </c>
      <c r="F63" s="325">
        <v>0</v>
      </c>
      <c r="G63" s="326">
        <f t="shared" si="8"/>
        <v>0</v>
      </c>
      <c r="H63" s="327">
        <f t="shared" si="9"/>
        <v>0.14084507042253522</v>
      </c>
      <c r="I63" s="104"/>
      <c r="J63" s="104"/>
      <c r="K63" s="321"/>
    </row>
    <row r="64" spans="2:11">
      <c r="B64" s="301" t="s">
        <v>26</v>
      </c>
      <c r="C64" s="322">
        <v>197</v>
      </c>
      <c r="D64" s="323">
        <v>1</v>
      </c>
      <c r="E64" s="324">
        <f t="shared" si="7"/>
        <v>0.50761421319796951</v>
      </c>
      <c r="F64" s="325">
        <v>0</v>
      </c>
      <c r="G64" s="326">
        <f t="shared" si="8"/>
        <v>0</v>
      </c>
      <c r="H64" s="327">
        <f t="shared" si="9"/>
        <v>0.14084507042253522</v>
      </c>
      <c r="I64" s="104"/>
      <c r="J64" s="104"/>
      <c r="K64" s="321"/>
    </row>
    <row r="65" spans="2:11">
      <c r="B65" s="301" t="s">
        <v>803</v>
      </c>
      <c r="C65" s="322">
        <v>6</v>
      </c>
      <c r="D65" s="328">
        <v>1</v>
      </c>
      <c r="E65" s="324">
        <f t="shared" si="7"/>
        <v>16.666666666666664</v>
      </c>
      <c r="F65" s="325">
        <v>0</v>
      </c>
      <c r="G65" s="326">
        <f t="shared" si="8"/>
        <v>0</v>
      </c>
      <c r="H65" s="327">
        <f t="shared" si="9"/>
        <v>0.14084507042253522</v>
      </c>
      <c r="I65" s="104"/>
      <c r="J65" s="104"/>
      <c r="K65" s="321"/>
    </row>
    <row r="66" spans="2:11">
      <c r="B66" s="301" t="s">
        <v>804</v>
      </c>
      <c r="C66" s="322">
        <v>2</v>
      </c>
      <c r="D66" s="328">
        <v>0</v>
      </c>
      <c r="E66" s="324">
        <f t="shared" si="7"/>
        <v>0</v>
      </c>
      <c r="F66" s="325">
        <v>0</v>
      </c>
      <c r="G66" s="326" t="s">
        <v>294</v>
      </c>
      <c r="H66" s="327">
        <f t="shared" si="9"/>
        <v>0</v>
      </c>
      <c r="I66" s="104"/>
      <c r="J66" s="104"/>
      <c r="K66" s="321"/>
    </row>
    <row r="67" spans="2:11">
      <c r="B67" s="301" t="s">
        <v>938</v>
      </c>
      <c r="C67" s="322">
        <v>18</v>
      </c>
      <c r="D67" s="329">
        <v>0</v>
      </c>
      <c r="E67" s="324">
        <f t="shared" si="7"/>
        <v>0</v>
      </c>
      <c r="F67" s="325">
        <v>0</v>
      </c>
      <c r="G67" s="326" t="s">
        <v>294</v>
      </c>
      <c r="H67" s="327">
        <f t="shared" si="9"/>
        <v>0</v>
      </c>
      <c r="I67" s="104"/>
      <c r="J67" s="104"/>
      <c r="K67" s="321"/>
    </row>
    <row r="68" spans="2:11">
      <c r="B68" s="301" t="s">
        <v>395</v>
      </c>
      <c r="C68" s="322">
        <v>647</v>
      </c>
      <c r="D68" s="329">
        <v>0</v>
      </c>
      <c r="E68" s="324">
        <f t="shared" si="7"/>
        <v>0</v>
      </c>
      <c r="F68" s="325">
        <v>0</v>
      </c>
      <c r="G68" s="326" t="s">
        <v>294</v>
      </c>
      <c r="H68" s="327">
        <f t="shared" si="9"/>
        <v>0</v>
      </c>
      <c r="I68" s="104"/>
      <c r="J68" s="104"/>
      <c r="K68" s="321"/>
    </row>
    <row r="69" spans="2:11">
      <c r="B69" s="301" t="s">
        <v>358</v>
      </c>
      <c r="C69" s="322">
        <v>137</v>
      </c>
      <c r="D69" s="328">
        <v>0</v>
      </c>
      <c r="E69" s="324">
        <f t="shared" si="7"/>
        <v>0</v>
      </c>
      <c r="F69" s="325">
        <v>0</v>
      </c>
      <c r="G69" s="326" t="s">
        <v>294</v>
      </c>
      <c r="H69" s="327">
        <f t="shared" si="9"/>
        <v>0</v>
      </c>
      <c r="I69" s="104"/>
      <c r="J69" s="104"/>
      <c r="K69" s="321"/>
    </row>
    <row r="70" spans="2:11">
      <c r="B70" s="301" t="s">
        <v>939</v>
      </c>
      <c r="C70" s="322">
        <v>26</v>
      </c>
      <c r="D70" s="328">
        <v>0</v>
      </c>
      <c r="E70" s="324">
        <f t="shared" si="7"/>
        <v>0</v>
      </c>
      <c r="F70" s="325">
        <v>0</v>
      </c>
      <c r="G70" s="326" t="s">
        <v>294</v>
      </c>
      <c r="H70" s="327">
        <f t="shared" si="9"/>
        <v>0</v>
      </c>
      <c r="I70" s="104"/>
      <c r="J70" s="104"/>
      <c r="K70" s="321"/>
    </row>
    <row r="71" spans="2:11">
      <c r="B71" s="301" t="s">
        <v>940</v>
      </c>
      <c r="C71" s="322">
        <v>2</v>
      </c>
      <c r="D71" s="328">
        <v>0</v>
      </c>
      <c r="E71" s="324">
        <f t="shared" si="7"/>
        <v>0</v>
      </c>
      <c r="F71" s="325">
        <v>0</v>
      </c>
      <c r="G71" s="326" t="s">
        <v>294</v>
      </c>
      <c r="H71" s="327">
        <f t="shared" si="9"/>
        <v>0</v>
      </c>
      <c r="I71" s="104"/>
      <c r="J71" s="104"/>
      <c r="K71" s="321"/>
    </row>
    <row r="72" spans="2:11">
      <c r="B72" s="301" t="s">
        <v>941</v>
      </c>
      <c r="C72" s="322">
        <v>33</v>
      </c>
      <c r="D72" s="328">
        <v>0</v>
      </c>
      <c r="E72" s="324">
        <f t="shared" si="7"/>
        <v>0</v>
      </c>
      <c r="F72" s="325">
        <v>0</v>
      </c>
      <c r="G72" s="326" t="s">
        <v>294</v>
      </c>
      <c r="H72" s="327">
        <f t="shared" si="9"/>
        <v>0</v>
      </c>
      <c r="I72" s="104"/>
      <c r="J72" s="104"/>
      <c r="K72" s="321"/>
    </row>
    <row r="73" spans="2:11">
      <c r="B73" s="301" t="s">
        <v>402</v>
      </c>
      <c r="C73" s="322">
        <v>39</v>
      </c>
      <c r="D73" s="328">
        <v>0</v>
      </c>
      <c r="E73" s="324">
        <f t="shared" si="7"/>
        <v>0</v>
      </c>
      <c r="F73" s="325">
        <v>0</v>
      </c>
      <c r="G73" s="326" t="s">
        <v>294</v>
      </c>
      <c r="H73" s="327">
        <f t="shared" si="9"/>
        <v>0</v>
      </c>
      <c r="I73" s="104"/>
      <c r="J73" s="104"/>
      <c r="K73" s="321"/>
    </row>
    <row r="74" spans="2:11">
      <c r="B74" s="310" t="s">
        <v>77</v>
      </c>
      <c r="C74" s="304">
        <f>SUM(C49:C73)</f>
        <v>52673</v>
      </c>
      <c r="D74" s="304">
        <f>SUM(D49:D73)</f>
        <v>710</v>
      </c>
      <c r="E74" s="331">
        <f>SUM(E49:E73)</f>
        <v>46.186535311535309</v>
      </c>
      <c r="F74" s="331">
        <f t="shared" ref="F74:G74" si="10">SUM(F49:F73)</f>
        <v>29</v>
      </c>
      <c r="G74" s="331">
        <f t="shared" si="10"/>
        <v>42.884686738008298</v>
      </c>
      <c r="H74" s="332">
        <f>SUM(H49:H73)</f>
        <v>99.999999999999986</v>
      </c>
      <c r="I74" s="104"/>
      <c r="J74" s="104"/>
      <c r="K74" s="321"/>
    </row>
    <row r="75" spans="2:11">
      <c r="B75" s="333"/>
      <c r="C75" s="317"/>
      <c r="D75" s="317"/>
      <c r="E75" s="318"/>
      <c r="F75" s="317"/>
      <c r="G75" s="317"/>
      <c r="H75" s="317"/>
      <c r="I75" s="104"/>
      <c r="J75" s="104"/>
      <c r="K75" s="104"/>
    </row>
    <row r="76" spans="2:11">
      <c r="B76" s="334" t="s">
        <v>299</v>
      </c>
      <c r="C76" s="334" t="s">
        <v>19</v>
      </c>
      <c r="D76" s="334" t="s">
        <v>300</v>
      </c>
      <c r="E76" s="335" t="s">
        <v>94</v>
      </c>
      <c r="F76" s="336" t="s">
        <v>301</v>
      </c>
      <c r="G76" s="337" t="s">
        <v>302</v>
      </c>
      <c r="H76" s="337" t="s">
        <v>303</v>
      </c>
      <c r="I76" s="337" t="s">
        <v>8</v>
      </c>
      <c r="J76" s="104"/>
    </row>
    <row r="77" spans="2:11">
      <c r="B77" s="311" t="s">
        <v>798</v>
      </c>
      <c r="C77" s="338">
        <v>43194</v>
      </c>
      <c r="D77" s="339">
        <v>5</v>
      </c>
      <c r="E77" s="340">
        <v>58410</v>
      </c>
      <c r="F77" s="341" t="s">
        <v>273</v>
      </c>
      <c r="G77" s="342" t="s">
        <v>305</v>
      </c>
      <c r="H77" s="311" t="s">
        <v>297</v>
      </c>
      <c r="I77" s="343" t="s">
        <v>805</v>
      </c>
    </row>
    <row r="78" spans="2:11">
      <c r="B78" s="311" t="s">
        <v>798</v>
      </c>
      <c r="C78" s="338">
        <v>43194</v>
      </c>
      <c r="D78" s="339">
        <v>6</v>
      </c>
      <c r="E78" s="340">
        <v>37230</v>
      </c>
      <c r="F78" s="341" t="s">
        <v>273</v>
      </c>
      <c r="G78" s="342" t="s">
        <v>305</v>
      </c>
      <c r="H78" s="311" t="s">
        <v>297</v>
      </c>
      <c r="I78" s="343" t="s">
        <v>805</v>
      </c>
    </row>
    <row r="79" spans="2:11">
      <c r="B79" s="311" t="s">
        <v>26</v>
      </c>
      <c r="C79" s="338">
        <v>43191</v>
      </c>
      <c r="D79" s="339">
        <v>7</v>
      </c>
      <c r="E79" s="340">
        <v>1654</v>
      </c>
      <c r="F79" s="341" t="s">
        <v>271</v>
      </c>
      <c r="G79" s="342" t="s">
        <v>305</v>
      </c>
      <c r="H79" s="344" t="s">
        <v>298</v>
      </c>
      <c r="I79" s="343" t="s">
        <v>932</v>
      </c>
    </row>
    <row r="80" spans="2:11">
      <c r="B80" s="311" t="s">
        <v>304</v>
      </c>
      <c r="C80" s="338">
        <v>43191</v>
      </c>
      <c r="D80" s="339">
        <v>8</v>
      </c>
      <c r="E80" s="340">
        <v>84</v>
      </c>
      <c r="F80" s="341" t="s">
        <v>269</v>
      </c>
      <c r="G80" s="342" t="s">
        <v>305</v>
      </c>
      <c r="H80" s="344" t="s">
        <v>298</v>
      </c>
      <c r="I80" s="343" t="s">
        <v>109</v>
      </c>
    </row>
    <row r="81" spans="2:9">
      <c r="B81" s="311" t="s">
        <v>304</v>
      </c>
      <c r="C81" s="338">
        <v>43191</v>
      </c>
      <c r="D81" s="339">
        <v>10</v>
      </c>
      <c r="E81" s="340">
        <v>84</v>
      </c>
      <c r="F81" s="341" t="s">
        <v>269</v>
      </c>
      <c r="G81" s="342" t="s">
        <v>305</v>
      </c>
      <c r="H81" s="344" t="s">
        <v>298</v>
      </c>
      <c r="I81" s="343" t="s">
        <v>109</v>
      </c>
    </row>
    <row r="82" spans="2:9">
      <c r="B82" s="311" t="s">
        <v>43</v>
      </c>
      <c r="C82" s="338">
        <v>43191</v>
      </c>
      <c r="D82" s="339">
        <v>19</v>
      </c>
      <c r="E82" s="340">
        <v>271</v>
      </c>
      <c r="F82" s="341" t="s">
        <v>270</v>
      </c>
      <c r="G82" s="342" t="s">
        <v>305</v>
      </c>
      <c r="H82" s="311" t="s">
        <v>297</v>
      </c>
      <c r="I82" s="343" t="s">
        <v>109</v>
      </c>
    </row>
    <row r="83" spans="2:9">
      <c r="B83" s="311" t="s">
        <v>306</v>
      </c>
      <c r="C83" s="345">
        <v>43239</v>
      </c>
      <c r="D83" s="346">
        <v>34</v>
      </c>
      <c r="E83" s="312">
        <v>120000</v>
      </c>
      <c r="F83" s="341" t="s">
        <v>273</v>
      </c>
      <c r="G83" s="342" t="s">
        <v>305</v>
      </c>
      <c r="H83" s="311" t="s">
        <v>297</v>
      </c>
      <c r="I83" s="341" t="s">
        <v>805</v>
      </c>
    </row>
    <row r="84" spans="2:9">
      <c r="B84" s="311" t="s">
        <v>306</v>
      </c>
      <c r="C84" s="345">
        <v>43239</v>
      </c>
      <c r="D84" s="346">
        <v>35</v>
      </c>
      <c r="E84" s="312">
        <v>3000</v>
      </c>
      <c r="F84" s="341" t="s">
        <v>273</v>
      </c>
      <c r="G84" s="342" t="s">
        <v>305</v>
      </c>
      <c r="H84" s="311" t="s">
        <v>297</v>
      </c>
      <c r="I84" s="341" t="s">
        <v>805</v>
      </c>
    </row>
    <row r="85" spans="2:9">
      <c r="B85" s="311" t="s">
        <v>308</v>
      </c>
      <c r="C85" s="338">
        <v>43191</v>
      </c>
      <c r="D85" s="339">
        <v>43</v>
      </c>
      <c r="E85" s="340">
        <v>450</v>
      </c>
      <c r="F85" s="341" t="s">
        <v>273</v>
      </c>
      <c r="G85" s="342" t="s">
        <v>305</v>
      </c>
      <c r="H85" s="311" t="s">
        <v>297</v>
      </c>
      <c r="I85" s="343" t="s">
        <v>365</v>
      </c>
    </row>
    <row r="86" spans="2:9">
      <c r="B86" s="311" t="s">
        <v>308</v>
      </c>
      <c r="C86" s="338">
        <v>43191</v>
      </c>
      <c r="D86" s="339">
        <v>46</v>
      </c>
      <c r="E86" s="340">
        <v>450</v>
      </c>
      <c r="F86" s="341" t="s">
        <v>273</v>
      </c>
      <c r="G86" s="342" t="s">
        <v>305</v>
      </c>
      <c r="H86" s="311" t="s">
        <v>297</v>
      </c>
      <c r="I86" s="343" t="s">
        <v>365</v>
      </c>
    </row>
    <row r="87" spans="2:9">
      <c r="B87" s="311" t="s">
        <v>308</v>
      </c>
      <c r="C87" s="338">
        <v>43191</v>
      </c>
      <c r="D87" s="339">
        <v>48</v>
      </c>
      <c r="E87" s="340">
        <v>450</v>
      </c>
      <c r="F87" s="341" t="s">
        <v>273</v>
      </c>
      <c r="G87" s="342" t="s">
        <v>305</v>
      </c>
      <c r="H87" s="311" t="s">
        <v>297</v>
      </c>
      <c r="I87" s="343" t="s">
        <v>365</v>
      </c>
    </row>
    <row r="88" spans="2:9">
      <c r="B88" s="311" t="s">
        <v>308</v>
      </c>
      <c r="C88" s="338">
        <v>43191</v>
      </c>
      <c r="D88" s="339">
        <v>49</v>
      </c>
      <c r="E88" s="340">
        <v>450</v>
      </c>
      <c r="F88" s="341" t="s">
        <v>273</v>
      </c>
      <c r="G88" s="342" t="s">
        <v>305</v>
      </c>
      <c r="H88" s="311" t="s">
        <v>297</v>
      </c>
      <c r="I88" s="343" t="s">
        <v>365</v>
      </c>
    </row>
    <row r="89" spans="2:9">
      <c r="B89" s="311" t="s">
        <v>43</v>
      </c>
      <c r="C89" s="338">
        <v>43192</v>
      </c>
      <c r="D89" s="339">
        <v>71</v>
      </c>
      <c r="E89" s="340">
        <v>2137</v>
      </c>
      <c r="F89" s="341" t="s">
        <v>274</v>
      </c>
      <c r="G89" s="342" t="s">
        <v>305</v>
      </c>
      <c r="H89" s="311" t="s">
        <v>297</v>
      </c>
      <c r="I89" s="343" t="s">
        <v>109</v>
      </c>
    </row>
    <row r="90" spans="2:9">
      <c r="B90" s="311" t="s">
        <v>26</v>
      </c>
      <c r="C90" s="338">
        <v>43193</v>
      </c>
      <c r="D90" s="339">
        <v>75</v>
      </c>
      <c r="E90" s="340">
        <v>184</v>
      </c>
      <c r="F90" s="341" t="s">
        <v>276</v>
      </c>
      <c r="G90" s="342" t="s">
        <v>305</v>
      </c>
      <c r="H90" s="311" t="s">
        <v>297</v>
      </c>
      <c r="I90" s="343" t="s">
        <v>932</v>
      </c>
    </row>
    <row r="91" spans="2:9">
      <c r="B91" s="311" t="s">
        <v>304</v>
      </c>
      <c r="C91" s="338">
        <v>43198</v>
      </c>
      <c r="D91" s="339">
        <v>76</v>
      </c>
      <c r="E91" s="340">
        <v>550</v>
      </c>
      <c r="F91" s="341" t="s">
        <v>269</v>
      </c>
      <c r="G91" s="342" t="s">
        <v>305</v>
      </c>
      <c r="H91" s="344" t="s">
        <v>298</v>
      </c>
      <c r="I91" s="343" t="s">
        <v>109</v>
      </c>
    </row>
    <row r="92" spans="2:9">
      <c r="B92" s="311" t="s">
        <v>43</v>
      </c>
      <c r="C92" s="338">
        <v>43193</v>
      </c>
      <c r="D92" s="339">
        <v>84</v>
      </c>
      <c r="E92" s="340">
        <v>1230</v>
      </c>
      <c r="F92" s="343" t="s">
        <v>1740</v>
      </c>
      <c r="G92" s="342" t="s">
        <v>305</v>
      </c>
      <c r="H92" s="311" t="s">
        <v>297</v>
      </c>
      <c r="I92" s="343" t="s">
        <v>109</v>
      </c>
    </row>
    <row r="93" spans="2:9">
      <c r="B93" s="341" t="s">
        <v>799</v>
      </c>
      <c r="C93" s="345">
        <v>43260</v>
      </c>
      <c r="D93" s="346">
        <v>92</v>
      </c>
      <c r="E93" s="312">
        <v>18500</v>
      </c>
      <c r="F93" s="341" t="s">
        <v>273</v>
      </c>
      <c r="G93" s="342" t="s">
        <v>305</v>
      </c>
      <c r="H93" s="311" t="s">
        <v>297</v>
      </c>
      <c r="I93" s="341" t="s">
        <v>805</v>
      </c>
    </row>
    <row r="94" spans="2:9">
      <c r="B94" s="311" t="s">
        <v>798</v>
      </c>
      <c r="C94" s="347">
        <v>43427</v>
      </c>
      <c r="D94" s="348">
        <v>93</v>
      </c>
      <c r="E94" s="349">
        <v>71429</v>
      </c>
      <c r="F94" s="350" t="s">
        <v>273</v>
      </c>
      <c r="G94" s="342" t="s">
        <v>305</v>
      </c>
      <c r="H94" s="311" t="s">
        <v>297</v>
      </c>
      <c r="I94" s="350" t="s">
        <v>802</v>
      </c>
    </row>
    <row r="95" spans="2:9">
      <c r="B95" s="311" t="s">
        <v>306</v>
      </c>
      <c r="C95" s="345">
        <v>43328</v>
      </c>
      <c r="D95" s="346">
        <v>102</v>
      </c>
      <c r="E95" s="312">
        <v>251190</v>
      </c>
      <c r="F95" s="341" t="s">
        <v>273</v>
      </c>
      <c r="G95" s="342" t="s">
        <v>305</v>
      </c>
      <c r="H95" s="311" t="s">
        <v>297</v>
      </c>
      <c r="I95" s="341" t="s">
        <v>805</v>
      </c>
    </row>
    <row r="96" spans="2:9">
      <c r="B96" s="311" t="s">
        <v>308</v>
      </c>
      <c r="C96" s="338">
        <v>43192</v>
      </c>
      <c r="D96" s="339">
        <v>121</v>
      </c>
      <c r="E96" s="340">
        <v>389</v>
      </c>
      <c r="F96" s="341" t="s">
        <v>269</v>
      </c>
      <c r="G96" s="342" t="s">
        <v>305</v>
      </c>
      <c r="H96" s="344" t="s">
        <v>298</v>
      </c>
      <c r="I96" s="343" t="s">
        <v>365</v>
      </c>
    </row>
    <row r="97" spans="2:9">
      <c r="B97" s="311" t="s">
        <v>306</v>
      </c>
      <c r="C97" s="345">
        <v>43362</v>
      </c>
      <c r="D97" s="346">
        <v>122</v>
      </c>
      <c r="E97" s="312">
        <v>598193</v>
      </c>
      <c r="F97" s="343" t="s">
        <v>1740</v>
      </c>
      <c r="G97" s="342" t="s">
        <v>305</v>
      </c>
      <c r="H97" s="311" t="s">
        <v>297</v>
      </c>
      <c r="I97" s="341" t="s">
        <v>801</v>
      </c>
    </row>
    <row r="98" spans="2:9">
      <c r="B98" s="311" t="s">
        <v>306</v>
      </c>
      <c r="C98" s="345">
        <v>43367</v>
      </c>
      <c r="D98" s="346">
        <v>131</v>
      </c>
      <c r="E98" s="312">
        <v>31675</v>
      </c>
      <c r="F98" s="341" t="s">
        <v>273</v>
      </c>
      <c r="G98" s="342" t="s">
        <v>305</v>
      </c>
      <c r="H98" s="311" t="s">
        <v>297</v>
      </c>
      <c r="I98" s="341" t="s">
        <v>109</v>
      </c>
    </row>
    <row r="99" spans="2:9">
      <c r="B99" s="311" t="s">
        <v>364</v>
      </c>
      <c r="C99" s="338">
        <v>43195</v>
      </c>
      <c r="D99" s="339">
        <v>147</v>
      </c>
      <c r="E99" s="340">
        <v>799</v>
      </c>
      <c r="F99" s="341" t="s">
        <v>273</v>
      </c>
      <c r="G99" s="342" t="s">
        <v>305</v>
      </c>
      <c r="H99" s="311" t="s">
        <v>297</v>
      </c>
      <c r="I99" s="343" t="s">
        <v>113</v>
      </c>
    </row>
    <row r="100" spans="2:9">
      <c r="B100" s="341" t="s">
        <v>799</v>
      </c>
      <c r="C100" s="351">
        <v>43301</v>
      </c>
      <c r="D100" s="352">
        <v>152</v>
      </c>
      <c r="E100" s="340">
        <v>28000</v>
      </c>
      <c r="F100" s="341" t="s">
        <v>273</v>
      </c>
      <c r="G100" s="342" t="s">
        <v>305</v>
      </c>
      <c r="H100" s="311" t="s">
        <v>297</v>
      </c>
      <c r="I100" s="353" t="s">
        <v>805</v>
      </c>
    </row>
    <row r="101" spans="2:9">
      <c r="B101" s="311" t="s">
        <v>306</v>
      </c>
      <c r="C101" s="347">
        <v>43414</v>
      </c>
      <c r="D101" s="348">
        <v>156</v>
      </c>
      <c r="E101" s="349">
        <v>65169</v>
      </c>
      <c r="F101" s="350" t="s">
        <v>275</v>
      </c>
      <c r="G101" s="342" t="s">
        <v>305</v>
      </c>
      <c r="H101" s="311" t="s">
        <v>297</v>
      </c>
      <c r="I101" s="350" t="s">
        <v>801</v>
      </c>
    </row>
    <row r="102" spans="2:9">
      <c r="B102" s="311" t="s">
        <v>306</v>
      </c>
      <c r="C102" s="347">
        <v>43420</v>
      </c>
      <c r="D102" s="348">
        <v>158</v>
      </c>
      <c r="E102" s="349">
        <v>3027</v>
      </c>
      <c r="F102" s="350" t="s">
        <v>273</v>
      </c>
      <c r="G102" s="342" t="s">
        <v>305</v>
      </c>
      <c r="H102" s="311" t="s">
        <v>297</v>
      </c>
      <c r="I102" s="350" t="s">
        <v>801</v>
      </c>
    </row>
    <row r="103" spans="2:9">
      <c r="B103" s="341" t="s">
        <v>799</v>
      </c>
      <c r="C103" s="345">
        <v>43315</v>
      </c>
      <c r="D103" s="346">
        <v>161</v>
      </c>
      <c r="E103" s="312">
        <v>11200</v>
      </c>
      <c r="F103" s="341" t="s">
        <v>273</v>
      </c>
      <c r="G103" s="342" t="s">
        <v>305</v>
      </c>
      <c r="H103" s="311" t="s">
        <v>297</v>
      </c>
      <c r="I103" s="341" t="s">
        <v>805</v>
      </c>
    </row>
    <row r="104" spans="2:9">
      <c r="B104" s="311" t="s">
        <v>26</v>
      </c>
      <c r="C104" s="338">
        <v>43198</v>
      </c>
      <c r="D104" s="339">
        <v>162</v>
      </c>
      <c r="E104" s="340">
        <v>700</v>
      </c>
      <c r="F104" s="341" t="s">
        <v>276</v>
      </c>
      <c r="G104" s="342" t="s">
        <v>305</v>
      </c>
      <c r="H104" s="311" t="s">
        <v>297</v>
      </c>
      <c r="I104" s="343" t="s">
        <v>932</v>
      </c>
    </row>
    <row r="105" spans="2:9">
      <c r="B105" s="341" t="s">
        <v>799</v>
      </c>
      <c r="C105" s="345">
        <v>43322</v>
      </c>
      <c r="D105" s="346">
        <v>166</v>
      </c>
      <c r="E105" s="312">
        <v>34893</v>
      </c>
      <c r="F105" s="341" t="s">
        <v>273</v>
      </c>
      <c r="G105" s="342" t="s">
        <v>305</v>
      </c>
      <c r="H105" s="311" t="s">
        <v>297</v>
      </c>
      <c r="I105" s="341" t="s">
        <v>805</v>
      </c>
    </row>
    <row r="106" spans="2:9">
      <c r="B106" s="341" t="s">
        <v>799</v>
      </c>
      <c r="C106" s="345">
        <v>43326</v>
      </c>
      <c r="D106" s="346">
        <v>177</v>
      </c>
      <c r="E106" s="312">
        <v>465596</v>
      </c>
      <c r="F106" s="341" t="s">
        <v>273</v>
      </c>
      <c r="G106" s="342" t="s">
        <v>305</v>
      </c>
      <c r="H106" s="311" t="s">
        <v>297</v>
      </c>
      <c r="I106" s="341" t="s">
        <v>801</v>
      </c>
    </row>
    <row r="107" spans="2:9">
      <c r="B107" s="341" t="s">
        <v>799</v>
      </c>
      <c r="C107" s="345">
        <v>43338</v>
      </c>
      <c r="D107" s="346">
        <v>201</v>
      </c>
      <c r="E107" s="312">
        <v>127499</v>
      </c>
      <c r="F107" s="341" t="s">
        <v>273</v>
      </c>
      <c r="G107" s="342" t="s">
        <v>305</v>
      </c>
      <c r="H107" s="311" t="s">
        <v>297</v>
      </c>
      <c r="I107" s="341" t="s">
        <v>801</v>
      </c>
    </row>
    <row r="108" spans="2:9">
      <c r="B108" s="341" t="s">
        <v>799</v>
      </c>
      <c r="C108" s="345">
        <v>43355</v>
      </c>
      <c r="D108" s="346">
        <v>222</v>
      </c>
      <c r="E108" s="312">
        <v>148748</v>
      </c>
      <c r="F108" s="341" t="s">
        <v>273</v>
      </c>
      <c r="G108" s="342" t="s">
        <v>305</v>
      </c>
      <c r="H108" s="311" t="s">
        <v>297</v>
      </c>
      <c r="I108" s="341" t="s">
        <v>801</v>
      </c>
    </row>
    <row r="109" spans="2:9">
      <c r="B109" s="311" t="s">
        <v>43</v>
      </c>
      <c r="C109" s="338">
        <v>43197</v>
      </c>
      <c r="D109" s="339">
        <v>249</v>
      </c>
      <c r="E109" s="340">
        <v>387</v>
      </c>
      <c r="F109" s="343" t="s">
        <v>935</v>
      </c>
      <c r="G109" s="342" t="s">
        <v>305</v>
      </c>
      <c r="H109" s="311" t="s">
        <v>297</v>
      </c>
      <c r="I109" s="343" t="s">
        <v>109</v>
      </c>
    </row>
    <row r="110" spans="2:9">
      <c r="B110" s="311" t="s">
        <v>43</v>
      </c>
      <c r="C110" s="338">
        <v>43197</v>
      </c>
      <c r="D110" s="339">
        <v>259</v>
      </c>
      <c r="E110" s="340">
        <v>1323</v>
      </c>
      <c r="F110" s="341" t="s">
        <v>271</v>
      </c>
      <c r="G110" s="342" t="s">
        <v>305</v>
      </c>
      <c r="H110" s="344" t="s">
        <v>298</v>
      </c>
      <c r="I110" s="343" t="s">
        <v>109</v>
      </c>
    </row>
    <row r="111" spans="2:9">
      <c r="B111" s="311" t="s">
        <v>364</v>
      </c>
      <c r="C111" s="338">
        <v>43198</v>
      </c>
      <c r="D111" s="339">
        <v>272</v>
      </c>
      <c r="E111" s="340">
        <v>226</v>
      </c>
      <c r="F111" s="341" t="s">
        <v>271</v>
      </c>
      <c r="G111" s="342" t="s">
        <v>305</v>
      </c>
      <c r="H111" s="344" t="s">
        <v>298</v>
      </c>
      <c r="I111" s="343" t="s">
        <v>113</v>
      </c>
    </row>
    <row r="112" spans="2:9">
      <c r="B112" s="311" t="s">
        <v>43</v>
      </c>
      <c r="C112" s="338">
        <v>43198</v>
      </c>
      <c r="D112" s="339">
        <v>275</v>
      </c>
      <c r="E112" s="340">
        <v>364</v>
      </c>
      <c r="F112" s="341" t="s">
        <v>276</v>
      </c>
      <c r="G112" s="342" t="s">
        <v>305</v>
      </c>
      <c r="H112" s="311" t="s">
        <v>297</v>
      </c>
      <c r="I112" s="343" t="s">
        <v>109</v>
      </c>
    </row>
    <row r="113" spans="2:9">
      <c r="B113" s="311" t="s">
        <v>43</v>
      </c>
      <c r="C113" s="338">
        <v>43198</v>
      </c>
      <c r="D113" s="339">
        <v>289</v>
      </c>
      <c r="E113" s="340">
        <v>266</v>
      </c>
      <c r="F113" s="341" t="s">
        <v>273</v>
      </c>
      <c r="G113" s="342" t="s">
        <v>305</v>
      </c>
      <c r="H113" s="311" t="s">
        <v>297</v>
      </c>
      <c r="I113" s="343" t="s">
        <v>109</v>
      </c>
    </row>
    <row r="114" spans="2:9">
      <c r="B114" s="311" t="s">
        <v>307</v>
      </c>
      <c r="C114" s="345">
        <v>43224</v>
      </c>
      <c r="D114" s="346">
        <v>299</v>
      </c>
      <c r="E114" s="312">
        <v>504</v>
      </c>
      <c r="F114" s="341" t="s">
        <v>276</v>
      </c>
      <c r="G114" s="342" t="s">
        <v>305</v>
      </c>
      <c r="H114" s="311" t="s">
        <v>297</v>
      </c>
      <c r="I114" s="341" t="s">
        <v>112</v>
      </c>
    </row>
    <row r="115" spans="2:9">
      <c r="B115" s="311" t="s">
        <v>304</v>
      </c>
      <c r="C115" s="345">
        <v>43221</v>
      </c>
      <c r="D115" s="346">
        <v>308</v>
      </c>
      <c r="E115" s="312">
        <v>315</v>
      </c>
      <c r="F115" s="341" t="s">
        <v>276</v>
      </c>
      <c r="G115" s="342" t="s">
        <v>305</v>
      </c>
      <c r="H115" s="311" t="s">
        <v>297</v>
      </c>
      <c r="I115" s="341" t="s">
        <v>109</v>
      </c>
    </row>
    <row r="116" spans="2:9">
      <c r="B116" s="311" t="s">
        <v>43</v>
      </c>
      <c r="C116" s="338">
        <v>43198</v>
      </c>
      <c r="D116" s="339">
        <v>312</v>
      </c>
      <c r="E116" s="340">
        <v>318</v>
      </c>
      <c r="F116" s="341" t="s">
        <v>269</v>
      </c>
      <c r="G116" s="342" t="s">
        <v>305</v>
      </c>
      <c r="H116" s="344" t="s">
        <v>298</v>
      </c>
      <c r="I116" s="343" t="s">
        <v>109</v>
      </c>
    </row>
    <row r="117" spans="2:9">
      <c r="B117" s="311" t="s">
        <v>26</v>
      </c>
      <c r="C117" s="338">
        <v>43207</v>
      </c>
      <c r="D117" s="339">
        <v>340</v>
      </c>
      <c r="E117" s="340">
        <v>395</v>
      </c>
      <c r="F117" s="341" t="s">
        <v>276</v>
      </c>
      <c r="G117" s="342" t="s">
        <v>305</v>
      </c>
      <c r="H117" s="311" t="s">
        <v>297</v>
      </c>
      <c r="I117" s="343" t="s">
        <v>932</v>
      </c>
    </row>
    <row r="118" spans="2:9">
      <c r="B118" s="311" t="s">
        <v>799</v>
      </c>
      <c r="C118" s="347">
        <v>43447</v>
      </c>
      <c r="D118" s="348">
        <v>341</v>
      </c>
      <c r="E118" s="349">
        <v>90000</v>
      </c>
      <c r="F118" s="350" t="s">
        <v>275</v>
      </c>
      <c r="G118" s="342" t="s">
        <v>305</v>
      </c>
      <c r="H118" s="311" t="s">
        <v>297</v>
      </c>
      <c r="I118" s="350" t="s">
        <v>803</v>
      </c>
    </row>
    <row r="119" spans="2:9">
      <c r="B119" s="311" t="s">
        <v>26</v>
      </c>
      <c r="C119" s="338">
        <v>43209</v>
      </c>
      <c r="D119" s="339">
        <v>371</v>
      </c>
      <c r="E119" s="340">
        <v>2994</v>
      </c>
      <c r="F119" s="341" t="s">
        <v>271</v>
      </c>
      <c r="G119" s="342" t="s">
        <v>305</v>
      </c>
      <c r="H119" s="344" t="s">
        <v>298</v>
      </c>
      <c r="I119" s="343" t="s">
        <v>26</v>
      </c>
    </row>
    <row r="120" spans="2:9">
      <c r="B120" s="311" t="s">
        <v>43</v>
      </c>
      <c r="C120" s="338">
        <v>43200</v>
      </c>
      <c r="D120" s="339">
        <v>381</v>
      </c>
      <c r="E120" s="340">
        <v>442</v>
      </c>
      <c r="F120" s="341" t="s">
        <v>271</v>
      </c>
      <c r="G120" s="342" t="s">
        <v>305</v>
      </c>
      <c r="H120" s="344" t="s">
        <v>298</v>
      </c>
      <c r="I120" s="343" t="s">
        <v>109</v>
      </c>
    </row>
    <row r="121" spans="2:9">
      <c r="B121" s="311" t="s">
        <v>26</v>
      </c>
      <c r="C121" s="338">
        <v>43210</v>
      </c>
      <c r="D121" s="339">
        <v>384</v>
      </c>
      <c r="E121" s="340">
        <v>362</v>
      </c>
      <c r="F121" s="341" t="s">
        <v>269</v>
      </c>
      <c r="G121" s="342" t="s">
        <v>305</v>
      </c>
      <c r="H121" s="344" t="s">
        <v>298</v>
      </c>
      <c r="I121" s="343" t="s">
        <v>370</v>
      </c>
    </row>
    <row r="122" spans="2:9">
      <c r="B122" s="311" t="s">
        <v>307</v>
      </c>
      <c r="C122" s="345">
        <v>43232</v>
      </c>
      <c r="D122" s="346">
        <v>396</v>
      </c>
      <c r="E122" s="312">
        <v>215</v>
      </c>
      <c r="F122" s="341" t="s">
        <v>269</v>
      </c>
      <c r="G122" s="342" t="s">
        <v>305</v>
      </c>
      <c r="H122" s="344" t="s">
        <v>298</v>
      </c>
      <c r="I122" s="341" t="s">
        <v>287</v>
      </c>
    </row>
    <row r="123" spans="2:9">
      <c r="B123" s="311" t="s">
        <v>304</v>
      </c>
      <c r="C123" s="345">
        <v>43231</v>
      </c>
      <c r="D123" s="346">
        <v>398</v>
      </c>
      <c r="E123" s="312">
        <v>710</v>
      </c>
      <c r="F123" s="341" t="s">
        <v>270</v>
      </c>
      <c r="G123" s="342" t="s">
        <v>305</v>
      </c>
      <c r="H123" s="311" t="s">
        <v>297</v>
      </c>
      <c r="I123" s="341" t="s">
        <v>109</v>
      </c>
    </row>
    <row r="124" spans="2:9">
      <c r="B124" s="311" t="s">
        <v>364</v>
      </c>
      <c r="C124" s="338">
        <v>43202</v>
      </c>
      <c r="D124" s="339">
        <v>400</v>
      </c>
      <c r="E124" s="340">
        <v>84</v>
      </c>
      <c r="F124" s="341" t="s">
        <v>276</v>
      </c>
      <c r="G124" s="342" t="s">
        <v>305</v>
      </c>
      <c r="H124" s="311" t="s">
        <v>297</v>
      </c>
      <c r="I124" s="343" t="s">
        <v>110</v>
      </c>
    </row>
    <row r="125" spans="2:9">
      <c r="B125" s="311" t="s">
        <v>307</v>
      </c>
      <c r="C125" s="345">
        <v>43233</v>
      </c>
      <c r="D125" s="346">
        <v>407</v>
      </c>
      <c r="E125" s="312">
        <v>415</v>
      </c>
      <c r="F125" s="341" t="s">
        <v>273</v>
      </c>
      <c r="G125" s="342" t="s">
        <v>305</v>
      </c>
      <c r="H125" s="311" t="s">
        <v>297</v>
      </c>
      <c r="I125" s="341" t="s">
        <v>287</v>
      </c>
    </row>
    <row r="126" spans="2:9">
      <c r="B126" s="311" t="s">
        <v>26</v>
      </c>
      <c r="C126" s="338">
        <v>43212</v>
      </c>
      <c r="D126" s="339">
        <v>410</v>
      </c>
      <c r="E126" s="340">
        <v>1399</v>
      </c>
      <c r="F126" s="341" t="s">
        <v>271</v>
      </c>
      <c r="G126" s="342" t="s">
        <v>305</v>
      </c>
      <c r="H126" s="344" t="s">
        <v>298</v>
      </c>
      <c r="I126" s="343" t="s">
        <v>932</v>
      </c>
    </row>
    <row r="127" spans="2:9">
      <c r="B127" s="311" t="s">
        <v>43</v>
      </c>
      <c r="C127" s="338">
        <v>43201</v>
      </c>
      <c r="D127" s="339">
        <v>425</v>
      </c>
      <c r="E127" s="340">
        <v>214</v>
      </c>
      <c r="F127" s="341" t="s">
        <v>276</v>
      </c>
      <c r="G127" s="342" t="s">
        <v>305</v>
      </c>
      <c r="H127" s="311" t="s">
        <v>297</v>
      </c>
      <c r="I127" s="343" t="s">
        <v>109</v>
      </c>
    </row>
    <row r="128" spans="2:9">
      <c r="B128" s="311" t="s">
        <v>43</v>
      </c>
      <c r="C128" s="338">
        <v>43201</v>
      </c>
      <c r="D128" s="339">
        <v>432</v>
      </c>
      <c r="E128" s="340">
        <v>1155</v>
      </c>
      <c r="F128" s="341" t="s">
        <v>276</v>
      </c>
      <c r="G128" s="342" t="s">
        <v>305</v>
      </c>
      <c r="H128" s="311" t="s">
        <v>297</v>
      </c>
      <c r="I128" s="343" t="s">
        <v>109</v>
      </c>
    </row>
    <row r="129" spans="2:9">
      <c r="B129" s="311" t="s">
        <v>304</v>
      </c>
      <c r="C129" s="345">
        <v>43234</v>
      </c>
      <c r="D129" s="346">
        <v>439</v>
      </c>
      <c r="E129" s="312">
        <v>990</v>
      </c>
      <c r="F129" s="341" t="s">
        <v>276</v>
      </c>
      <c r="G129" s="342" t="s">
        <v>305</v>
      </c>
      <c r="H129" s="311" t="s">
        <v>297</v>
      </c>
      <c r="I129" s="341" t="s">
        <v>109</v>
      </c>
    </row>
    <row r="130" spans="2:9">
      <c r="B130" s="311" t="s">
        <v>364</v>
      </c>
      <c r="C130" s="338">
        <v>43203</v>
      </c>
      <c r="D130" s="339">
        <v>460</v>
      </c>
      <c r="E130" s="340">
        <v>488</v>
      </c>
      <c r="F130" s="341" t="s">
        <v>273</v>
      </c>
      <c r="G130" s="342" t="s">
        <v>305</v>
      </c>
      <c r="H130" s="311" t="s">
        <v>297</v>
      </c>
      <c r="I130" s="343" t="s">
        <v>113</v>
      </c>
    </row>
    <row r="131" spans="2:9">
      <c r="B131" s="311" t="s">
        <v>43</v>
      </c>
      <c r="C131" s="338">
        <v>43202</v>
      </c>
      <c r="D131" s="339">
        <v>461</v>
      </c>
      <c r="E131" s="340">
        <v>92</v>
      </c>
      <c r="F131" s="341" t="s">
        <v>269</v>
      </c>
      <c r="G131" s="342" t="s">
        <v>305</v>
      </c>
      <c r="H131" s="344" t="s">
        <v>298</v>
      </c>
      <c r="I131" s="343" t="s">
        <v>109</v>
      </c>
    </row>
    <row r="132" spans="2:9">
      <c r="B132" s="311" t="s">
        <v>307</v>
      </c>
      <c r="C132" s="345">
        <v>43239</v>
      </c>
      <c r="D132" s="346">
        <v>476</v>
      </c>
      <c r="E132" s="312">
        <v>373</v>
      </c>
      <c r="F132" s="341" t="s">
        <v>273</v>
      </c>
      <c r="G132" s="342" t="s">
        <v>305</v>
      </c>
      <c r="H132" s="311" t="s">
        <v>297</v>
      </c>
      <c r="I132" s="341" t="s">
        <v>287</v>
      </c>
    </row>
    <row r="133" spans="2:9">
      <c r="B133" s="311" t="s">
        <v>43</v>
      </c>
      <c r="C133" s="338">
        <v>43202</v>
      </c>
      <c r="D133" s="339">
        <v>477</v>
      </c>
      <c r="E133" s="340">
        <v>46</v>
      </c>
      <c r="F133" s="341" t="s">
        <v>271</v>
      </c>
      <c r="G133" s="342" t="s">
        <v>305</v>
      </c>
      <c r="H133" s="344" t="s">
        <v>298</v>
      </c>
      <c r="I133" s="343" t="s">
        <v>109</v>
      </c>
    </row>
    <row r="134" spans="2:9">
      <c r="B134" s="311" t="s">
        <v>43</v>
      </c>
      <c r="C134" s="338">
        <v>43203</v>
      </c>
      <c r="D134" s="339">
        <v>500</v>
      </c>
      <c r="E134" s="340">
        <v>803</v>
      </c>
      <c r="F134" s="341" t="s">
        <v>271</v>
      </c>
      <c r="G134" s="342" t="s">
        <v>305</v>
      </c>
      <c r="H134" s="344" t="s">
        <v>298</v>
      </c>
      <c r="I134" s="343" t="s">
        <v>109</v>
      </c>
    </row>
    <row r="135" spans="2:9">
      <c r="B135" s="311" t="s">
        <v>26</v>
      </c>
      <c r="C135" s="338">
        <v>43218</v>
      </c>
      <c r="D135" s="339">
        <v>507</v>
      </c>
      <c r="E135" s="340">
        <v>4919</v>
      </c>
      <c r="F135" s="341" t="s">
        <v>273</v>
      </c>
      <c r="G135" s="342" t="s">
        <v>305</v>
      </c>
      <c r="H135" s="311" t="s">
        <v>297</v>
      </c>
      <c r="I135" s="343" t="s">
        <v>370</v>
      </c>
    </row>
    <row r="136" spans="2:9">
      <c r="B136" s="311" t="s">
        <v>43</v>
      </c>
      <c r="C136" s="338">
        <v>43203</v>
      </c>
      <c r="D136" s="339">
        <v>513</v>
      </c>
      <c r="E136" s="340">
        <v>150</v>
      </c>
      <c r="F136" s="343" t="s">
        <v>1740</v>
      </c>
      <c r="G136" s="342" t="s">
        <v>305</v>
      </c>
      <c r="H136" s="311" t="s">
        <v>297</v>
      </c>
      <c r="I136" s="343" t="s">
        <v>109</v>
      </c>
    </row>
    <row r="137" spans="2:9">
      <c r="B137" s="311" t="s">
        <v>43</v>
      </c>
      <c r="C137" s="338">
        <v>43203</v>
      </c>
      <c r="D137" s="339">
        <v>519</v>
      </c>
      <c r="E137" s="340">
        <v>144</v>
      </c>
      <c r="F137" s="343" t="s">
        <v>1740</v>
      </c>
      <c r="G137" s="342" t="s">
        <v>305</v>
      </c>
      <c r="H137" s="311" t="s">
        <v>297</v>
      </c>
      <c r="I137" s="343" t="s">
        <v>109</v>
      </c>
    </row>
    <row r="138" spans="2:9">
      <c r="B138" s="311" t="s">
        <v>43</v>
      </c>
      <c r="C138" s="338">
        <v>43204</v>
      </c>
      <c r="D138" s="339">
        <v>540</v>
      </c>
      <c r="E138" s="340">
        <v>485</v>
      </c>
      <c r="F138" s="341" t="s">
        <v>270</v>
      </c>
      <c r="G138" s="342" t="s">
        <v>305</v>
      </c>
      <c r="H138" s="311" t="s">
        <v>297</v>
      </c>
      <c r="I138" s="343" t="s">
        <v>109</v>
      </c>
    </row>
    <row r="139" spans="2:9">
      <c r="B139" s="311" t="s">
        <v>43</v>
      </c>
      <c r="C139" s="338">
        <v>43205</v>
      </c>
      <c r="D139" s="339">
        <v>561</v>
      </c>
      <c r="E139" s="340">
        <v>1201</v>
      </c>
      <c r="F139" s="341" t="s">
        <v>271</v>
      </c>
      <c r="G139" s="342" t="s">
        <v>305</v>
      </c>
      <c r="H139" s="344" t="s">
        <v>298</v>
      </c>
      <c r="I139" s="343" t="s">
        <v>109</v>
      </c>
    </row>
    <row r="140" spans="2:9">
      <c r="B140" s="311" t="s">
        <v>307</v>
      </c>
      <c r="C140" s="345">
        <v>43247</v>
      </c>
      <c r="D140" s="346">
        <v>577</v>
      </c>
      <c r="E140" s="312">
        <v>1293</v>
      </c>
      <c r="F140" s="343" t="s">
        <v>1740</v>
      </c>
      <c r="G140" s="342" t="s">
        <v>305</v>
      </c>
      <c r="H140" s="311" t="s">
        <v>297</v>
      </c>
      <c r="I140" s="341" t="s">
        <v>112</v>
      </c>
    </row>
    <row r="141" spans="2:9">
      <c r="B141" s="311" t="s">
        <v>43</v>
      </c>
      <c r="C141" s="338">
        <v>43205</v>
      </c>
      <c r="D141" s="339">
        <v>580</v>
      </c>
      <c r="E141" s="340">
        <v>456</v>
      </c>
      <c r="F141" s="341" t="s">
        <v>271</v>
      </c>
      <c r="G141" s="342" t="s">
        <v>305</v>
      </c>
      <c r="H141" s="344" t="s">
        <v>298</v>
      </c>
      <c r="I141" s="343" t="s">
        <v>109</v>
      </c>
    </row>
    <row r="142" spans="2:9">
      <c r="B142" s="311" t="s">
        <v>26</v>
      </c>
      <c r="C142" s="345">
        <v>43222</v>
      </c>
      <c r="D142" s="346">
        <v>596</v>
      </c>
      <c r="E142" s="312">
        <v>2062</v>
      </c>
      <c r="F142" s="341" t="s">
        <v>271</v>
      </c>
      <c r="G142" s="342" t="s">
        <v>305</v>
      </c>
      <c r="H142" s="344" t="s">
        <v>298</v>
      </c>
      <c r="I142" s="341" t="s">
        <v>932</v>
      </c>
    </row>
    <row r="143" spans="2:9">
      <c r="B143" s="311" t="s">
        <v>304</v>
      </c>
      <c r="C143" s="345">
        <v>43245</v>
      </c>
      <c r="D143" s="346">
        <v>607</v>
      </c>
      <c r="E143" s="312">
        <v>557</v>
      </c>
      <c r="F143" s="341" t="s">
        <v>269</v>
      </c>
      <c r="G143" s="342" t="s">
        <v>305</v>
      </c>
      <c r="H143" s="344" t="s">
        <v>298</v>
      </c>
      <c r="I143" s="341" t="s">
        <v>109</v>
      </c>
    </row>
    <row r="144" spans="2:9">
      <c r="B144" s="311" t="s">
        <v>364</v>
      </c>
      <c r="C144" s="338">
        <v>43207</v>
      </c>
      <c r="D144" s="339">
        <v>608</v>
      </c>
      <c r="E144" s="340">
        <v>126</v>
      </c>
      <c r="F144" s="341" t="s">
        <v>269</v>
      </c>
      <c r="G144" s="342" t="s">
        <v>305</v>
      </c>
      <c r="H144" s="344" t="s">
        <v>298</v>
      </c>
      <c r="I144" s="343" t="s">
        <v>110</v>
      </c>
    </row>
    <row r="145" spans="2:9">
      <c r="B145" s="311" t="s">
        <v>304</v>
      </c>
      <c r="C145" s="345">
        <v>43246</v>
      </c>
      <c r="D145" s="346">
        <v>613</v>
      </c>
      <c r="E145" s="312">
        <v>278</v>
      </c>
      <c r="F145" s="341" t="s">
        <v>269</v>
      </c>
      <c r="G145" s="342" t="s">
        <v>305</v>
      </c>
      <c r="H145" s="344" t="s">
        <v>298</v>
      </c>
      <c r="I145" s="341" t="s">
        <v>109</v>
      </c>
    </row>
    <row r="146" spans="2:9">
      <c r="B146" s="311" t="s">
        <v>304</v>
      </c>
      <c r="C146" s="345">
        <v>43248</v>
      </c>
      <c r="D146" s="346">
        <v>637</v>
      </c>
      <c r="E146" s="312">
        <v>394</v>
      </c>
      <c r="F146" s="341" t="s">
        <v>276</v>
      </c>
      <c r="G146" s="342" t="s">
        <v>305</v>
      </c>
      <c r="H146" s="311" t="s">
        <v>297</v>
      </c>
      <c r="I146" s="341" t="s">
        <v>109</v>
      </c>
    </row>
    <row r="147" spans="2:9">
      <c r="B147" s="311" t="s">
        <v>26</v>
      </c>
      <c r="C147" s="345">
        <v>43225</v>
      </c>
      <c r="D147" s="346">
        <v>642</v>
      </c>
      <c r="E147" s="312">
        <v>2199</v>
      </c>
      <c r="F147" s="343" t="s">
        <v>933</v>
      </c>
      <c r="G147" s="342" t="s">
        <v>305</v>
      </c>
      <c r="H147" s="311" t="s">
        <v>297</v>
      </c>
      <c r="I147" s="341" t="s">
        <v>932</v>
      </c>
    </row>
    <row r="148" spans="2:9">
      <c r="B148" s="311" t="s">
        <v>43</v>
      </c>
      <c r="C148" s="338">
        <v>43207</v>
      </c>
      <c r="D148" s="339">
        <v>654</v>
      </c>
      <c r="E148" s="340">
        <v>341</v>
      </c>
      <c r="F148" s="343" t="s">
        <v>1740</v>
      </c>
      <c r="G148" s="342" t="s">
        <v>305</v>
      </c>
      <c r="H148" s="311" t="s">
        <v>297</v>
      </c>
      <c r="I148" s="343" t="s">
        <v>109</v>
      </c>
    </row>
    <row r="149" spans="2:9">
      <c r="B149" s="311" t="s">
        <v>304</v>
      </c>
      <c r="C149" s="345">
        <v>43250</v>
      </c>
      <c r="D149" s="346">
        <v>664</v>
      </c>
      <c r="E149" s="312">
        <v>383</v>
      </c>
      <c r="F149" s="341" t="s">
        <v>269</v>
      </c>
      <c r="G149" s="342" t="s">
        <v>305</v>
      </c>
      <c r="H149" s="344" t="s">
        <v>298</v>
      </c>
      <c r="I149" s="341" t="s">
        <v>109</v>
      </c>
    </row>
    <row r="150" spans="2:9">
      <c r="B150" s="311" t="s">
        <v>43</v>
      </c>
      <c r="C150" s="338">
        <v>43208</v>
      </c>
      <c r="D150" s="339">
        <v>690</v>
      </c>
      <c r="E150" s="340">
        <v>295</v>
      </c>
      <c r="F150" s="341" t="s">
        <v>273</v>
      </c>
      <c r="G150" s="342" t="s">
        <v>305</v>
      </c>
      <c r="H150" s="311" t="s">
        <v>297</v>
      </c>
      <c r="I150" s="343" t="s">
        <v>109</v>
      </c>
    </row>
    <row r="151" spans="2:9">
      <c r="B151" s="311" t="s">
        <v>43</v>
      </c>
      <c r="C151" s="338">
        <v>43208</v>
      </c>
      <c r="D151" s="339">
        <v>706</v>
      </c>
      <c r="E151" s="340">
        <v>318</v>
      </c>
      <c r="F151" s="341" t="s">
        <v>269</v>
      </c>
      <c r="G151" s="342" t="s">
        <v>305</v>
      </c>
      <c r="H151" s="344" t="s">
        <v>298</v>
      </c>
      <c r="I151" s="343" t="s">
        <v>109</v>
      </c>
    </row>
    <row r="152" spans="2:9">
      <c r="B152" s="311" t="s">
        <v>26</v>
      </c>
      <c r="C152" s="345">
        <v>43229</v>
      </c>
      <c r="D152" s="346">
        <v>706</v>
      </c>
      <c r="E152" s="312">
        <v>8014</v>
      </c>
      <c r="F152" s="341" t="s">
        <v>273</v>
      </c>
      <c r="G152" s="342" t="s">
        <v>305</v>
      </c>
      <c r="H152" s="311" t="s">
        <v>297</v>
      </c>
      <c r="I152" s="341" t="s">
        <v>370</v>
      </c>
    </row>
    <row r="153" spans="2:9">
      <c r="B153" s="311" t="s">
        <v>307</v>
      </c>
      <c r="C153" s="345">
        <v>43263</v>
      </c>
      <c r="D153" s="346">
        <v>735</v>
      </c>
      <c r="E153" s="312">
        <v>1156</v>
      </c>
      <c r="F153" s="341" t="s">
        <v>273</v>
      </c>
      <c r="G153" s="342" t="s">
        <v>305</v>
      </c>
      <c r="H153" s="311" t="s">
        <v>297</v>
      </c>
      <c r="I153" s="341" t="s">
        <v>112</v>
      </c>
    </row>
    <row r="154" spans="2:9">
      <c r="B154" s="311" t="s">
        <v>304</v>
      </c>
      <c r="C154" s="345">
        <v>43256</v>
      </c>
      <c r="D154" s="346">
        <v>746</v>
      </c>
      <c r="E154" s="312">
        <v>278</v>
      </c>
      <c r="F154" s="341" t="s">
        <v>274</v>
      </c>
      <c r="G154" s="342" t="s">
        <v>305</v>
      </c>
      <c r="H154" s="311" t="s">
        <v>297</v>
      </c>
      <c r="I154" s="341" t="s">
        <v>109</v>
      </c>
    </row>
    <row r="155" spans="2:9">
      <c r="B155" s="311" t="s">
        <v>43</v>
      </c>
      <c r="C155" s="338">
        <v>43209</v>
      </c>
      <c r="D155" s="339">
        <v>747</v>
      </c>
      <c r="E155" s="340">
        <v>433</v>
      </c>
      <c r="F155" s="341" t="s">
        <v>271</v>
      </c>
      <c r="G155" s="342" t="s">
        <v>305</v>
      </c>
      <c r="H155" s="344" t="s">
        <v>298</v>
      </c>
      <c r="I155" s="343" t="s">
        <v>109</v>
      </c>
    </row>
    <row r="156" spans="2:9">
      <c r="B156" s="311" t="s">
        <v>43</v>
      </c>
      <c r="C156" s="338">
        <v>43210</v>
      </c>
      <c r="D156" s="339">
        <v>751</v>
      </c>
      <c r="E156" s="340">
        <v>185</v>
      </c>
      <c r="F156" s="341" t="s">
        <v>269</v>
      </c>
      <c r="G156" s="342" t="s">
        <v>305</v>
      </c>
      <c r="H156" s="344" t="s">
        <v>298</v>
      </c>
      <c r="I156" s="343" t="s">
        <v>109</v>
      </c>
    </row>
    <row r="157" spans="2:9">
      <c r="B157" s="311" t="s">
        <v>26</v>
      </c>
      <c r="C157" s="345">
        <v>43233</v>
      </c>
      <c r="D157" s="346">
        <v>768</v>
      </c>
      <c r="E157" s="312">
        <v>5518</v>
      </c>
      <c r="F157" s="341" t="s">
        <v>273</v>
      </c>
      <c r="G157" s="342" t="s">
        <v>305</v>
      </c>
      <c r="H157" s="311" t="s">
        <v>297</v>
      </c>
      <c r="I157" s="341" t="s">
        <v>370</v>
      </c>
    </row>
    <row r="158" spans="2:9">
      <c r="B158" s="311" t="s">
        <v>304</v>
      </c>
      <c r="C158" s="345">
        <v>43259</v>
      </c>
      <c r="D158" s="346">
        <v>768</v>
      </c>
      <c r="E158" s="312">
        <v>278</v>
      </c>
      <c r="F158" s="341" t="s">
        <v>276</v>
      </c>
      <c r="G158" s="342" t="s">
        <v>305</v>
      </c>
      <c r="H158" s="311" t="s">
        <v>297</v>
      </c>
      <c r="I158" s="341" t="s">
        <v>109</v>
      </c>
    </row>
    <row r="159" spans="2:9">
      <c r="B159" s="311" t="s">
        <v>304</v>
      </c>
      <c r="C159" s="345">
        <v>43259</v>
      </c>
      <c r="D159" s="346">
        <v>769</v>
      </c>
      <c r="E159" s="312">
        <v>341</v>
      </c>
      <c r="F159" s="341" t="s">
        <v>276</v>
      </c>
      <c r="G159" s="342" t="s">
        <v>305</v>
      </c>
      <c r="H159" s="311" t="s">
        <v>297</v>
      </c>
      <c r="I159" s="341" t="s">
        <v>109</v>
      </c>
    </row>
    <row r="160" spans="2:9">
      <c r="B160" s="311" t="s">
        <v>43</v>
      </c>
      <c r="C160" s="338">
        <v>43210</v>
      </c>
      <c r="D160" s="339">
        <v>792</v>
      </c>
      <c r="E160" s="340">
        <v>144</v>
      </c>
      <c r="F160" s="341" t="s">
        <v>269</v>
      </c>
      <c r="G160" s="342" t="s">
        <v>305</v>
      </c>
      <c r="H160" s="344" t="s">
        <v>298</v>
      </c>
      <c r="I160" s="343" t="s">
        <v>109</v>
      </c>
    </row>
    <row r="161" spans="2:9">
      <c r="B161" s="311" t="s">
        <v>26</v>
      </c>
      <c r="C161" s="345">
        <v>43233</v>
      </c>
      <c r="D161" s="346">
        <v>806</v>
      </c>
      <c r="E161" s="312">
        <v>3745</v>
      </c>
      <c r="F161" s="341" t="s">
        <v>276</v>
      </c>
      <c r="G161" s="342" t="s">
        <v>305</v>
      </c>
      <c r="H161" s="311" t="s">
        <v>297</v>
      </c>
      <c r="I161" s="341" t="s">
        <v>932</v>
      </c>
    </row>
    <row r="162" spans="2:9">
      <c r="B162" s="311" t="s">
        <v>308</v>
      </c>
      <c r="C162" s="338">
        <v>43204</v>
      </c>
      <c r="D162" s="339">
        <v>810</v>
      </c>
      <c r="E162" s="340">
        <v>383</v>
      </c>
      <c r="F162" s="341" t="s">
        <v>276</v>
      </c>
      <c r="G162" s="342" t="s">
        <v>305</v>
      </c>
      <c r="H162" s="311" t="s">
        <v>297</v>
      </c>
      <c r="I162" s="343" t="s">
        <v>365</v>
      </c>
    </row>
    <row r="163" spans="2:9">
      <c r="B163" s="311" t="s">
        <v>304</v>
      </c>
      <c r="C163" s="345">
        <v>43261</v>
      </c>
      <c r="D163" s="346">
        <v>810</v>
      </c>
      <c r="E163" s="312">
        <v>278</v>
      </c>
      <c r="F163" s="341" t="s">
        <v>269</v>
      </c>
      <c r="G163" s="342" t="s">
        <v>305</v>
      </c>
      <c r="H163" s="344" t="s">
        <v>298</v>
      </c>
      <c r="I163" s="341" t="s">
        <v>109</v>
      </c>
    </row>
    <row r="164" spans="2:9">
      <c r="B164" s="311" t="s">
        <v>304</v>
      </c>
      <c r="C164" s="345">
        <v>43265</v>
      </c>
      <c r="D164" s="346">
        <v>870</v>
      </c>
      <c r="E164" s="312">
        <v>1948</v>
      </c>
      <c r="F164" s="341" t="s">
        <v>276</v>
      </c>
      <c r="G164" s="342" t="s">
        <v>305</v>
      </c>
      <c r="H164" s="311" t="s">
        <v>297</v>
      </c>
      <c r="I164" s="341" t="s">
        <v>109</v>
      </c>
    </row>
    <row r="165" spans="2:9">
      <c r="B165" s="311" t="s">
        <v>43</v>
      </c>
      <c r="C165" s="338">
        <v>43213</v>
      </c>
      <c r="D165" s="339">
        <v>883</v>
      </c>
      <c r="E165" s="340">
        <v>306</v>
      </c>
      <c r="F165" s="341" t="s">
        <v>269</v>
      </c>
      <c r="G165" s="342" t="s">
        <v>305</v>
      </c>
      <c r="H165" s="344" t="s">
        <v>298</v>
      </c>
      <c r="I165" s="343" t="s">
        <v>109</v>
      </c>
    </row>
    <row r="166" spans="2:9">
      <c r="B166" s="311" t="s">
        <v>43</v>
      </c>
      <c r="C166" s="338">
        <v>43213</v>
      </c>
      <c r="D166" s="339">
        <v>885</v>
      </c>
      <c r="E166" s="340">
        <v>635</v>
      </c>
      <c r="F166" s="341" t="s">
        <v>271</v>
      </c>
      <c r="G166" s="342" t="s">
        <v>305</v>
      </c>
      <c r="H166" s="344" t="s">
        <v>298</v>
      </c>
      <c r="I166" s="343" t="s">
        <v>109</v>
      </c>
    </row>
    <row r="167" spans="2:9">
      <c r="B167" s="311" t="s">
        <v>304</v>
      </c>
      <c r="C167" s="345">
        <v>43265</v>
      </c>
      <c r="D167" s="346">
        <v>885</v>
      </c>
      <c r="E167" s="312">
        <v>2500</v>
      </c>
      <c r="F167" s="341" t="s">
        <v>276</v>
      </c>
      <c r="G167" s="342" t="s">
        <v>305</v>
      </c>
      <c r="H167" s="311" t="s">
        <v>297</v>
      </c>
      <c r="I167" s="341" t="s">
        <v>109</v>
      </c>
    </row>
    <row r="168" spans="2:9">
      <c r="B168" s="311" t="s">
        <v>43</v>
      </c>
      <c r="C168" s="338">
        <v>43213</v>
      </c>
      <c r="D168" s="339">
        <v>892</v>
      </c>
      <c r="E168" s="340">
        <v>606</v>
      </c>
      <c r="F168" s="341" t="s">
        <v>269</v>
      </c>
      <c r="G168" s="342" t="s">
        <v>305</v>
      </c>
      <c r="H168" s="344" t="s">
        <v>298</v>
      </c>
      <c r="I168" s="343" t="s">
        <v>109</v>
      </c>
    </row>
    <row r="169" spans="2:9">
      <c r="B169" s="311" t="s">
        <v>304</v>
      </c>
      <c r="C169" s="345">
        <v>43267</v>
      </c>
      <c r="D169" s="346">
        <v>914</v>
      </c>
      <c r="E169" s="312">
        <v>315</v>
      </c>
      <c r="F169" s="341" t="s">
        <v>269</v>
      </c>
      <c r="G169" s="342" t="s">
        <v>305</v>
      </c>
      <c r="H169" s="344" t="s">
        <v>298</v>
      </c>
      <c r="I169" s="341" t="s">
        <v>109</v>
      </c>
    </row>
    <row r="170" spans="2:9">
      <c r="B170" s="311" t="s">
        <v>43</v>
      </c>
      <c r="C170" s="338">
        <v>43214</v>
      </c>
      <c r="D170" s="339">
        <v>925</v>
      </c>
      <c r="E170" s="340">
        <v>485</v>
      </c>
      <c r="F170" s="341" t="s">
        <v>271</v>
      </c>
      <c r="G170" s="342" t="s">
        <v>305</v>
      </c>
      <c r="H170" s="344" t="s">
        <v>298</v>
      </c>
      <c r="I170" s="343" t="s">
        <v>109</v>
      </c>
    </row>
    <row r="171" spans="2:9">
      <c r="B171" s="311" t="s">
        <v>304</v>
      </c>
      <c r="C171" s="345">
        <v>43268</v>
      </c>
      <c r="D171" s="346">
        <v>930</v>
      </c>
      <c r="E171" s="312">
        <v>590</v>
      </c>
      <c r="F171" s="341" t="s">
        <v>269</v>
      </c>
      <c r="G171" s="342" t="s">
        <v>305</v>
      </c>
      <c r="H171" s="344" t="s">
        <v>298</v>
      </c>
      <c r="I171" s="341" t="s">
        <v>109</v>
      </c>
    </row>
    <row r="172" spans="2:9">
      <c r="B172" s="311" t="s">
        <v>304</v>
      </c>
      <c r="C172" s="345">
        <v>43269</v>
      </c>
      <c r="D172" s="346">
        <v>934</v>
      </c>
      <c r="E172" s="312">
        <v>350</v>
      </c>
      <c r="F172" s="341" t="s">
        <v>272</v>
      </c>
      <c r="G172" s="342" t="s">
        <v>305</v>
      </c>
      <c r="H172" s="344" t="s">
        <v>298</v>
      </c>
      <c r="I172" s="341" t="s">
        <v>109</v>
      </c>
    </row>
    <row r="173" spans="2:9">
      <c r="B173" s="311" t="s">
        <v>308</v>
      </c>
      <c r="C173" s="338">
        <v>43206</v>
      </c>
      <c r="D173" s="339">
        <v>943</v>
      </c>
      <c r="E173" s="340">
        <v>126</v>
      </c>
      <c r="F173" s="341" t="s">
        <v>276</v>
      </c>
      <c r="G173" s="342" t="s">
        <v>305</v>
      </c>
      <c r="H173" s="311" t="s">
        <v>297</v>
      </c>
      <c r="I173" s="343" t="s">
        <v>365</v>
      </c>
    </row>
    <row r="174" spans="2:9">
      <c r="B174" s="311" t="s">
        <v>26</v>
      </c>
      <c r="C174" s="345">
        <v>43241</v>
      </c>
      <c r="D174" s="346">
        <v>955</v>
      </c>
      <c r="E174" s="312">
        <v>710</v>
      </c>
      <c r="F174" s="341" t="s">
        <v>271</v>
      </c>
      <c r="G174" s="342" t="s">
        <v>305</v>
      </c>
      <c r="H174" s="344" t="s">
        <v>298</v>
      </c>
      <c r="I174" s="341" t="s">
        <v>370</v>
      </c>
    </row>
    <row r="175" spans="2:9">
      <c r="B175" s="311" t="s">
        <v>43</v>
      </c>
      <c r="C175" s="338">
        <v>43215</v>
      </c>
      <c r="D175" s="339">
        <v>957</v>
      </c>
      <c r="E175" s="340">
        <v>352</v>
      </c>
      <c r="F175" s="341" t="s">
        <v>273</v>
      </c>
      <c r="G175" s="342" t="s">
        <v>305</v>
      </c>
      <c r="H175" s="311" t="s">
        <v>297</v>
      </c>
      <c r="I175" s="343" t="s">
        <v>109</v>
      </c>
    </row>
    <row r="176" spans="2:9">
      <c r="B176" s="311" t="s">
        <v>364</v>
      </c>
      <c r="C176" s="338">
        <v>43216</v>
      </c>
      <c r="D176" s="339">
        <v>958</v>
      </c>
      <c r="E176" s="340">
        <v>1000</v>
      </c>
      <c r="F176" s="343" t="s">
        <v>933</v>
      </c>
      <c r="G176" s="342" t="s">
        <v>305</v>
      </c>
      <c r="H176" s="311" t="s">
        <v>297</v>
      </c>
      <c r="I176" s="343" t="s">
        <v>113</v>
      </c>
    </row>
    <row r="177" spans="2:9">
      <c r="B177" s="311" t="s">
        <v>364</v>
      </c>
      <c r="C177" s="338">
        <v>43216</v>
      </c>
      <c r="D177" s="339">
        <v>961</v>
      </c>
      <c r="E177" s="340">
        <v>1441</v>
      </c>
      <c r="F177" s="343" t="s">
        <v>933</v>
      </c>
      <c r="G177" s="342" t="s">
        <v>305</v>
      </c>
      <c r="H177" s="311" t="s">
        <v>297</v>
      </c>
      <c r="I177" s="343" t="s">
        <v>113</v>
      </c>
    </row>
    <row r="178" spans="2:9">
      <c r="B178" s="311" t="s">
        <v>304</v>
      </c>
      <c r="C178" s="345">
        <v>43273</v>
      </c>
      <c r="D178" s="346">
        <v>965</v>
      </c>
      <c r="E178" s="312">
        <v>567</v>
      </c>
      <c r="F178" s="341" t="s">
        <v>273</v>
      </c>
      <c r="G178" s="342" t="s">
        <v>305</v>
      </c>
      <c r="H178" s="311" t="s">
        <v>297</v>
      </c>
      <c r="I178" s="341" t="s">
        <v>111</v>
      </c>
    </row>
    <row r="179" spans="2:9">
      <c r="B179" s="311" t="s">
        <v>43</v>
      </c>
      <c r="C179" s="338">
        <v>43215</v>
      </c>
      <c r="D179" s="339">
        <v>969</v>
      </c>
      <c r="E179" s="340">
        <v>92</v>
      </c>
      <c r="F179" s="341" t="s">
        <v>269</v>
      </c>
      <c r="G179" s="342" t="s">
        <v>305</v>
      </c>
      <c r="H179" s="344" t="s">
        <v>298</v>
      </c>
      <c r="I179" s="343" t="s">
        <v>109</v>
      </c>
    </row>
    <row r="180" spans="2:9">
      <c r="B180" s="311" t="s">
        <v>43</v>
      </c>
      <c r="C180" s="338">
        <v>43216</v>
      </c>
      <c r="D180" s="339">
        <v>992</v>
      </c>
      <c r="E180" s="340">
        <v>295</v>
      </c>
      <c r="F180" s="341" t="s">
        <v>273</v>
      </c>
      <c r="G180" s="342" t="s">
        <v>305</v>
      </c>
      <c r="H180" s="311" t="s">
        <v>297</v>
      </c>
      <c r="I180" s="343" t="s">
        <v>109</v>
      </c>
    </row>
    <row r="181" spans="2:9">
      <c r="B181" s="311" t="s">
        <v>304</v>
      </c>
      <c r="C181" s="345">
        <v>43277</v>
      </c>
      <c r="D181" s="346">
        <v>996</v>
      </c>
      <c r="E181" s="312">
        <v>709</v>
      </c>
      <c r="F181" s="341" t="s">
        <v>276</v>
      </c>
      <c r="G181" s="342" t="s">
        <v>305</v>
      </c>
      <c r="H181" s="311" t="s">
        <v>297</v>
      </c>
      <c r="I181" s="341" t="s">
        <v>109</v>
      </c>
    </row>
    <row r="182" spans="2:9">
      <c r="B182" s="311" t="s">
        <v>43</v>
      </c>
      <c r="C182" s="338">
        <v>43217</v>
      </c>
      <c r="D182" s="339">
        <v>1048</v>
      </c>
      <c r="E182" s="340">
        <v>1207</v>
      </c>
      <c r="F182" s="343" t="s">
        <v>933</v>
      </c>
      <c r="G182" s="342" t="s">
        <v>305</v>
      </c>
      <c r="H182" s="311" t="s">
        <v>297</v>
      </c>
      <c r="I182" s="343" t="s">
        <v>109</v>
      </c>
    </row>
    <row r="183" spans="2:9">
      <c r="B183" s="311" t="s">
        <v>43</v>
      </c>
      <c r="C183" s="338">
        <v>43217</v>
      </c>
      <c r="D183" s="339">
        <v>1049</v>
      </c>
      <c r="E183" s="340">
        <v>736</v>
      </c>
      <c r="F183" s="341" t="s">
        <v>269</v>
      </c>
      <c r="G183" s="342" t="s">
        <v>305</v>
      </c>
      <c r="H183" s="344" t="s">
        <v>298</v>
      </c>
      <c r="I183" s="343" t="s">
        <v>109</v>
      </c>
    </row>
    <row r="184" spans="2:9">
      <c r="B184" s="311" t="s">
        <v>26</v>
      </c>
      <c r="C184" s="345">
        <v>43246</v>
      </c>
      <c r="D184" s="346">
        <v>1051</v>
      </c>
      <c r="E184" s="312">
        <v>1648</v>
      </c>
      <c r="F184" s="341" t="s">
        <v>271</v>
      </c>
      <c r="G184" s="342" t="s">
        <v>305</v>
      </c>
      <c r="H184" s="344" t="s">
        <v>298</v>
      </c>
      <c r="I184" s="341" t="s">
        <v>370</v>
      </c>
    </row>
    <row r="185" spans="2:9">
      <c r="B185" s="311" t="s">
        <v>304</v>
      </c>
      <c r="C185" s="351">
        <v>43284</v>
      </c>
      <c r="D185" s="352">
        <v>1070</v>
      </c>
      <c r="E185" s="340">
        <v>370</v>
      </c>
      <c r="F185" s="341" t="s">
        <v>269</v>
      </c>
      <c r="G185" s="342" t="s">
        <v>305</v>
      </c>
      <c r="H185" s="344" t="s">
        <v>298</v>
      </c>
      <c r="I185" s="353" t="s">
        <v>109</v>
      </c>
    </row>
    <row r="186" spans="2:9">
      <c r="B186" s="311" t="s">
        <v>43</v>
      </c>
      <c r="C186" s="338">
        <v>43218</v>
      </c>
      <c r="D186" s="339">
        <v>1071</v>
      </c>
      <c r="E186" s="340">
        <v>576</v>
      </c>
      <c r="F186" s="341" t="s">
        <v>270</v>
      </c>
      <c r="G186" s="342" t="s">
        <v>305</v>
      </c>
      <c r="H186" s="311" t="s">
        <v>297</v>
      </c>
      <c r="I186" s="343" t="s">
        <v>109</v>
      </c>
    </row>
    <row r="187" spans="2:9">
      <c r="B187" s="311" t="s">
        <v>26</v>
      </c>
      <c r="C187" s="345">
        <v>43247</v>
      </c>
      <c r="D187" s="346">
        <v>1080</v>
      </c>
      <c r="E187" s="312">
        <v>7031</v>
      </c>
      <c r="F187" s="341" t="s">
        <v>270</v>
      </c>
      <c r="G187" s="342" t="s">
        <v>305</v>
      </c>
      <c r="H187" s="311" t="s">
        <v>297</v>
      </c>
      <c r="I187" s="341" t="s">
        <v>932</v>
      </c>
    </row>
    <row r="188" spans="2:9">
      <c r="B188" s="311" t="s">
        <v>26</v>
      </c>
      <c r="C188" s="345">
        <v>43247</v>
      </c>
      <c r="D188" s="346">
        <v>1087</v>
      </c>
      <c r="E188" s="312">
        <v>6596</v>
      </c>
      <c r="F188" s="341" t="s">
        <v>273</v>
      </c>
      <c r="G188" s="342" t="s">
        <v>305</v>
      </c>
      <c r="H188" s="311" t="s">
        <v>297</v>
      </c>
      <c r="I188" s="341" t="s">
        <v>932</v>
      </c>
    </row>
    <row r="189" spans="2:9">
      <c r="B189" s="311" t="s">
        <v>304</v>
      </c>
      <c r="C189" s="351">
        <v>43286</v>
      </c>
      <c r="D189" s="352">
        <v>1088</v>
      </c>
      <c r="E189" s="340">
        <v>495</v>
      </c>
      <c r="F189" s="341" t="s">
        <v>270</v>
      </c>
      <c r="G189" s="342" t="s">
        <v>305</v>
      </c>
      <c r="H189" s="311" t="s">
        <v>297</v>
      </c>
      <c r="I189" s="353" t="s">
        <v>109</v>
      </c>
    </row>
    <row r="190" spans="2:9">
      <c r="B190" s="311" t="s">
        <v>26</v>
      </c>
      <c r="C190" s="345">
        <v>43247</v>
      </c>
      <c r="D190" s="346">
        <v>1097</v>
      </c>
      <c r="E190" s="312">
        <v>373</v>
      </c>
      <c r="F190" s="341" t="s">
        <v>274</v>
      </c>
      <c r="G190" s="342" t="s">
        <v>305</v>
      </c>
      <c r="H190" s="311" t="s">
        <v>297</v>
      </c>
      <c r="I190" s="341" t="s">
        <v>370</v>
      </c>
    </row>
    <row r="191" spans="2:9">
      <c r="B191" s="311" t="s">
        <v>43</v>
      </c>
      <c r="C191" s="338">
        <v>43218</v>
      </c>
      <c r="D191" s="339">
        <v>1105</v>
      </c>
      <c r="E191" s="340">
        <v>300</v>
      </c>
      <c r="F191" s="341" t="s">
        <v>276</v>
      </c>
      <c r="G191" s="342" t="s">
        <v>305</v>
      </c>
      <c r="H191" s="311" t="s">
        <v>297</v>
      </c>
      <c r="I191" s="343" t="s">
        <v>109</v>
      </c>
    </row>
    <row r="192" spans="2:9">
      <c r="B192" s="311" t="s">
        <v>304</v>
      </c>
      <c r="C192" s="351">
        <v>43287</v>
      </c>
      <c r="D192" s="352">
        <v>1114</v>
      </c>
      <c r="E192" s="340">
        <v>39</v>
      </c>
      <c r="F192" s="341" t="s">
        <v>269</v>
      </c>
      <c r="G192" s="342" t="s">
        <v>305</v>
      </c>
      <c r="H192" s="344" t="s">
        <v>298</v>
      </c>
      <c r="I192" s="353" t="s">
        <v>109</v>
      </c>
    </row>
    <row r="193" spans="2:9">
      <c r="B193" s="311" t="s">
        <v>43</v>
      </c>
      <c r="C193" s="338">
        <v>43219</v>
      </c>
      <c r="D193" s="339">
        <v>1121</v>
      </c>
      <c r="E193" s="340">
        <v>266</v>
      </c>
      <c r="F193" s="341" t="s">
        <v>269</v>
      </c>
      <c r="G193" s="342" t="s">
        <v>305</v>
      </c>
      <c r="H193" s="344" t="s">
        <v>298</v>
      </c>
      <c r="I193" s="343" t="s">
        <v>109</v>
      </c>
    </row>
    <row r="194" spans="2:9">
      <c r="B194" s="311" t="s">
        <v>43</v>
      </c>
      <c r="C194" s="338">
        <v>43219</v>
      </c>
      <c r="D194" s="339">
        <v>1122</v>
      </c>
      <c r="E194" s="340">
        <v>508</v>
      </c>
      <c r="F194" s="341" t="s">
        <v>269</v>
      </c>
      <c r="G194" s="342" t="s">
        <v>305</v>
      </c>
      <c r="H194" s="344" t="s">
        <v>298</v>
      </c>
      <c r="I194" s="343" t="s">
        <v>109</v>
      </c>
    </row>
    <row r="195" spans="2:9">
      <c r="B195" s="311" t="s">
        <v>43</v>
      </c>
      <c r="C195" s="338">
        <v>43219</v>
      </c>
      <c r="D195" s="339">
        <v>1134</v>
      </c>
      <c r="E195" s="340">
        <v>144</v>
      </c>
      <c r="F195" s="341" t="s">
        <v>269</v>
      </c>
      <c r="G195" s="342" t="s">
        <v>305</v>
      </c>
      <c r="H195" s="344" t="s">
        <v>298</v>
      </c>
      <c r="I195" s="343" t="s">
        <v>109</v>
      </c>
    </row>
    <row r="196" spans="2:9">
      <c r="B196" s="311" t="s">
        <v>304</v>
      </c>
      <c r="C196" s="351">
        <v>43293</v>
      </c>
      <c r="D196" s="352">
        <v>1151</v>
      </c>
      <c r="E196" s="340">
        <v>866</v>
      </c>
      <c r="F196" s="341" t="s">
        <v>273</v>
      </c>
      <c r="G196" s="342" t="s">
        <v>305</v>
      </c>
      <c r="H196" s="311" t="s">
        <v>297</v>
      </c>
      <c r="I196" s="353" t="s">
        <v>109</v>
      </c>
    </row>
    <row r="197" spans="2:9">
      <c r="B197" s="311" t="s">
        <v>304</v>
      </c>
      <c r="C197" s="351">
        <v>43297</v>
      </c>
      <c r="D197" s="352">
        <v>1178</v>
      </c>
      <c r="E197" s="340">
        <v>425</v>
      </c>
      <c r="F197" s="341" t="s">
        <v>273</v>
      </c>
      <c r="G197" s="342" t="s">
        <v>305</v>
      </c>
      <c r="H197" s="311" t="s">
        <v>297</v>
      </c>
      <c r="I197" s="353" t="s">
        <v>109</v>
      </c>
    </row>
    <row r="198" spans="2:9">
      <c r="B198" s="311" t="s">
        <v>43</v>
      </c>
      <c r="C198" s="345">
        <v>43221</v>
      </c>
      <c r="D198" s="346">
        <v>1196</v>
      </c>
      <c r="E198" s="312">
        <v>907</v>
      </c>
      <c r="F198" s="341" t="s">
        <v>276</v>
      </c>
      <c r="G198" s="342" t="s">
        <v>305</v>
      </c>
      <c r="H198" s="311" t="s">
        <v>297</v>
      </c>
      <c r="I198" s="341" t="s">
        <v>109</v>
      </c>
    </row>
    <row r="199" spans="2:9">
      <c r="B199" s="311" t="s">
        <v>43</v>
      </c>
      <c r="C199" s="345">
        <v>43221</v>
      </c>
      <c r="D199" s="346">
        <v>1203</v>
      </c>
      <c r="E199" s="312">
        <v>79</v>
      </c>
      <c r="F199" s="341" t="s">
        <v>271</v>
      </c>
      <c r="G199" s="342" t="s">
        <v>305</v>
      </c>
      <c r="H199" s="344" t="s">
        <v>298</v>
      </c>
      <c r="I199" s="341" t="s">
        <v>109</v>
      </c>
    </row>
    <row r="200" spans="2:9">
      <c r="B200" s="311" t="s">
        <v>304</v>
      </c>
      <c r="C200" s="351">
        <v>43301</v>
      </c>
      <c r="D200" s="352">
        <v>1211</v>
      </c>
      <c r="E200" s="340">
        <v>710</v>
      </c>
      <c r="F200" s="341" t="s">
        <v>273</v>
      </c>
      <c r="G200" s="342" t="s">
        <v>305</v>
      </c>
      <c r="H200" s="311" t="s">
        <v>297</v>
      </c>
      <c r="I200" s="353" t="s">
        <v>109</v>
      </c>
    </row>
    <row r="201" spans="2:9">
      <c r="B201" s="311" t="s">
        <v>304</v>
      </c>
      <c r="C201" s="351">
        <v>43302</v>
      </c>
      <c r="D201" s="352">
        <v>1219</v>
      </c>
      <c r="E201" s="340">
        <v>394</v>
      </c>
      <c r="F201" s="341" t="s">
        <v>269</v>
      </c>
      <c r="G201" s="342" t="s">
        <v>305</v>
      </c>
      <c r="H201" s="344" t="s">
        <v>298</v>
      </c>
      <c r="I201" s="353" t="s">
        <v>109</v>
      </c>
    </row>
    <row r="202" spans="2:9">
      <c r="B202" s="311" t="s">
        <v>43</v>
      </c>
      <c r="C202" s="345">
        <v>43221</v>
      </c>
      <c r="D202" s="346">
        <v>1224</v>
      </c>
      <c r="E202" s="312">
        <v>211</v>
      </c>
      <c r="F202" s="341" t="s">
        <v>273</v>
      </c>
      <c r="G202" s="342" t="s">
        <v>305</v>
      </c>
      <c r="H202" s="311" t="s">
        <v>297</v>
      </c>
      <c r="I202" s="341" t="s">
        <v>109</v>
      </c>
    </row>
    <row r="203" spans="2:9">
      <c r="B203" s="311" t="s">
        <v>26</v>
      </c>
      <c r="C203" s="345">
        <v>43253</v>
      </c>
      <c r="D203" s="346">
        <v>1230</v>
      </c>
      <c r="E203" s="312">
        <v>425</v>
      </c>
      <c r="F203" s="341" t="s">
        <v>271</v>
      </c>
      <c r="G203" s="342" t="s">
        <v>305</v>
      </c>
      <c r="H203" s="344" t="s">
        <v>298</v>
      </c>
      <c r="I203" s="341" t="s">
        <v>932</v>
      </c>
    </row>
    <row r="204" spans="2:9">
      <c r="B204" s="311" t="s">
        <v>43</v>
      </c>
      <c r="C204" s="345">
        <v>43222</v>
      </c>
      <c r="D204" s="346">
        <v>1232</v>
      </c>
      <c r="E204" s="312">
        <v>1299</v>
      </c>
      <c r="F204" s="343" t="s">
        <v>933</v>
      </c>
      <c r="G204" s="342" t="s">
        <v>305</v>
      </c>
      <c r="H204" s="311" t="s">
        <v>297</v>
      </c>
      <c r="I204" s="341" t="s">
        <v>109</v>
      </c>
    </row>
    <row r="205" spans="2:9">
      <c r="B205" s="311" t="s">
        <v>26</v>
      </c>
      <c r="C205" s="345">
        <v>43254</v>
      </c>
      <c r="D205" s="346">
        <v>1239</v>
      </c>
      <c r="E205" s="312">
        <v>1399</v>
      </c>
      <c r="F205" s="343" t="s">
        <v>1740</v>
      </c>
      <c r="G205" s="342" t="s">
        <v>305</v>
      </c>
      <c r="H205" s="311" t="s">
        <v>297</v>
      </c>
      <c r="I205" s="341" t="s">
        <v>370</v>
      </c>
    </row>
    <row r="206" spans="2:9">
      <c r="B206" s="311" t="s">
        <v>307</v>
      </c>
      <c r="C206" s="351">
        <v>43305</v>
      </c>
      <c r="D206" s="352">
        <v>1246</v>
      </c>
      <c r="E206" s="340">
        <v>268</v>
      </c>
      <c r="F206" s="341" t="s">
        <v>269</v>
      </c>
      <c r="G206" s="342" t="s">
        <v>305</v>
      </c>
      <c r="H206" s="344" t="s">
        <v>298</v>
      </c>
      <c r="I206" s="341" t="s">
        <v>111</v>
      </c>
    </row>
    <row r="207" spans="2:9">
      <c r="B207" s="311" t="s">
        <v>304</v>
      </c>
      <c r="C207" s="351">
        <v>43306</v>
      </c>
      <c r="D207" s="352">
        <v>1247</v>
      </c>
      <c r="E207" s="340">
        <v>1302</v>
      </c>
      <c r="F207" s="341" t="s">
        <v>273</v>
      </c>
      <c r="G207" s="342" t="s">
        <v>305</v>
      </c>
      <c r="H207" s="311" t="s">
        <v>297</v>
      </c>
      <c r="I207" s="353" t="s">
        <v>109</v>
      </c>
    </row>
    <row r="208" spans="2:9">
      <c r="B208" s="311" t="s">
        <v>308</v>
      </c>
      <c r="C208" s="338">
        <v>43211</v>
      </c>
      <c r="D208" s="339">
        <v>1283</v>
      </c>
      <c r="E208" s="340">
        <v>1279</v>
      </c>
      <c r="F208" s="341" t="s">
        <v>271</v>
      </c>
      <c r="G208" s="342" t="s">
        <v>305</v>
      </c>
      <c r="H208" s="344" t="s">
        <v>298</v>
      </c>
      <c r="I208" s="343" t="s">
        <v>365</v>
      </c>
    </row>
    <row r="209" spans="2:9">
      <c r="B209" s="311" t="s">
        <v>43</v>
      </c>
      <c r="C209" s="345">
        <v>43223</v>
      </c>
      <c r="D209" s="346">
        <v>1312</v>
      </c>
      <c r="E209" s="312">
        <v>185</v>
      </c>
      <c r="F209" s="341" t="s">
        <v>269</v>
      </c>
      <c r="G209" s="342" t="s">
        <v>305</v>
      </c>
      <c r="H209" s="344" t="s">
        <v>298</v>
      </c>
      <c r="I209" s="341" t="s">
        <v>109</v>
      </c>
    </row>
    <row r="210" spans="2:9">
      <c r="B210" s="311" t="s">
        <v>304</v>
      </c>
      <c r="C210" s="345">
        <v>43314</v>
      </c>
      <c r="D210" s="346">
        <v>1328</v>
      </c>
      <c r="E210" s="312">
        <v>599</v>
      </c>
      <c r="F210" s="341" t="s">
        <v>269</v>
      </c>
      <c r="G210" s="342" t="s">
        <v>305</v>
      </c>
      <c r="H210" s="344" t="s">
        <v>298</v>
      </c>
      <c r="I210" s="341" t="s">
        <v>109</v>
      </c>
    </row>
    <row r="211" spans="2:9">
      <c r="B211" s="311" t="s">
        <v>304</v>
      </c>
      <c r="C211" s="345">
        <v>43314</v>
      </c>
      <c r="D211" s="346">
        <v>1330</v>
      </c>
      <c r="E211" s="312">
        <v>295</v>
      </c>
      <c r="F211" s="341" t="s">
        <v>269</v>
      </c>
      <c r="G211" s="342" t="s">
        <v>305</v>
      </c>
      <c r="H211" s="344" t="s">
        <v>298</v>
      </c>
      <c r="I211" s="341" t="s">
        <v>109</v>
      </c>
    </row>
    <row r="212" spans="2:9">
      <c r="B212" s="311" t="s">
        <v>304</v>
      </c>
      <c r="C212" s="345">
        <v>43315</v>
      </c>
      <c r="D212" s="346">
        <v>1345</v>
      </c>
      <c r="E212" s="312">
        <v>395</v>
      </c>
      <c r="F212" s="341" t="s">
        <v>269</v>
      </c>
      <c r="G212" s="342" t="s">
        <v>305</v>
      </c>
      <c r="H212" s="344" t="s">
        <v>298</v>
      </c>
      <c r="I212" s="341" t="s">
        <v>109</v>
      </c>
    </row>
    <row r="213" spans="2:9">
      <c r="B213" s="311" t="s">
        <v>304</v>
      </c>
      <c r="C213" s="345">
        <v>43315</v>
      </c>
      <c r="D213" s="346">
        <v>1348</v>
      </c>
      <c r="E213" s="312">
        <v>861</v>
      </c>
      <c r="F213" s="341" t="s">
        <v>269</v>
      </c>
      <c r="G213" s="342" t="s">
        <v>305</v>
      </c>
      <c r="H213" s="344" t="s">
        <v>298</v>
      </c>
      <c r="I213" s="341" t="s">
        <v>109</v>
      </c>
    </row>
    <row r="214" spans="2:9">
      <c r="B214" s="311" t="s">
        <v>43</v>
      </c>
      <c r="C214" s="345">
        <v>43225</v>
      </c>
      <c r="D214" s="346">
        <v>1390</v>
      </c>
      <c r="E214" s="312">
        <v>92</v>
      </c>
      <c r="F214" s="341" t="s">
        <v>269</v>
      </c>
      <c r="G214" s="342" t="s">
        <v>305</v>
      </c>
      <c r="H214" s="344" t="s">
        <v>298</v>
      </c>
      <c r="I214" s="341" t="s">
        <v>109</v>
      </c>
    </row>
    <row r="215" spans="2:9">
      <c r="B215" s="311" t="s">
        <v>304</v>
      </c>
      <c r="C215" s="345">
        <v>43318</v>
      </c>
      <c r="D215" s="346">
        <v>1396</v>
      </c>
      <c r="E215" s="312">
        <v>135</v>
      </c>
      <c r="F215" s="341" t="s">
        <v>269</v>
      </c>
      <c r="G215" s="342" t="s">
        <v>305</v>
      </c>
      <c r="H215" s="344" t="s">
        <v>298</v>
      </c>
      <c r="I215" s="341" t="s">
        <v>109</v>
      </c>
    </row>
    <row r="216" spans="2:9">
      <c r="B216" s="311" t="s">
        <v>43</v>
      </c>
      <c r="C216" s="345">
        <v>43225</v>
      </c>
      <c r="D216" s="346">
        <v>1399</v>
      </c>
      <c r="E216" s="312">
        <v>87</v>
      </c>
      <c r="F216" s="341" t="s">
        <v>275</v>
      </c>
      <c r="G216" s="342" t="s">
        <v>305</v>
      </c>
      <c r="H216" s="311" t="s">
        <v>297</v>
      </c>
      <c r="I216" s="341" t="s">
        <v>109</v>
      </c>
    </row>
    <row r="217" spans="2:9">
      <c r="B217" s="311" t="s">
        <v>26</v>
      </c>
      <c r="C217" s="345">
        <v>43261</v>
      </c>
      <c r="D217" s="346">
        <v>1401</v>
      </c>
      <c r="E217" s="312">
        <v>536</v>
      </c>
      <c r="F217" s="341" t="s">
        <v>274</v>
      </c>
      <c r="G217" s="342" t="s">
        <v>305</v>
      </c>
      <c r="H217" s="311" t="s">
        <v>297</v>
      </c>
      <c r="I217" s="341" t="s">
        <v>932</v>
      </c>
    </row>
    <row r="218" spans="2:9">
      <c r="B218" s="311" t="s">
        <v>43</v>
      </c>
      <c r="C218" s="345">
        <v>43225</v>
      </c>
      <c r="D218" s="346">
        <v>1429</v>
      </c>
      <c r="E218" s="312">
        <v>450</v>
      </c>
      <c r="F218" s="343" t="s">
        <v>1740</v>
      </c>
      <c r="G218" s="342" t="s">
        <v>305</v>
      </c>
      <c r="H218" s="311" t="s">
        <v>297</v>
      </c>
      <c r="I218" s="341" t="s">
        <v>109</v>
      </c>
    </row>
    <row r="219" spans="2:9">
      <c r="B219" s="311" t="s">
        <v>304</v>
      </c>
      <c r="C219" s="345">
        <v>43322</v>
      </c>
      <c r="D219" s="346">
        <v>1444</v>
      </c>
      <c r="E219" s="312">
        <v>588</v>
      </c>
      <c r="F219" s="341" t="s">
        <v>269</v>
      </c>
      <c r="G219" s="342" t="s">
        <v>305</v>
      </c>
      <c r="H219" s="344" t="s">
        <v>298</v>
      </c>
      <c r="I219" s="341" t="s">
        <v>109</v>
      </c>
    </row>
    <row r="220" spans="2:9">
      <c r="B220" s="311" t="s">
        <v>308</v>
      </c>
      <c r="C220" s="338">
        <v>43212</v>
      </c>
      <c r="D220" s="339">
        <v>1452</v>
      </c>
      <c r="E220" s="340">
        <v>450</v>
      </c>
      <c r="F220" s="341" t="s">
        <v>273</v>
      </c>
      <c r="G220" s="342" t="s">
        <v>305</v>
      </c>
      <c r="H220" s="311" t="s">
        <v>297</v>
      </c>
      <c r="I220" s="343" t="s">
        <v>365</v>
      </c>
    </row>
    <row r="221" spans="2:9">
      <c r="B221" s="311" t="s">
        <v>308</v>
      </c>
      <c r="C221" s="338">
        <v>43212</v>
      </c>
      <c r="D221" s="339">
        <v>1453</v>
      </c>
      <c r="E221" s="340">
        <v>450</v>
      </c>
      <c r="F221" s="341" t="s">
        <v>273</v>
      </c>
      <c r="G221" s="342" t="s">
        <v>305</v>
      </c>
      <c r="H221" s="311" t="s">
        <v>297</v>
      </c>
      <c r="I221" s="343" t="s">
        <v>365</v>
      </c>
    </row>
    <row r="222" spans="2:9">
      <c r="B222" s="311" t="s">
        <v>43</v>
      </c>
      <c r="C222" s="345">
        <v>43226</v>
      </c>
      <c r="D222" s="346">
        <v>1460</v>
      </c>
      <c r="E222" s="312">
        <v>357</v>
      </c>
      <c r="F222" s="341" t="s">
        <v>276</v>
      </c>
      <c r="G222" s="342" t="s">
        <v>305</v>
      </c>
      <c r="H222" s="311" t="s">
        <v>297</v>
      </c>
      <c r="I222" s="341" t="s">
        <v>109</v>
      </c>
    </row>
    <row r="223" spans="2:9">
      <c r="B223" s="311" t="s">
        <v>308</v>
      </c>
      <c r="C223" s="338">
        <v>43212</v>
      </c>
      <c r="D223" s="339">
        <v>1465</v>
      </c>
      <c r="E223" s="340">
        <v>450</v>
      </c>
      <c r="F223" s="341" t="s">
        <v>273</v>
      </c>
      <c r="G223" s="342" t="s">
        <v>305</v>
      </c>
      <c r="H223" s="311" t="s">
        <v>297</v>
      </c>
      <c r="I223" s="343" t="s">
        <v>365</v>
      </c>
    </row>
    <row r="224" spans="2:9">
      <c r="B224" s="311" t="s">
        <v>308</v>
      </c>
      <c r="C224" s="338">
        <v>43212</v>
      </c>
      <c r="D224" s="339">
        <v>1466</v>
      </c>
      <c r="E224" s="340">
        <v>450</v>
      </c>
      <c r="F224" s="341" t="s">
        <v>273</v>
      </c>
      <c r="G224" s="342" t="s">
        <v>305</v>
      </c>
      <c r="H224" s="311" t="s">
        <v>297</v>
      </c>
      <c r="I224" s="343" t="s">
        <v>365</v>
      </c>
    </row>
    <row r="225" spans="2:9">
      <c r="B225" s="311" t="s">
        <v>43</v>
      </c>
      <c r="C225" s="345">
        <v>43227</v>
      </c>
      <c r="D225" s="346">
        <v>1523</v>
      </c>
      <c r="E225" s="312">
        <v>491</v>
      </c>
      <c r="F225" s="341" t="s">
        <v>270</v>
      </c>
      <c r="G225" s="342" t="s">
        <v>305</v>
      </c>
      <c r="H225" s="311" t="s">
        <v>297</v>
      </c>
      <c r="I225" s="341" t="s">
        <v>109</v>
      </c>
    </row>
    <row r="226" spans="2:9">
      <c r="B226" s="311" t="s">
        <v>304</v>
      </c>
      <c r="C226" s="345">
        <v>43331</v>
      </c>
      <c r="D226" s="346">
        <v>1532</v>
      </c>
      <c r="E226" s="312">
        <v>410</v>
      </c>
      <c r="F226" s="341" t="s">
        <v>269</v>
      </c>
      <c r="G226" s="342" t="s">
        <v>305</v>
      </c>
      <c r="H226" s="344" t="s">
        <v>298</v>
      </c>
      <c r="I226" s="341" t="s">
        <v>109</v>
      </c>
    </row>
    <row r="227" spans="2:9">
      <c r="B227" s="311" t="s">
        <v>43</v>
      </c>
      <c r="C227" s="345">
        <v>43228</v>
      </c>
      <c r="D227" s="346">
        <v>1560</v>
      </c>
      <c r="E227" s="312">
        <v>318</v>
      </c>
      <c r="F227" s="341" t="s">
        <v>276</v>
      </c>
      <c r="G227" s="342" t="s">
        <v>305</v>
      </c>
      <c r="H227" s="311" t="s">
        <v>297</v>
      </c>
      <c r="I227" s="341" t="s">
        <v>109</v>
      </c>
    </row>
    <row r="228" spans="2:9">
      <c r="B228" s="311" t="s">
        <v>43</v>
      </c>
      <c r="C228" s="345">
        <v>43228</v>
      </c>
      <c r="D228" s="346">
        <v>1564</v>
      </c>
      <c r="E228" s="312">
        <v>200</v>
      </c>
      <c r="F228" s="341" t="s">
        <v>273</v>
      </c>
      <c r="G228" s="342" t="s">
        <v>305</v>
      </c>
      <c r="H228" s="311" t="s">
        <v>297</v>
      </c>
      <c r="I228" s="341" t="s">
        <v>109</v>
      </c>
    </row>
    <row r="229" spans="2:9">
      <c r="B229" s="311" t="s">
        <v>308</v>
      </c>
      <c r="C229" s="338">
        <v>43214</v>
      </c>
      <c r="D229" s="339">
        <v>1612</v>
      </c>
      <c r="E229" s="340">
        <v>305</v>
      </c>
      <c r="F229" s="341" t="s">
        <v>271</v>
      </c>
      <c r="G229" s="342" t="s">
        <v>305</v>
      </c>
      <c r="H229" s="344" t="s">
        <v>298</v>
      </c>
      <c r="I229" s="343" t="s">
        <v>365</v>
      </c>
    </row>
    <row r="230" spans="2:9">
      <c r="B230" s="311" t="s">
        <v>308</v>
      </c>
      <c r="C230" s="338">
        <v>43214</v>
      </c>
      <c r="D230" s="339">
        <v>1621</v>
      </c>
      <c r="E230" s="340">
        <v>3203</v>
      </c>
      <c r="F230" s="341" t="s">
        <v>271</v>
      </c>
      <c r="G230" s="342" t="s">
        <v>305</v>
      </c>
      <c r="H230" s="344" t="s">
        <v>298</v>
      </c>
      <c r="I230" s="343" t="s">
        <v>365</v>
      </c>
    </row>
    <row r="231" spans="2:9">
      <c r="B231" s="311" t="s">
        <v>304</v>
      </c>
      <c r="C231" s="345">
        <v>43344</v>
      </c>
      <c r="D231" s="346">
        <v>1647</v>
      </c>
      <c r="E231" s="312">
        <v>898</v>
      </c>
      <c r="F231" s="341" t="s">
        <v>273</v>
      </c>
      <c r="G231" s="342" t="s">
        <v>305</v>
      </c>
      <c r="H231" s="311" t="s">
        <v>297</v>
      </c>
      <c r="I231" s="341" t="s">
        <v>109</v>
      </c>
    </row>
    <row r="232" spans="2:9">
      <c r="B232" s="311" t="s">
        <v>304</v>
      </c>
      <c r="C232" s="345">
        <v>43348</v>
      </c>
      <c r="D232" s="346">
        <v>1688</v>
      </c>
      <c r="E232" s="312">
        <v>567</v>
      </c>
      <c r="F232" s="341" t="s">
        <v>271</v>
      </c>
      <c r="G232" s="342" t="s">
        <v>305</v>
      </c>
      <c r="H232" s="344" t="s">
        <v>298</v>
      </c>
      <c r="I232" s="341" t="s">
        <v>109</v>
      </c>
    </row>
    <row r="233" spans="2:9">
      <c r="B233" s="311" t="s">
        <v>26</v>
      </c>
      <c r="C233" s="345">
        <v>43277</v>
      </c>
      <c r="D233" s="346">
        <v>1697</v>
      </c>
      <c r="E233" s="312">
        <v>541</v>
      </c>
      <c r="F233" s="341" t="s">
        <v>269</v>
      </c>
      <c r="G233" s="342" t="s">
        <v>305</v>
      </c>
      <c r="H233" s="344" t="s">
        <v>298</v>
      </c>
      <c r="I233" s="341" t="s">
        <v>370</v>
      </c>
    </row>
    <row r="234" spans="2:9">
      <c r="B234" s="311" t="s">
        <v>304</v>
      </c>
      <c r="C234" s="345">
        <v>43348</v>
      </c>
      <c r="D234" s="346">
        <v>1704</v>
      </c>
      <c r="E234" s="312">
        <v>71</v>
      </c>
      <c r="F234" s="341" t="s">
        <v>273</v>
      </c>
      <c r="G234" s="342" t="s">
        <v>305</v>
      </c>
      <c r="H234" s="311" t="s">
        <v>297</v>
      </c>
      <c r="I234" s="341" t="s">
        <v>109</v>
      </c>
    </row>
    <row r="235" spans="2:9">
      <c r="B235" s="311" t="s">
        <v>308</v>
      </c>
      <c r="C235" s="338">
        <v>43214</v>
      </c>
      <c r="D235" s="339">
        <v>1719</v>
      </c>
      <c r="E235" s="340">
        <v>289</v>
      </c>
      <c r="F235" s="341" t="s">
        <v>276</v>
      </c>
      <c r="G235" s="342" t="s">
        <v>305</v>
      </c>
      <c r="H235" s="311" t="s">
        <v>297</v>
      </c>
      <c r="I235" s="343" t="s">
        <v>365</v>
      </c>
    </row>
    <row r="236" spans="2:9">
      <c r="B236" s="311" t="s">
        <v>26</v>
      </c>
      <c r="C236" s="345">
        <v>43278</v>
      </c>
      <c r="D236" s="346">
        <v>1721</v>
      </c>
      <c r="E236" s="312">
        <v>8027</v>
      </c>
      <c r="F236" s="341" t="s">
        <v>273</v>
      </c>
      <c r="G236" s="342" t="s">
        <v>305</v>
      </c>
      <c r="H236" s="311" t="s">
        <v>297</v>
      </c>
      <c r="I236" s="341" t="s">
        <v>370</v>
      </c>
    </row>
    <row r="237" spans="2:9">
      <c r="B237" s="311" t="s">
        <v>304</v>
      </c>
      <c r="C237" s="345">
        <v>43350</v>
      </c>
      <c r="D237" s="346">
        <v>1727</v>
      </c>
      <c r="E237" s="312">
        <v>1100</v>
      </c>
      <c r="F237" s="341" t="s">
        <v>269</v>
      </c>
      <c r="G237" s="342" t="s">
        <v>305</v>
      </c>
      <c r="H237" s="344" t="s">
        <v>298</v>
      </c>
      <c r="I237" s="341" t="s">
        <v>109</v>
      </c>
    </row>
    <row r="238" spans="2:9">
      <c r="B238" s="311" t="s">
        <v>307</v>
      </c>
      <c r="C238" s="345">
        <v>43348</v>
      </c>
      <c r="D238" s="346">
        <v>1733</v>
      </c>
      <c r="E238" s="312">
        <v>147</v>
      </c>
      <c r="F238" s="341" t="s">
        <v>273</v>
      </c>
      <c r="G238" s="342" t="s">
        <v>305</v>
      </c>
      <c r="H238" s="311" t="s">
        <v>297</v>
      </c>
      <c r="I238" s="341" t="s">
        <v>365</v>
      </c>
    </row>
    <row r="239" spans="2:9">
      <c r="B239" s="311" t="s">
        <v>43</v>
      </c>
      <c r="C239" s="345">
        <v>43232</v>
      </c>
      <c r="D239" s="346">
        <v>1743</v>
      </c>
      <c r="E239" s="312">
        <v>277</v>
      </c>
      <c r="F239" s="341" t="s">
        <v>269</v>
      </c>
      <c r="G239" s="342" t="s">
        <v>305</v>
      </c>
      <c r="H239" s="344" t="s">
        <v>298</v>
      </c>
      <c r="I239" s="341" t="s">
        <v>109</v>
      </c>
    </row>
    <row r="240" spans="2:9">
      <c r="B240" s="311" t="s">
        <v>308</v>
      </c>
      <c r="C240" s="338">
        <v>43215</v>
      </c>
      <c r="D240" s="339">
        <v>1747</v>
      </c>
      <c r="E240" s="340">
        <v>1180</v>
      </c>
      <c r="F240" s="341" t="s">
        <v>271</v>
      </c>
      <c r="G240" s="342" t="s">
        <v>305</v>
      </c>
      <c r="H240" s="344" t="s">
        <v>298</v>
      </c>
      <c r="I240" s="343" t="s">
        <v>934</v>
      </c>
    </row>
    <row r="241" spans="2:10">
      <c r="B241" s="311" t="s">
        <v>364</v>
      </c>
      <c r="C241" s="345">
        <v>43237</v>
      </c>
      <c r="D241" s="346">
        <v>1815</v>
      </c>
      <c r="E241" s="312">
        <v>488</v>
      </c>
      <c r="F241" s="341" t="s">
        <v>271</v>
      </c>
      <c r="G241" s="342" t="s">
        <v>305</v>
      </c>
      <c r="H241" s="344" t="s">
        <v>298</v>
      </c>
      <c r="I241" s="341" t="s">
        <v>413</v>
      </c>
    </row>
    <row r="242" spans="2:10">
      <c r="B242" s="311" t="s">
        <v>304</v>
      </c>
      <c r="C242" s="345">
        <v>43359</v>
      </c>
      <c r="D242" s="346">
        <v>1835</v>
      </c>
      <c r="E242" s="312">
        <v>1911</v>
      </c>
      <c r="F242" s="341" t="s">
        <v>273</v>
      </c>
      <c r="G242" s="342" t="s">
        <v>305</v>
      </c>
      <c r="H242" s="311" t="s">
        <v>297</v>
      </c>
      <c r="I242" s="341" t="s">
        <v>109</v>
      </c>
    </row>
    <row r="243" spans="2:10">
      <c r="B243" s="311" t="s">
        <v>304</v>
      </c>
      <c r="C243" s="345">
        <v>43363</v>
      </c>
      <c r="D243" s="346">
        <v>1872</v>
      </c>
      <c r="E243" s="312">
        <v>278</v>
      </c>
      <c r="F243" s="341" t="s">
        <v>273</v>
      </c>
      <c r="G243" s="342" t="s">
        <v>305</v>
      </c>
      <c r="H243" s="311" t="s">
        <v>297</v>
      </c>
      <c r="I243" s="341" t="s">
        <v>109</v>
      </c>
    </row>
    <row r="244" spans="2:10">
      <c r="B244" s="311" t="s">
        <v>304</v>
      </c>
      <c r="C244" s="345">
        <v>43364</v>
      </c>
      <c r="D244" s="346">
        <v>1879</v>
      </c>
      <c r="E244" s="312">
        <v>315</v>
      </c>
      <c r="F244" s="341" t="s">
        <v>271</v>
      </c>
      <c r="G244" s="342" t="s">
        <v>305</v>
      </c>
      <c r="H244" s="344" t="s">
        <v>298</v>
      </c>
      <c r="I244" s="341" t="s">
        <v>109</v>
      </c>
    </row>
    <row r="245" spans="2:10">
      <c r="B245" s="311" t="s">
        <v>304</v>
      </c>
      <c r="C245" s="345">
        <v>43366</v>
      </c>
      <c r="D245" s="346">
        <v>1893</v>
      </c>
      <c r="E245" s="312">
        <v>355</v>
      </c>
      <c r="F245" s="341" t="s">
        <v>276</v>
      </c>
      <c r="G245" s="342" t="s">
        <v>305</v>
      </c>
      <c r="H245" s="311" t="s">
        <v>297</v>
      </c>
      <c r="I245" s="341" t="s">
        <v>109</v>
      </c>
    </row>
    <row r="246" spans="2:10">
      <c r="B246" s="311" t="s">
        <v>304</v>
      </c>
      <c r="C246" s="345">
        <v>43367</v>
      </c>
      <c r="D246" s="346">
        <v>1908</v>
      </c>
      <c r="E246" s="312">
        <v>84</v>
      </c>
      <c r="F246" s="341" t="s">
        <v>275</v>
      </c>
      <c r="G246" s="342" t="s">
        <v>305</v>
      </c>
      <c r="H246" s="311" t="s">
        <v>297</v>
      </c>
      <c r="I246" s="341" t="s">
        <v>109</v>
      </c>
    </row>
    <row r="247" spans="2:10">
      <c r="B247" s="311" t="s">
        <v>26</v>
      </c>
      <c r="C247" s="351">
        <v>43289</v>
      </c>
      <c r="D247" s="352">
        <v>1910</v>
      </c>
      <c r="E247" s="340">
        <v>415</v>
      </c>
      <c r="F247" s="341" t="s">
        <v>274</v>
      </c>
      <c r="G247" s="342" t="s">
        <v>305</v>
      </c>
      <c r="H247" s="311" t="s">
        <v>297</v>
      </c>
      <c r="I247" s="353" t="s">
        <v>370</v>
      </c>
    </row>
    <row r="248" spans="2:10">
      <c r="B248" s="311" t="s">
        <v>304</v>
      </c>
      <c r="C248" s="345">
        <v>43368</v>
      </c>
      <c r="D248" s="346">
        <v>1914</v>
      </c>
      <c r="E248" s="312">
        <v>295</v>
      </c>
      <c r="F248" s="341" t="s">
        <v>269</v>
      </c>
      <c r="G248" s="342" t="s">
        <v>305</v>
      </c>
      <c r="H248" s="344" t="s">
        <v>298</v>
      </c>
      <c r="I248" s="341" t="s">
        <v>109</v>
      </c>
    </row>
    <row r="249" spans="2:10">
      <c r="B249" s="311" t="s">
        <v>43</v>
      </c>
      <c r="C249" s="345">
        <v>43236</v>
      </c>
      <c r="D249" s="346">
        <v>1922</v>
      </c>
      <c r="E249" s="312">
        <v>355</v>
      </c>
      <c r="F249" s="341" t="s">
        <v>273</v>
      </c>
      <c r="G249" s="342" t="s">
        <v>305</v>
      </c>
      <c r="H249" s="311" t="s">
        <v>297</v>
      </c>
      <c r="I249" s="341" t="s">
        <v>109</v>
      </c>
    </row>
    <row r="250" spans="2:10">
      <c r="B250" s="311" t="s">
        <v>43</v>
      </c>
      <c r="C250" s="345">
        <v>43236</v>
      </c>
      <c r="D250" s="346">
        <v>1930</v>
      </c>
      <c r="E250" s="312">
        <v>710</v>
      </c>
      <c r="F250" s="341" t="s">
        <v>273</v>
      </c>
      <c r="G250" s="342" t="s">
        <v>305</v>
      </c>
      <c r="H250" s="311" t="s">
        <v>297</v>
      </c>
      <c r="I250" s="341" t="s">
        <v>109</v>
      </c>
    </row>
    <row r="251" spans="2:10">
      <c r="B251" s="311" t="s">
        <v>364</v>
      </c>
      <c r="C251" s="345">
        <v>43240</v>
      </c>
      <c r="D251" s="346">
        <v>1957</v>
      </c>
      <c r="E251" s="312">
        <v>27627</v>
      </c>
      <c r="F251" s="341" t="s">
        <v>273</v>
      </c>
      <c r="G251" s="342" t="s">
        <v>305</v>
      </c>
      <c r="H251" s="311" t="s">
        <v>297</v>
      </c>
      <c r="I251" s="341" t="s">
        <v>113</v>
      </c>
    </row>
    <row r="252" spans="2:10">
      <c r="B252" s="311" t="s">
        <v>43</v>
      </c>
      <c r="C252" s="345">
        <v>43237</v>
      </c>
      <c r="D252" s="346">
        <v>1962</v>
      </c>
      <c r="E252" s="312">
        <v>92</v>
      </c>
      <c r="F252" s="341" t="s">
        <v>271</v>
      </c>
      <c r="G252" s="342" t="s">
        <v>305</v>
      </c>
      <c r="H252" s="344" t="s">
        <v>298</v>
      </c>
      <c r="I252" s="341" t="s">
        <v>109</v>
      </c>
    </row>
    <row r="253" spans="2:10">
      <c r="B253" s="311" t="s">
        <v>364</v>
      </c>
      <c r="C253" s="345">
        <v>43241</v>
      </c>
      <c r="D253" s="346">
        <v>1979</v>
      </c>
      <c r="E253" s="312">
        <v>2442</v>
      </c>
      <c r="F253" s="343" t="s">
        <v>933</v>
      </c>
      <c r="G253" s="342" t="s">
        <v>305</v>
      </c>
      <c r="H253" s="311" t="s">
        <v>297</v>
      </c>
      <c r="I253" s="341" t="s">
        <v>287</v>
      </c>
    </row>
    <row r="254" spans="2:10">
      <c r="B254" s="311" t="s">
        <v>304</v>
      </c>
      <c r="C254" s="347">
        <v>43375</v>
      </c>
      <c r="D254" s="348">
        <v>1987</v>
      </c>
      <c r="E254" s="349">
        <v>235</v>
      </c>
      <c r="F254" s="350" t="s">
        <v>269</v>
      </c>
      <c r="G254" s="342" t="s">
        <v>305</v>
      </c>
      <c r="H254" s="344" t="s">
        <v>298</v>
      </c>
      <c r="I254" s="350" t="s">
        <v>109</v>
      </c>
      <c r="J254" s="104"/>
    </row>
    <row r="255" spans="2:10">
      <c r="B255" s="311" t="s">
        <v>43</v>
      </c>
      <c r="C255" s="345">
        <v>43238</v>
      </c>
      <c r="D255" s="346">
        <v>2002</v>
      </c>
      <c r="E255" s="312">
        <v>92</v>
      </c>
      <c r="F255" s="341" t="s">
        <v>271</v>
      </c>
      <c r="G255" s="342" t="s">
        <v>305</v>
      </c>
      <c r="H255" s="344" t="s">
        <v>298</v>
      </c>
      <c r="I255" s="341" t="s">
        <v>109</v>
      </c>
    </row>
    <row r="256" spans="2:10">
      <c r="B256" s="311" t="s">
        <v>43</v>
      </c>
      <c r="C256" s="345">
        <v>43238</v>
      </c>
      <c r="D256" s="346">
        <v>2019</v>
      </c>
      <c r="E256" s="312">
        <v>1097</v>
      </c>
      <c r="F256" s="341" t="s">
        <v>271</v>
      </c>
      <c r="G256" s="342" t="s">
        <v>305</v>
      </c>
      <c r="H256" s="344" t="s">
        <v>298</v>
      </c>
      <c r="I256" s="341" t="s">
        <v>109</v>
      </c>
    </row>
    <row r="257" spans="2:10">
      <c r="B257" s="311" t="s">
        <v>26</v>
      </c>
      <c r="C257" s="351">
        <v>43295</v>
      </c>
      <c r="D257" s="352">
        <v>2023</v>
      </c>
      <c r="E257" s="340">
        <v>415</v>
      </c>
      <c r="F257" s="341" t="s">
        <v>271</v>
      </c>
      <c r="G257" s="342" t="s">
        <v>305</v>
      </c>
      <c r="H257" s="344" t="s">
        <v>298</v>
      </c>
      <c r="I257" s="353" t="s">
        <v>370</v>
      </c>
    </row>
    <row r="258" spans="2:10">
      <c r="B258" s="311" t="s">
        <v>43</v>
      </c>
      <c r="C258" s="345">
        <v>43238</v>
      </c>
      <c r="D258" s="346">
        <v>2026</v>
      </c>
      <c r="E258" s="312">
        <v>98</v>
      </c>
      <c r="F258" s="343" t="s">
        <v>1740</v>
      </c>
      <c r="G258" s="342" t="s">
        <v>305</v>
      </c>
      <c r="H258" s="311" t="s">
        <v>297</v>
      </c>
      <c r="I258" s="341" t="s">
        <v>109</v>
      </c>
    </row>
    <row r="259" spans="2:10">
      <c r="B259" s="311" t="s">
        <v>364</v>
      </c>
      <c r="C259" s="345">
        <v>43242</v>
      </c>
      <c r="D259" s="346">
        <v>2031</v>
      </c>
      <c r="E259" s="312">
        <v>1937</v>
      </c>
      <c r="F259" s="341" t="s">
        <v>273</v>
      </c>
      <c r="G259" s="342" t="s">
        <v>305</v>
      </c>
      <c r="H259" s="311" t="s">
        <v>297</v>
      </c>
      <c r="I259" s="341" t="s">
        <v>113</v>
      </c>
    </row>
    <row r="260" spans="2:10">
      <c r="B260" s="311" t="s">
        <v>308</v>
      </c>
      <c r="C260" s="338">
        <v>43218</v>
      </c>
      <c r="D260" s="339">
        <v>2077</v>
      </c>
      <c r="E260" s="340">
        <v>1816</v>
      </c>
      <c r="F260" s="341" t="s">
        <v>273</v>
      </c>
      <c r="G260" s="342" t="s">
        <v>305</v>
      </c>
      <c r="H260" s="311" t="s">
        <v>297</v>
      </c>
      <c r="I260" s="343" t="s">
        <v>934</v>
      </c>
    </row>
    <row r="261" spans="2:10">
      <c r="B261" s="311" t="s">
        <v>43</v>
      </c>
      <c r="C261" s="345">
        <v>43239</v>
      </c>
      <c r="D261" s="346">
        <v>2084</v>
      </c>
      <c r="E261" s="312">
        <v>462</v>
      </c>
      <c r="F261" s="341" t="s">
        <v>269</v>
      </c>
      <c r="G261" s="342" t="s">
        <v>305</v>
      </c>
      <c r="H261" s="344" t="s">
        <v>298</v>
      </c>
      <c r="I261" s="341" t="s">
        <v>109</v>
      </c>
    </row>
    <row r="262" spans="2:10">
      <c r="B262" s="311" t="s">
        <v>304</v>
      </c>
      <c r="C262" s="347">
        <v>43389</v>
      </c>
      <c r="D262" s="348">
        <v>2100</v>
      </c>
      <c r="E262" s="349">
        <v>394</v>
      </c>
      <c r="F262" s="350" t="s">
        <v>270</v>
      </c>
      <c r="G262" s="342" t="s">
        <v>305</v>
      </c>
      <c r="H262" s="311" t="s">
        <v>297</v>
      </c>
      <c r="I262" s="350" t="s">
        <v>109</v>
      </c>
      <c r="J262" s="104"/>
    </row>
    <row r="263" spans="2:10">
      <c r="B263" s="311" t="s">
        <v>43</v>
      </c>
      <c r="C263" s="345">
        <v>43239</v>
      </c>
      <c r="D263" s="346">
        <v>2105</v>
      </c>
      <c r="E263" s="312">
        <v>266</v>
      </c>
      <c r="F263" s="341" t="s">
        <v>276</v>
      </c>
      <c r="G263" s="342" t="s">
        <v>305</v>
      </c>
      <c r="H263" s="311" t="s">
        <v>297</v>
      </c>
      <c r="I263" s="341" t="s">
        <v>109</v>
      </c>
    </row>
    <row r="264" spans="2:10">
      <c r="B264" s="311" t="s">
        <v>43</v>
      </c>
      <c r="C264" s="345">
        <v>43239</v>
      </c>
      <c r="D264" s="346">
        <v>2109</v>
      </c>
      <c r="E264" s="312">
        <v>347</v>
      </c>
      <c r="F264" s="341" t="s">
        <v>274</v>
      </c>
      <c r="G264" s="342" t="s">
        <v>305</v>
      </c>
      <c r="H264" s="311" t="s">
        <v>297</v>
      </c>
      <c r="I264" s="341" t="s">
        <v>109</v>
      </c>
    </row>
    <row r="265" spans="2:10">
      <c r="B265" s="311" t="s">
        <v>43</v>
      </c>
      <c r="C265" s="345">
        <v>43240</v>
      </c>
      <c r="D265" s="346">
        <v>2122</v>
      </c>
      <c r="E265" s="312">
        <v>762</v>
      </c>
      <c r="F265" s="343" t="s">
        <v>1740</v>
      </c>
      <c r="G265" s="342" t="s">
        <v>305</v>
      </c>
      <c r="H265" s="311" t="s">
        <v>297</v>
      </c>
      <c r="I265" s="341" t="s">
        <v>109</v>
      </c>
    </row>
    <row r="266" spans="2:10">
      <c r="B266" s="311" t="s">
        <v>308</v>
      </c>
      <c r="C266" s="338">
        <v>43219</v>
      </c>
      <c r="D266" s="339">
        <v>2155</v>
      </c>
      <c r="E266" s="340">
        <v>158</v>
      </c>
      <c r="F266" s="341" t="s">
        <v>269</v>
      </c>
      <c r="G266" s="342" t="s">
        <v>305</v>
      </c>
      <c r="H266" s="344" t="s">
        <v>298</v>
      </c>
      <c r="I266" s="343" t="s">
        <v>934</v>
      </c>
    </row>
    <row r="267" spans="2:10">
      <c r="B267" s="311" t="s">
        <v>304</v>
      </c>
      <c r="C267" s="347">
        <v>43395</v>
      </c>
      <c r="D267" s="348">
        <v>2158</v>
      </c>
      <c r="E267" s="349">
        <v>536</v>
      </c>
      <c r="F267" s="350" t="s">
        <v>273</v>
      </c>
      <c r="G267" s="342" t="s">
        <v>305</v>
      </c>
      <c r="H267" s="311" t="s">
        <v>297</v>
      </c>
      <c r="I267" s="350" t="s">
        <v>109</v>
      </c>
      <c r="J267" s="104"/>
    </row>
    <row r="268" spans="2:10">
      <c r="B268" s="311" t="s">
        <v>304</v>
      </c>
      <c r="C268" s="347">
        <v>43395</v>
      </c>
      <c r="D268" s="348">
        <v>2162</v>
      </c>
      <c r="E268" s="349">
        <v>630</v>
      </c>
      <c r="F268" s="350" t="s">
        <v>269</v>
      </c>
      <c r="G268" s="342" t="s">
        <v>305</v>
      </c>
      <c r="H268" s="344" t="s">
        <v>298</v>
      </c>
      <c r="I268" s="350" t="s">
        <v>109</v>
      </c>
      <c r="J268" s="104"/>
    </row>
    <row r="269" spans="2:10">
      <c r="B269" s="311" t="s">
        <v>364</v>
      </c>
      <c r="C269" s="345">
        <v>43245</v>
      </c>
      <c r="D269" s="346">
        <v>2167</v>
      </c>
      <c r="E269" s="312">
        <v>530</v>
      </c>
      <c r="F269" s="341" t="s">
        <v>273</v>
      </c>
      <c r="G269" s="342" t="s">
        <v>305</v>
      </c>
      <c r="H269" s="311" t="s">
        <v>297</v>
      </c>
      <c r="I269" s="341" t="s">
        <v>458</v>
      </c>
    </row>
    <row r="270" spans="2:10">
      <c r="B270" s="311" t="s">
        <v>304</v>
      </c>
      <c r="C270" s="347">
        <v>43395</v>
      </c>
      <c r="D270" s="348">
        <v>2168</v>
      </c>
      <c r="E270" s="349">
        <v>436</v>
      </c>
      <c r="F270" s="350" t="s">
        <v>269</v>
      </c>
      <c r="G270" s="342" t="s">
        <v>305</v>
      </c>
      <c r="H270" s="344" t="s">
        <v>298</v>
      </c>
      <c r="I270" s="350" t="s">
        <v>109</v>
      </c>
      <c r="J270" s="104"/>
    </row>
    <row r="271" spans="2:10">
      <c r="B271" s="311" t="s">
        <v>308</v>
      </c>
      <c r="C271" s="338">
        <v>43219</v>
      </c>
      <c r="D271" s="339">
        <v>2179</v>
      </c>
      <c r="E271" s="340">
        <v>383</v>
      </c>
      <c r="F271" s="341" t="s">
        <v>276</v>
      </c>
      <c r="G271" s="342" t="s">
        <v>305</v>
      </c>
      <c r="H271" s="311" t="s">
        <v>297</v>
      </c>
      <c r="I271" s="343" t="s">
        <v>934</v>
      </c>
    </row>
    <row r="272" spans="2:10">
      <c r="B272" s="311" t="s">
        <v>308</v>
      </c>
      <c r="C272" s="338">
        <v>43219</v>
      </c>
      <c r="D272" s="339">
        <v>2195</v>
      </c>
      <c r="E272" s="340">
        <v>887</v>
      </c>
      <c r="F272" s="341" t="s">
        <v>273</v>
      </c>
      <c r="G272" s="342" t="s">
        <v>305</v>
      </c>
      <c r="H272" s="311" t="s">
        <v>297</v>
      </c>
      <c r="I272" s="343" t="s">
        <v>934</v>
      </c>
    </row>
    <row r="273" spans="2:9">
      <c r="B273" s="311" t="s">
        <v>308</v>
      </c>
      <c r="C273" s="338">
        <v>43219</v>
      </c>
      <c r="D273" s="339">
        <v>2201</v>
      </c>
      <c r="E273" s="340">
        <v>126</v>
      </c>
      <c r="F273" s="341" t="s">
        <v>276</v>
      </c>
      <c r="G273" s="342" t="s">
        <v>305</v>
      </c>
      <c r="H273" s="311" t="s">
        <v>297</v>
      </c>
      <c r="I273" s="341" t="s">
        <v>111</v>
      </c>
    </row>
    <row r="274" spans="2:9">
      <c r="B274" s="311" t="s">
        <v>43</v>
      </c>
      <c r="C274" s="345">
        <v>43241</v>
      </c>
      <c r="D274" s="346">
        <v>2210</v>
      </c>
      <c r="E274" s="312">
        <v>375</v>
      </c>
      <c r="F274" s="341" t="s">
        <v>274</v>
      </c>
      <c r="G274" s="342" t="s">
        <v>305</v>
      </c>
      <c r="H274" s="311" t="s">
        <v>297</v>
      </c>
      <c r="I274" s="341" t="s">
        <v>109</v>
      </c>
    </row>
    <row r="275" spans="2:9">
      <c r="B275" s="311" t="s">
        <v>26</v>
      </c>
      <c r="C275" s="351">
        <v>43305</v>
      </c>
      <c r="D275" s="352">
        <v>2217</v>
      </c>
      <c r="E275" s="340">
        <v>1076</v>
      </c>
      <c r="F275" s="341" t="s">
        <v>274</v>
      </c>
      <c r="G275" s="342" t="s">
        <v>305</v>
      </c>
      <c r="H275" s="311" t="s">
        <v>297</v>
      </c>
      <c r="I275" s="353" t="s">
        <v>932</v>
      </c>
    </row>
    <row r="276" spans="2:9">
      <c r="B276" s="311" t="s">
        <v>43</v>
      </c>
      <c r="C276" s="345">
        <v>43242</v>
      </c>
      <c r="D276" s="346">
        <v>2231</v>
      </c>
      <c r="E276" s="312">
        <v>855</v>
      </c>
      <c r="F276" s="341" t="s">
        <v>269</v>
      </c>
      <c r="G276" s="342" t="s">
        <v>305</v>
      </c>
      <c r="H276" s="344" t="s">
        <v>298</v>
      </c>
      <c r="I276" s="341" t="s">
        <v>109</v>
      </c>
    </row>
    <row r="277" spans="2:9">
      <c r="B277" s="311" t="s">
        <v>43</v>
      </c>
      <c r="C277" s="345">
        <v>43242</v>
      </c>
      <c r="D277" s="346">
        <v>2246</v>
      </c>
      <c r="E277" s="312">
        <v>1325</v>
      </c>
      <c r="F277" s="341" t="s">
        <v>275</v>
      </c>
      <c r="G277" s="342" t="s">
        <v>305</v>
      </c>
      <c r="H277" s="311" t="s">
        <v>297</v>
      </c>
      <c r="I277" s="341" t="s">
        <v>109</v>
      </c>
    </row>
    <row r="278" spans="2:9">
      <c r="B278" s="311" t="s">
        <v>43</v>
      </c>
      <c r="C278" s="345">
        <v>43242</v>
      </c>
      <c r="D278" s="346">
        <v>2251</v>
      </c>
      <c r="E278" s="312">
        <v>508</v>
      </c>
      <c r="F278" s="341" t="s">
        <v>274</v>
      </c>
      <c r="G278" s="342" t="s">
        <v>305</v>
      </c>
      <c r="H278" s="311" t="s">
        <v>297</v>
      </c>
      <c r="I278" s="341" t="s">
        <v>109</v>
      </c>
    </row>
    <row r="279" spans="2:9">
      <c r="B279" s="311" t="s">
        <v>43</v>
      </c>
      <c r="C279" s="345">
        <v>43243</v>
      </c>
      <c r="D279" s="346">
        <v>2291</v>
      </c>
      <c r="E279" s="312">
        <v>185</v>
      </c>
      <c r="F279" s="341" t="s">
        <v>269</v>
      </c>
      <c r="G279" s="342" t="s">
        <v>305</v>
      </c>
      <c r="H279" s="344" t="s">
        <v>298</v>
      </c>
      <c r="I279" s="341" t="s">
        <v>109</v>
      </c>
    </row>
    <row r="280" spans="2:9">
      <c r="B280" s="311" t="s">
        <v>364</v>
      </c>
      <c r="C280" s="345">
        <v>43248</v>
      </c>
      <c r="D280" s="346">
        <v>2307</v>
      </c>
      <c r="E280" s="312">
        <v>5282</v>
      </c>
      <c r="F280" s="341" t="s">
        <v>271</v>
      </c>
      <c r="G280" s="342" t="s">
        <v>305</v>
      </c>
      <c r="H280" s="344" t="s">
        <v>298</v>
      </c>
      <c r="I280" s="341" t="s">
        <v>113</v>
      </c>
    </row>
    <row r="281" spans="2:9">
      <c r="B281" s="311" t="s">
        <v>364</v>
      </c>
      <c r="C281" s="345">
        <v>43248</v>
      </c>
      <c r="D281" s="346">
        <v>2308</v>
      </c>
      <c r="E281" s="312">
        <v>679</v>
      </c>
      <c r="F281" s="341" t="s">
        <v>271</v>
      </c>
      <c r="G281" s="342" t="s">
        <v>305</v>
      </c>
      <c r="H281" s="344" t="s">
        <v>298</v>
      </c>
      <c r="I281" s="341" t="s">
        <v>113</v>
      </c>
    </row>
    <row r="282" spans="2:9">
      <c r="B282" s="311" t="s">
        <v>43</v>
      </c>
      <c r="C282" s="345">
        <v>43243</v>
      </c>
      <c r="D282" s="346">
        <v>2323</v>
      </c>
      <c r="E282" s="312">
        <v>762</v>
      </c>
      <c r="F282" s="341" t="s">
        <v>276</v>
      </c>
      <c r="G282" s="342" t="s">
        <v>305</v>
      </c>
      <c r="H282" s="311" t="s">
        <v>297</v>
      </c>
      <c r="I282" s="341" t="s">
        <v>109</v>
      </c>
    </row>
    <row r="283" spans="2:9">
      <c r="B283" s="311" t="s">
        <v>364</v>
      </c>
      <c r="C283" s="345">
        <v>43249</v>
      </c>
      <c r="D283" s="346">
        <v>2341</v>
      </c>
      <c r="E283" s="312">
        <v>3776</v>
      </c>
      <c r="F283" s="341" t="s">
        <v>273</v>
      </c>
      <c r="G283" s="342" t="s">
        <v>305</v>
      </c>
      <c r="H283" s="311" t="s">
        <v>297</v>
      </c>
      <c r="I283" s="341" t="s">
        <v>113</v>
      </c>
    </row>
    <row r="284" spans="2:9">
      <c r="B284" s="311" t="s">
        <v>43</v>
      </c>
      <c r="C284" s="345">
        <v>43244</v>
      </c>
      <c r="D284" s="346">
        <v>2352</v>
      </c>
      <c r="E284" s="312">
        <v>173</v>
      </c>
      <c r="F284" s="341" t="s">
        <v>271</v>
      </c>
      <c r="G284" s="342" t="s">
        <v>305</v>
      </c>
      <c r="H284" s="344" t="s">
        <v>298</v>
      </c>
      <c r="I284" s="341" t="s">
        <v>109</v>
      </c>
    </row>
    <row r="285" spans="2:9">
      <c r="B285" s="311" t="s">
        <v>43</v>
      </c>
      <c r="C285" s="345">
        <v>43244</v>
      </c>
      <c r="D285" s="346">
        <v>2355</v>
      </c>
      <c r="E285" s="312">
        <v>231</v>
      </c>
      <c r="F285" s="341" t="s">
        <v>269</v>
      </c>
      <c r="G285" s="342" t="s">
        <v>305</v>
      </c>
      <c r="H285" s="344" t="s">
        <v>298</v>
      </c>
      <c r="I285" s="341" t="s">
        <v>109</v>
      </c>
    </row>
    <row r="286" spans="2:9">
      <c r="B286" s="311" t="s">
        <v>307</v>
      </c>
      <c r="C286" s="347">
        <v>43417</v>
      </c>
      <c r="D286" s="348">
        <v>2370</v>
      </c>
      <c r="E286" s="349">
        <v>158</v>
      </c>
      <c r="F286" s="350" t="s">
        <v>271</v>
      </c>
      <c r="G286" s="342" t="s">
        <v>305</v>
      </c>
      <c r="H286" s="344" t="s">
        <v>298</v>
      </c>
      <c r="I286" s="350" t="s">
        <v>112</v>
      </c>
    </row>
    <row r="287" spans="2:9">
      <c r="B287" s="311" t="s">
        <v>364</v>
      </c>
      <c r="C287" s="345">
        <v>43250</v>
      </c>
      <c r="D287" s="346">
        <v>2372</v>
      </c>
      <c r="E287" s="312">
        <v>84</v>
      </c>
      <c r="F287" s="341" t="s">
        <v>273</v>
      </c>
      <c r="G287" s="342" t="s">
        <v>305</v>
      </c>
      <c r="H287" s="311" t="s">
        <v>297</v>
      </c>
      <c r="I287" s="341" t="s">
        <v>113</v>
      </c>
    </row>
    <row r="288" spans="2:9">
      <c r="B288" s="311" t="s">
        <v>364</v>
      </c>
      <c r="C288" s="345">
        <v>43250</v>
      </c>
      <c r="D288" s="346">
        <v>2374</v>
      </c>
      <c r="E288" s="312">
        <v>814</v>
      </c>
      <c r="F288" s="341" t="s">
        <v>271</v>
      </c>
      <c r="G288" s="342" t="s">
        <v>305</v>
      </c>
      <c r="H288" s="344" t="s">
        <v>298</v>
      </c>
      <c r="I288" s="341" t="s">
        <v>113</v>
      </c>
    </row>
    <row r="289" spans="2:9">
      <c r="B289" s="311" t="s">
        <v>43</v>
      </c>
      <c r="C289" s="345">
        <v>43244</v>
      </c>
      <c r="D289" s="346">
        <v>2381</v>
      </c>
      <c r="E289" s="312">
        <v>497</v>
      </c>
      <c r="F289" s="343" t="s">
        <v>935</v>
      </c>
      <c r="G289" s="342" t="s">
        <v>305</v>
      </c>
      <c r="H289" s="311" t="s">
        <v>297</v>
      </c>
      <c r="I289" s="341" t="s">
        <v>109</v>
      </c>
    </row>
    <row r="290" spans="2:9">
      <c r="B290" s="311" t="s">
        <v>43</v>
      </c>
      <c r="C290" s="345">
        <v>43244</v>
      </c>
      <c r="D290" s="346">
        <v>2394</v>
      </c>
      <c r="E290" s="312">
        <v>92</v>
      </c>
      <c r="F290" s="341" t="s">
        <v>269</v>
      </c>
      <c r="G290" s="342" t="s">
        <v>305</v>
      </c>
      <c r="H290" s="344" t="s">
        <v>298</v>
      </c>
      <c r="I290" s="341" t="s">
        <v>109</v>
      </c>
    </row>
    <row r="291" spans="2:9">
      <c r="B291" s="311" t="s">
        <v>43</v>
      </c>
      <c r="C291" s="345">
        <v>43245</v>
      </c>
      <c r="D291" s="346">
        <v>2403</v>
      </c>
      <c r="E291" s="312">
        <v>98</v>
      </c>
      <c r="F291" s="343" t="s">
        <v>1740</v>
      </c>
      <c r="G291" s="342" t="s">
        <v>305</v>
      </c>
      <c r="H291" s="311" t="s">
        <v>297</v>
      </c>
      <c r="I291" s="341" t="s">
        <v>109</v>
      </c>
    </row>
    <row r="292" spans="2:9">
      <c r="B292" s="311" t="s">
        <v>307</v>
      </c>
      <c r="C292" s="347">
        <v>43423</v>
      </c>
      <c r="D292" s="348">
        <v>2420</v>
      </c>
      <c r="E292" s="349">
        <v>888</v>
      </c>
      <c r="F292" s="350" t="s">
        <v>273</v>
      </c>
      <c r="G292" s="342" t="s">
        <v>305</v>
      </c>
      <c r="H292" s="311" t="s">
        <v>297</v>
      </c>
      <c r="I292" s="350" t="s">
        <v>112</v>
      </c>
    </row>
    <row r="293" spans="2:9">
      <c r="B293" s="311" t="s">
        <v>304</v>
      </c>
      <c r="C293" s="347">
        <v>43424</v>
      </c>
      <c r="D293" s="348">
        <v>2435</v>
      </c>
      <c r="E293" s="349">
        <v>908</v>
      </c>
      <c r="F293" s="350" t="s">
        <v>273</v>
      </c>
      <c r="G293" s="342" t="s">
        <v>305</v>
      </c>
      <c r="H293" s="311" t="s">
        <v>297</v>
      </c>
      <c r="I293" s="350" t="s">
        <v>109</v>
      </c>
    </row>
    <row r="294" spans="2:9">
      <c r="B294" s="311" t="s">
        <v>308</v>
      </c>
      <c r="C294" s="345">
        <v>43222</v>
      </c>
      <c r="D294" s="346">
        <v>2468</v>
      </c>
      <c r="E294" s="312">
        <v>2336</v>
      </c>
      <c r="F294" s="341" t="s">
        <v>271</v>
      </c>
      <c r="G294" s="342" t="s">
        <v>305</v>
      </c>
      <c r="H294" s="344" t="s">
        <v>298</v>
      </c>
      <c r="I294" s="341" t="s">
        <v>365</v>
      </c>
    </row>
    <row r="295" spans="2:9">
      <c r="B295" s="311" t="s">
        <v>26</v>
      </c>
      <c r="C295" s="345">
        <v>43322</v>
      </c>
      <c r="D295" s="346">
        <v>2525</v>
      </c>
      <c r="E295" s="312">
        <v>793</v>
      </c>
      <c r="F295" s="341" t="s">
        <v>273</v>
      </c>
      <c r="G295" s="342" t="s">
        <v>305</v>
      </c>
      <c r="H295" s="311" t="s">
        <v>297</v>
      </c>
      <c r="I295" s="341" t="s">
        <v>113</v>
      </c>
    </row>
    <row r="296" spans="2:9">
      <c r="B296" s="311" t="s">
        <v>26</v>
      </c>
      <c r="C296" s="345">
        <v>43322</v>
      </c>
      <c r="D296" s="346">
        <v>2526</v>
      </c>
      <c r="E296" s="312">
        <v>12844</v>
      </c>
      <c r="F296" s="341" t="s">
        <v>273</v>
      </c>
      <c r="G296" s="342" t="s">
        <v>305</v>
      </c>
      <c r="H296" s="311" t="s">
        <v>297</v>
      </c>
      <c r="I296" s="341" t="s">
        <v>113</v>
      </c>
    </row>
    <row r="297" spans="2:9">
      <c r="B297" s="311" t="s">
        <v>26</v>
      </c>
      <c r="C297" s="345">
        <v>43324</v>
      </c>
      <c r="D297" s="346">
        <v>2578</v>
      </c>
      <c r="E297" s="312">
        <v>578</v>
      </c>
      <c r="F297" s="341" t="s">
        <v>274</v>
      </c>
      <c r="G297" s="342" t="s">
        <v>305</v>
      </c>
      <c r="H297" s="311" t="s">
        <v>297</v>
      </c>
      <c r="I297" s="341" t="s">
        <v>932</v>
      </c>
    </row>
    <row r="298" spans="2:9">
      <c r="B298" s="311" t="s">
        <v>308</v>
      </c>
      <c r="C298" s="345">
        <v>43224</v>
      </c>
      <c r="D298" s="346">
        <v>2581</v>
      </c>
      <c r="E298" s="312">
        <v>450</v>
      </c>
      <c r="F298" s="341" t="s">
        <v>270</v>
      </c>
      <c r="G298" s="342" t="s">
        <v>305</v>
      </c>
      <c r="H298" s="311" t="s">
        <v>297</v>
      </c>
      <c r="I298" s="341" t="s">
        <v>113</v>
      </c>
    </row>
    <row r="299" spans="2:9">
      <c r="B299" s="311" t="s">
        <v>308</v>
      </c>
      <c r="C299" s="345">
        <v>43224</v>
      </c>
      <c r="D299" s="346">
        <v>2593</v>
      </c>
      <c r="E299" s="312">
        <v>450</v>
      </c>
      <c r="F299" s="341" t="s">
        <v>270</v>
      </c>
      <c r="G299" s="342" t="s">
        <v>305</v>
      </c>
      <c r="H299" s="311" t="s">
        <v>297</v>
      </c>
      <c r="I299" s="341" t="s">
        <v>113</v>
      </c>
    </row>
    <row r="300" spans="2:9">
      <c r="B300" s="311" t="s">
        <v>308</v>
      </c>
      <c r="C300" s="345">
        <v>43224</v>
      </c>
      <c r="D300" s="346">
        <v>2595</v>
      </c>
      <c r="E300" s="312">
        <v>450</v>
      </c>
      <c r="F300" s="341" t="s">
        <v>273</v>
      </c>
      <c r="G300" s="342" t="s">
        <v>305</v>
      </c>
      <c r="H300" s="311" t="s">
        <v>297</v>
      </c>
      <c r="I300" s="341" t="s">
        <v>365</v>
      </c>
    </row>
    <row r="301" spans="2:9">
      <c r="B301" s="311" t="s">
        <v>304</v>
      </c>
      <c r="C301" s="347">
        <v>43442</v>
      </c>
      <c r="D301" s="348">
        <v>2605</v>
      </c>
      <c r="E301" s="349">
        <v>341</v>
      </c>
      <c r="F301" s="350" t="s">
        <v>273</v>
      </c>
      <c r="G301" s="342" t="s">
        <v>305</v>
      </c>
      <c r="H301" s="311" t="s">
        <v>297</v>
      </c>
      <c r="I301" s="350" t="s">
        <v>109</v>
      </c>
    </row>
    <row r="302" spans="2:9">
      <c r="B302" s="311" t="s">
        <v>304</v>
      </c>
      <c r="C302" s="347">
        <v>43442</v>
      </c>
      <c r="D302" s="348">
        <v>2606</v>
      </c>
      <c r="E302" s="349">
        <v>131</v>
      </c>
      <c r="F302" s="350" t="s">
        <v>273</v>
      </c>
      <c r="G302" s="342" t="s">
        <v>305</v>
      </c>
      <c r="H302" s="311" t="s">
        <v>297</v>
      </c>
      <c r="I302" s="350" t="s">
        <v>109</v>
      </c>
    </row>
    <row r="303" spans="2:9">
      <c r="B303" s="311" t="s">
        <v>304</v>
      </c>
      <c r="C303" s="347">
        <v>43442</v>
      </c>
      <c r="D303" s="348">
        <v>2607</v>
      </c>
      <c r="E303" s="349">
        <v>110</v>
      </c>
      <c r="F303" s="350" t="s">
        <v>273</v>
      </c>
      <c r="G303" s="342" t="s">
        <v>305</v>
      </c>
      <c r="H303" s="311" t="s">
        <v>297</v>
      </c>
      <c r="I303" s="350" t="s">
        <v>109</v>
      </c>
    </row>
    <row r="304" spans="2:9">
      <c r="B304" s="311" t="s">
        <v>43</v>
      </c>
      <c r="C304" s="345">
        <v>43251</v>
      </c>
      <c r="D304" s="346">
        <v>2615</v>
      </c>
      <c r="E304" s="312">
        <v>459</v>
      </c>
      <c r="F304" s="343" t="s">
        <v>1740</v>
      </c>
      <c r="G304" s="342" t="s">
        <v>305</v>
      </c>
      <c r="H304" s="311" t="s">
        <v>297</v>
      </c>
      <c r="I304" s="341" t="s">
        <v>109</v>
      </c>
    </row>
    <row r="305" spans="2:9">
      <c r="B305" s="311" t="s">
        <v>26</v>
      </c>
      <c r="C305" s="345">
        <v>43327</v>
      </c>
      <c r="D305" s="346">
        <v>2626</v>
      </c>
      <c r="E305" s="312">
        <v>688</v>
      </c>
      <c r="F305" s="341" t="s">
        <v>273</v>
      </c>
      <c r="G305" s="342" t="s">
        <v>305</v>
      </c>
      <c r="H305" s="311" t="s">
        <v>297</v>
      </c>
      <c r="I305" s="341" t="s">
        <v>932</v>
      </c>
    </row>
    <row r="306" spans="2:9">
      <c r="B306" s="311" t="s">
        <v>43</v>
      </c>
      <c r="C306" s="345">
        <v>43252</v>
      </c>
      <c r="D306" s="346">
        <v>2628</v>
      </c>
      <c r="E306" s="312">
        <v>427</v>
      </c>
      <c r="F306" s="341" t="s">
        <v>273</v>
      </c>
      <c r="G306" s="342" t="s">
        <v>305</v>
      </c>
      <c r="H306" s="311" t="s">
        <v>297</v>
      </c>
      <c r="I306" s="341" t="s">
        <v>109</v>
      </c>
    </row>
    <row r="307" spans="2:9">
      <c r="B307" s="311" t="s">
        <v>43</v>
      </c>
      <c r="C307" s="345">
        <v>43252</v>
      </c>
      <c r="D307" s="346">
        <v>2637</v>
      </c>
      <c r="E307" s="312">
        <v>295</v>
      </c>
      <c r="F307" s="341" t="s">
        <v>271</v>
      </c>
      <c r="G307" s="342" t="s">
        <v>305</v>
      </c>
      <c r="H307" s="344" t="s">
        <v>298</v>
      </c>
      <c r="I307" s="341" t="s">
        <v>109</v>
      </c>
    </row>
    <row r="308" spans="2:9">
      <c r="B308" s="311" t="s">
        <v>43</v>
      </c>
      <c r="C308" s="345">
        <v>43252</v>
      </c>
      <c r="D308" s="346">
        <v>2638</v>
      </c>
      <c r="E308" s="312">
        <v>185</v>
      </c>
      <c r="F308" s="341" t="s">
        <v>276</v>
      </c>
      <c r="G308" s="342" t="s">
        <v>305</v>
      </c>
      <c r="H308" s="311" t="s">
        <v>297</v>
      </c>
      <c r="I308" s="341" t="s">
        <v>109</v>
      </c>
    </row>
    <row r="309" spans="2:9">
      <c r="B309" s="311" t="s">
        <v>43</v>
      </c>
      <c r="C309" s="345">
        <v>43252</v>
      </c>
      <c r="D309" s="346">
        <v>2648</v>
      </c>
      <c r="E309" s="312">
        <v>295</v>
      </c>
      <c r="F309" s="341" t="s">
        <v>273</v>
      </c>
      <c r="G309" s="342" t="s">
        <v>305</v>
      </c>
      <c r="H309" s="311" t="s">
        <v>297</v>
      </c>
      <c r="I309" s="341" t="s">
        <v>109</v>
      </c>
    </row>
    <row r="310" spans="2:9">
      <c r="B310" s="311" t="s">
        <v>26</v>
      </c>
      <c r="C310" s="345">
        <v>43328</v>
      </c>
      <c r="D310" s="346">
        <v>2658</v>
      </c>
      <c r="E310" s="312">
        <v>88137</v>
      </c>
      <c r="F310" s="341" t="s">
        <v>271</v>
      </c>
      <c r="G310" s="342" t="s">
        <v>305</v>
      </c>
      <c r="H310" s="344" t="s">
        <v>298</v>
      </c>
      <c r="I310" s="341" t="s">
        <v>370</v>
      </c>
    </row>
    <row r="311" spans="2:9">
      <c r="B311" s="311" t="s">
        <v>43</v>
      </c>
      <c r="C311" s="345">
        <v>43253</v>
      </c>
      <c r="D311" s="346">
        <v>2682</v>
      </c>
      <c r="E311" s="312">
        <v>988</v>
      </c>
      <c r="F311" s="341" t="s">
        <v>269</v>
      </c>
      <c r="G311" s="342" t="s">
        <v>305</v>
      </c>
      <c r="H311" s="344" t="s">
        <v>298</v>
      </c>
      <c r="I311" s="341" t="s">
        <v>109</v>
      </c>
    </row>
    <row r="312" spans="2:9">
      <c r="B312" s="311" t="s">
        <v>304</v>
      </c>
      <c r="C312" s="347">
        <v>43450</v>
      </c>
      <c r="D312" s="348">
        <v>2696</v>
      </c>
      <c r="E312" s="349">
        <v>385</v>
      </c>
      <c r="F312" s="350" t="s">
        <v>273</v>
      </c>
      <c r="G312" s="342" t="s">
        <v>305</v>
      </c>
      <c r="H312" s="311" t="s">
        <v>297</v>
      </c>
      <c r="I312" s="350" t="s">
        <v>109</v>
      </c>
    </row>
    <row r="313" spans="2:9">
      <c r="B313" s="311" t="s">
        <v>304</v>
      </c>
      <c r="C313" s="347">
        <v>43452</v>
      </c>
      <c r="D313" s="348">
        <v>2722</v>
      </c>
      <c r="E313" s="349">
        <v>375</v>
      </c>
      <c r="F313" s="350" t="s">
        <v>269</v>
      </c>
      <c r="G313" s="342" t="s">
        <v>305</v>
      </c>
      <c r="H313" s="344" t="s">
        <v>298</v>
      </c>
      <c r="I313" s="350" t="s">
        <v>109</v>
      </c>
    </row>
    <row r="314" spans="2:9">
      <c r="B314" s="311" t="s">
        <v>304</v>
      </c>
      <c r="C314" s="347">
        <v>43458</v>
      </c>
      <c r="D314" s="348">
        <v>2769</v>
      </c>
      <c r="E314" s="349">
        <v>1197</v>
      </c>
      <c r="F314" s="350" t="s">
        <v>271</v>
      </c>
      <c r="G314" s="342" t="s">
        <v>305</v>
      </c>
      <c r="H314" s="344" t="s">
        <v>298</v>
      </c>
      <c r="I314" s="350" t="s">
        <v>109</v>
      </c>
    </row>
    <row r="315" spans="2:9">
      <c r="B315" s="311" t="s">
        <v>307</v>
      </c>
      <c r="C315" s="347">
        <v>43465</v>
      </c>
      <c r="D315" s="348">
        <v>2792</v>
      </c>
      <c r="E315" s="349">
        <v>247</v>
      </c>
      <c r="F315" s="350" t="s">
        <v>270</v>
      </c>
      <c r="G315" s="342" t="s">
        <v>305</v>
      </c>
      <c r="H315" s="311" t="s">
        <v>297</v>
      </c>
      <c r="I315" s="350" t="s">
        <v>112</v>
      </c>
    </row>
    <row r="316" spans="2:9">
      <c r="B316" s="311" t="s">
        <v>43</v>
      </c>
      <c r="C316" s="345">
        <v>43256</v>
      </c>
      <c r="D316" s="346">
        <v>2796</v>
      </c>
      <c r="E316" s="312">
        <v>843</v>
      </c>
      <c r="F316" s="341" t="s">
        <v>269</v>
      </c>
      <c r="G316" s="342" t="s">
        <v>305</v>
      </c>
      <c r="H316" s="344" t="s">
        <v>298</v>
      </c>
      <c r="I316" s="341" t="s">
        <v>109</v>
      </c>
    </row>
    <row r="317" spans="2:9">
      <c r="B317" s="311" t="s">
        <v>304</v>
      </c>
      <c r="C317" s="347">
        <v>43462</v>
      </c>
      <c r="D317" s="348">
        <v>2798</v>
      </c>
      <c r="E317" s="349">
        <v>1015</v>
      </c>
      <c r="F317" s="350" t="s">
        <v>273</v>
      </c>
      <c r="G317" s="342" t="s">
        <v>305</v>
      </c>
      <c r="H317" s="311" t="s">
        <v>297</v>
      </c>
      <c r="I317" s="350" t="s">
        <v>109</v>
      </c>
    </row>
    <row r="318" spans="2:9">
      <c r="B318" s="311" t="s">
        <v>304</v>
      </c>
      <c r="C318" s="347">
        <v>43465</v>
      </c>
      <c r="D318" s="348">
        <v>2846</v>
      </c>
      <c r="E318" s="349">
        <v>2500</v>
      </c>
      <c r="F318" s="350" t="s">
        <v>276</v>
      </c>
      <c r="G318" s="342" t="s">
        <v>305</v>
      </c>
      <c r="H318" s="311" t="s">
        <v>297</v>
      </c>
      <c r="I318" s="350" t="s">
        <v>109</v>
      </c>
    </row>
    <row r="319" spans="2:9">
      <c r="B319" s="311" t="s">
        <v>26</v>
      </c>
      <c r="C319" s="345">
        <v>43338</v>
      </c>
      <c r="D319" s="346">
        <v>2846</v>
      </c>
      <c r="E319" s="312">
        <v>555</v>
      </c>
      <c r="F319" s="341" t="s">
        <v>269</v>
      </c>
      <c r="G319" s="342" t="s">
        <v>305</v>
      </c>
      <c r="H319" s="344" t="s">
        <v>298</v>
      </c>
      <c r="I319" s="341" t="s">
        <v>370</v>
      </c>
    </row>
    <row r="320" spans="2:9">
      <c r="B320" s="311" t="s">
        <v>43</v>
      </c>
      <c r="C320" s="345">
        <v>43257</v>
      </c>
      <c r="D320" s="346">
        <v>2847</v>
      </c>
      <c r="E320" s="312">
        <v>433</v>
      </c>
      <c r="F320" s="341" t="s">
        <v>270</v>
      </c>
      <c r="G320" s="342" t="s">
        <v>305</v>
      </c>
      <c r="H320" s="311" t="s">
        <v>297</v>
      </c>
      <c r="I320" s="341" t="s">
        <v>113</v>
      </c>
    </row>
    <row r="321" spans="2:9">
      <c r="B321" s="311" t="s">
        <v>26</v>
      </c>
      <c r="C321" s="345">
        <v>43338</v>
      </c>
      <c r="D321" s="346">
        <v>2847</v>
      </c>
      <c r="E321" s="312">
        <v>555</v>
      </c>
      <c r="F321" s="341" t="s">
        <v>269</v>
      </c>
      <c r="G321" s="342" t="s">
        <v>305</v>
      </c>
      <c r="H321" s="344" t="s">
        <v>298</v>
      </c>
      <c r="I321" s="341" t="s">
        <v>370</v>
      </c>
    </row>
    <row r="322" spans="2:9">
      <c r="B322" s="311" t="s">
        <v>43</v>
      </c>
      <c r="C322" s="345">
        <v>43258</v>
      </c>
      <c r="D322" s="346">
        <v>2856</v>
      </c>
      <c r="E322" s="312">
        <v>1380</v>
      </c>
      <c r="F322" s="341" t="s">
        <v>270</v>
      </c>
      <c r="G322" s="342" t="s">
        <v>305</v>
      </c>
      <c r="H322" s="311" t="s">
        <v>297</v>
      </c>
      <c r="I322" s="341" t="s">
        <v>109</v>
      </c>
    </row>
    <row r="323" spans="2:9">
      <c r="B323" s="311" t="s">
        <v>43</v>
      </c>
      <c r="C323" s="345">
        <v>43258</v>
      </c>
      <c r="D323" s="346">
        <v>2866</v>
      </c>
      <c r="E323" s="312">
        <v>231</v>
      </c>
      <c r="F323" s="341" t="s">
        <v>269</v>
      </c>
      <c r="G323" s="342" t="s">
        <v>305</v>
      </c>
      <c r="H323" s="344" t="s">
        <v>298</v>
      </c>
      <c r="I323" s="341" t="s">
        <v>109</v>
      </c>
    </row>
    <row r="324" spans="2:9">
      <c r="B324" s="311" t="s">
        <v>26</v>
      </c>
      <c r="C324" s="345">
        <v>43339</v>
      </c>
      <c r="D324" s="346">
        <v>2871</v>
      </c>
      <c r="E324" s="312">
        <v>436</v>
      </c>
      <c r="F324" s="341" t="s">
        <v>271</v>
      </c>
      <c r="G324" s="342" t="s">
        <v>305</v>
      </c>
      <c r="H324" s="344" t="s">
        <v>298</v>
      </c>
      <c r="I324" s="341" t="s">
        <v>932</v>
      </c>
    </row>
    <row r="325" spans="2:9">
      <c r="B325" s="311" t="s">
        <v>43</v>
      </c>
      <c r="C325" s="345">
        <v>43259</v>
      </c>
      <c r="D325" s="346">
        <v>2910</v>
      </c>
      <c r="E325" s="312">
        <v>300</v>
      </c>
      <c r="F325" s="341" t="s">
        <v>269</v>
      </c>
      <c r="G325" s="342" t="s">
        <v>305</v>
      </c>
      <c r="H325" s="344" t="s">
        <v>298</v>
      </c>
      <c r="I325" s="341" t="s">
        <v>109</v>
      </c>
    </row>
    <row r="326" spans="2:9">
      <c r="B326" s="311" t="s">
        <v>308</v>
      </c>
      <c r="C326" s="345">
        <v>43229</v>
      </c>
      <c r="D326" s="346">
        <v>2934</v>
      </c>
      <c r="E326" s="312">
        <v>268</v>
      </c>
      <c r="F326" s="341" t="s">
        <v>274</v>
      </c>
      <c r="G326" s="342" t="s">
        <v>305</v>
      </c>
      <c r="H326" s="311" t="s">
        <v>297</v>
      </c>
      <c r="I326" s="341" t="s">
        <v>365</v>
      </c>
    </row>
    <row r="327" spans="2:9">
      <c r="B327" s="311" t="s">
        <v>43</v>
      </c>
      <c r="C327" s="345">
        <v>43259</v>
      </c>
      <c r="D327" s="346">
        <v>2936</v>
      </c>
      <c r="E327" s="312">
        <v>185</v>
      </c>
      <c r="F327" s="341" t="s">
        <v>276</v>
      </c>
      <c r="G327" s="342" t="s">
        <v>305</v>
      </c>
      <c r="H327" s="311" t="s">
        <v>297</v>
      </c>
      <c r="I327" s="341" t="s">
        <v>109</v>
      </c>
    </row>
    <row r="328" spans="2:9">
      <c r="B328" s="311" t="s">
        <v>26</v>
      </c>
      <c r="C328" s="345">
        <v>43343</v>
      </c>
      <c r="D328" s="346">
        <v>2936</v>
      </c>
      <c r="E328" s="312">
        <v>1781</v>
      </c>
      <c r="F328" s="341" t="s">
        <v>273</v>
      </c>
      <c r="G328" s="342" t="s">
        <v>305</v>
      </c>
      <c r="H328" s="311" t="s">
        <v>297</v>
      </c>
      <c r="I328" s="341" t="s">
        <v>932</v>
      </c>
    </row>
    <row r="329" spans="2:9">
      <c r="B329" s="311" t="s">
        <v>43</v>
      </c>
      <c r="C329" s="345">
        <v>43259</v>
      </c>
      <c r="D329" s="346">
        <v>2953</v>
      </c>
      <c r="E329" s="312">
        <v>156</v>
      </c>
      <c r="F329" s="341" t="s">
        <v>271</v>
      </c>
      <c r="G329" s="342" t="s">
        <v>305</v>
      </c>
      <c r="H329" s="344" t="s">
        <v>298</v>
      </c>
      <c r="I329" s="341" t="s">
        <v>109</v>
      </c>
    </row>
    <row r="330" spans="2:9">
      <c r="B330" s="311" t="s">
        <v>43</v>
      </c>
      <c r="C330" s="345">
        <v>43259</v>
      </c>
      <c r="D330" s="346">
        <v>2954</v>
      </c>
      <c r="E330" s="312">
        <v>295</v>
      </c>
      <c r="F330" s="341" t="s">
        <v>269</v>
      </c>
      <c r="G330" s="342" t="s">
        <v>305</v>
      </c>
      <c r="H330" s="344" t="s">
        <v>298</v>
      </c>
      <c r="I330" s="341" t="s">
        <v>109</v>
      </c>
    </row>
    <row r="331" spans="2:9">
      <c r="B331" s="311" t="s">
        <v>43</v>
      </c>
      <c r="C331" s="345">
        <v>43260</v>
      </c>
      <c r="D331" s="346">
        <v>3000</v>
      </c>
      <c r="E331" s="312">
        <v>248</v>
      </c>
      <c r="F331" s="341" t="s">
        <v>273</v>
      </c>
      <c r="G331" s="342" t="s">
        <v>305</v>
      </c>
      <c r="H331" s="311" t="s">
        <v>297</v>
      </c>
      <c r="I331" s="341" t="s">
        <v>109</v>
      </c>
    </row>
    <row r="332" spans="2:9">
      <c r="B332" s="311" t="s">
        <v>43</v>
      </c>
      <c r="C332" s="345">
        <v>43260</v>
      </c>
      <c r="D332" s="346">
        <v>3020</v>
      </c>
      <c r="E332" s="312">
        <v>1155</v>
      </c>
      <c r="F332" s="341" t="s">
        <v>269</v>
      </c>
      <c r="G332" s="342" t="s">
        <v>305</v>
      </c>
      <c r="H332" s="344" t="s">
        <v>298</v>
      </c>
      <c r="I332" s="341" t="s">
        <v>109</v>
      </c>
    </row>
    <row r="333" spans="2:9">
      <c r="B333" s="311" t="s">
        <v>43</v>
      </c>
      <c r="C333" s="345">
        <v>43260</v>
      </c>
      <c r="D333" s="346">
        <v>3031</v>
      </c>
      <c r="E333" s="312">
        <v>150</v>
      </c>
      <c r="F333" s="341" t="s">
        <v>276</v>
      </c>
      <c r="G333" s="342" t="s">
        <v>305</v>
      </c>
      <c r="H333" s="311" t="s">
        <v>297</v>
      </c>
      <c r="I333" s="341" t="s">
        <v>109</v>
      </c>
    </row>
    <row r="334" spans="2:9">
      <c r="B334" s="311" t="s">
        <v>43</v>
      </c>
      <c r="C334" s="345">
        <v>43261</v>
      </c>
      <c r="D334" s="346">
        <v>3060</v>
      </c>
      <c r="E334" s="312">
        <v>109</v>
      </c>
      <c r="F334" s="341" t="s">
        <v>271</v>
      </c>
      <c r="G334" s="342" t="s">
        <v>305</v>
      </c>
      <c r="H334" s="344" t="s">
        <v>298</v>
      </c>
      <c r="I334" s="341" t="s">
        <v>109</v>
      </c>
    </row>
    <row r="335" spans="2:9">
      <c r="B335" s="311" t="s">
        <v>364</v>
      </c>
      <c r="C335" s="345">
        <v>43264</v>
      </c>
      <c r="D335" s="346">
        <v>3114</v>
      </c>
      <c r="E335" s="312">
        <v>1530</v>
      </c>
      <c r="F335" s="341" t="s">
        <v>271</v>
      </c>
      <c r="G335" s="342" t="s">
        <v>305</v>
      </c>
      <c r="H335" s="344" t="s">
        <v>298</v>
      </c>
      <c r="I335" s="341" t="s">
        <v>113</v>
      </c>
    </row>
    <row r="336" spans="2:9">
      <c r="B336" s="311" t="s">
        <v>26</v>
      </c>
      <c r="C336" s="345">
        <v>43352</v>
      </c>
      <c r="D336" s="346">
        <v>3118</v>
      </c>
      <c r="E336" s="312">
        <v>555</v>
      </c>
      <c r="F336" s="341" t="s">
        <v>269</v>
      </c>
      <c r="G336" s="342" t="s">
        <v>305</v>
      </c>
      <c r="H336" s="344" t="s">
        <v>298</v>
      </c>
      <c r="I336" s="341" t="s">
        <v>370</v>
      </c>
    </row>
    <row r="337" spans="2:9">
      <c r="B337" s="311" t="s">
        <v>43</v>
      </c>
      <c r="C337" s="345">
        <v>43262</v>
      </c>
      <c r="D337" s="346">
        <v>3119</v>
      </c>
      <c r="E337" s="312">
        <v>976</v>
      </c>
      <c r="F337" s="341" t="s">
        <v>272</v>
      </c>
      <c r="G337" s="342" t="s">
        <v>305</v>
      </c>
      <c r="H337" s="344" t="s">
        <v>298</v>
      </c>
      <c r="I337" s="341" t="s">
        <v>109</v>
      </c>
    </row>
    <row r="338" spans="2:9">
      <c r="B338" s="311" t="s">
        <v>43</v>
      </c>
      <c r="C338" s="345">
        <v>43262</v>
      </c>
      <c r="D338" s="346">
        <v>3122</v>
      </c>
      <c r="E338" s="312">
        <v>728</v>
      </c>
      <c r="F338" s="341" t="s">
        <v>276</v>
      </c>
      <c r="G338" s="342" t="s">
        <v>305</v>
      </c>
      <c r="H338" s="311" t="s">
        <v>297</v>
      </c>
      <c r="I338" s="341" t="s">
        <v>109</v>
      </c>
    </row>
    <row r="339" spans="2:9">
      <c r="B339" s="311" t="s">
        <v>26</v>
      </c>
      <c r="C339" s="345">
        <v>43352</v>
      </c>
      <c r="D339" s="346">
        <v>3130</v>
      </c>
      <c r="E339" s="312">
        <v>362</v>
      </c>
      <c r="F339" s="341" t="s">
        <v>274</v>
      </c>
      <c r="G339" s="342" t="s">
        <v>305</v>
      </c>
      <c r="H339" s="311" t="s">
        <v>297</v>
      </c>
      <c r="I339" s="341" t="s">
        <v>932</v>
      </c>
    </row>
    <row r="340" spans="2:9">
      <c r="B340" s="311" t="s">
        <v>43</v>
      </c>
      <c r="C340" s="345">
        <v>43262</v>
      </c>
      <c r="D340" s="346">
        <v>3137</v>
      </c>
      <c r="E340" s="312">
        <v>664</v>
      </c>
      <c r="F340" s="341" t="s">
        <v>273</v>
      </c>
      <c r="G340" s="342" t="s">
        <v>305</v>
      </c>
      <c r="H340" s="311" t="s">
        <v>297</v>
      </c>
      <c r="I340" s="341" t="s">
        <v>109</v>
      </c>
    </row>
    <row r="341" spans="2:9">
      <c r="B341" s="311" t="s">
        <v>43</v>
      </c>
      <c r="C341" s="345">
        <v>43262</v>
      </c>
      <c r="D341" s="346">
        <v>3140</v>
      </c>
      <c r="E341" s="312">
        <v>866</v>
      </c>
      <c r="F341" s="341" t="s">
        <v>272</v>
      </c>
      <c r="G341" s="342" t="s">
        <v>305</v>
      </c>
      <c r="H341" s="344" t="s">
        <v>298</v>
      </c>
      <c r="I341" s="341" t="s">
        <v>109</v>
      </c>
    </row>
    <row r="342" spans="2:9">
      <c r="B342" s="311" t="s">
        <v>43</v>
      </c>
      <c r="C342" s="345">
        <v>43263</v>
      </c>
      <c r="D342" s="346">
        <v>3160</v>
      </c>
      <c r="E342" s="312">
        <v>167</v>
      </c>
      <c r="F342" s="341" t="s">
        <v>270</v>
      </c>
      <c r="G342" s="342" t="s">
        <v>305</v>
      </c>
      <c r="H342" s="311" t="s">
        <v>297</v>
      </c>
      <c r="I342" s="341" t="s">
        <v>109</v>
      </c>
    </row>
    <row r="343" spans="2:9">
      <c r="B343" s="311" t="s">
        <v>43</v>
      </c>
      <c r="C343" s="345">
        <v>43264</v>
      </c>
      <c r="D343" s="346">
        <v>3198</v>
      </c>
      <c r="E343" s="312">
        <v>1761</v>
      </c>
      <c r="F343" s="343" t="s">
        <v>1740</v>
      </c>
      <c r="G343" s="342" t="s">
        <v>305</v>
      </c>
      <c r="H343" s="311" t="s">
        <v>297</v>
      </c>
      <c r="I343" s="341" t="s">
        <v>109</v>
      </c>
    </row>
    <row r="344" spans="2:9">
      <c r="B344" s="311" t="s">
        <v>364</v>
      </c>
      <c r="C344" s="345">
        <v>43266</v>
      </c>
      <c r="D344" s="346">
        <v>3203</v>
      </c>
      <c r="E344" s="312">
        <v>500</v>
      </c>
      <c r="F344" s="341" t="s">
        <v>273</v>
      </c>
      <c r="G344" s="342" t="s">
        <v>305</v>
      </c>
      <c r="H344" s="311" t="s">
        <v>297</v>
      </c>
      <c r="I344" s="341" t="s">
        <v>113</v>
      </c>
    </row>
    <row r="345" spans="2:9">
      <c r="B345" s="311" t="s">
        <v>364</v>
      </c>
      <c r="C345" s="345">
        <v>43266</v>
      </c>
      <c r="D345" s="346">
        <v>3204</v>
      </c>
      <c r="E345" s="312">
        <v>500</v>
      </c>
      <c r="F345" s="341" t="s">
        <v>273</v>
      </c>
      <c r="G345" s="342" t="s">
        <v>305</v>
      </c>
      <c r="H345" s="311" t="s">
        <v>297</v>
      </c>
      <c r="I345" s="341" t="s">
        <v>113</v>
      </c>
    </row>
    <row r="346" spans="2:9">
      <c r="B346" s="311" t="s">
        <v>43</v>
      </c>
      <c r="C346" s="345">
        <v>43264</v>
      </c>
      <c r="D346" s="346">
        <v>3208</v>
      </c>
      <c r="E346" s="312">
        <v>167</v>
      </c>
      <c r="F346" s="341" t="s">
        <v>269</v>
      </c>
      <c r="G346" s="342" t="s">
        <v>305</v>
      </c>
      <c r="H346" s="344" t="s">
        <v>298</v>
      </c>
      <c r="I346" s="341" t="s">
        <v>109</v>
      </c>
    </row>
    <row r="347" spans="2:9">
      <c r="B347" s="311" t="s">
        <v>43</v>
      </c>
      <c r="C347" s="345">
        <v>43264</v>
      </c>
      <c r="D347" s="346">
        <v>3209</v>
      </c>
      <c r="E347" s="312">
        <v>433</v>
      </c>
      <c r="F347" s="341" t="s">
        <v>271</v>
      </c>
      <c r="G347" s="342" t="s">
        <v>305</v>
      </c>
      <c r="H347" s="344" t="s">
        <v>298</v>
      </c>
      <c r="I347" s="341" t="s">
        <v>109</v>
      </c>
    </row>
    <row r="348" spans="2:9">
      <c r="B348" s="311" t="s">
        <v>26</v>
      </c>
      <c r="C348" s="345">
        <v>43359</v>
      </c>
      <c r="D348" s="346">
        <v>3224</v>
      </c>
      <c r="E348" s="312">
        <v>1049</v>
      </c>
      <c r="F348" s="341" t="s">
        <v>273</v>
      </c>
      <c r="G348" s="342" t="s">
        <v>305</v>
      </c>
      <c r="H348" s="311" t="s">
        <v>297</v>
      </c>
      <c r="I348" s="341" t="s">
        <v>110</v>
      </c>
    </row>
    <row r="349" spans="2:9">
      <c r="B349" s="311" t="s">
        <v>26</v>
      </c>
      <c r="C349" s="345">
        <v>43359</v>
      </c>
      <c r="D349" s="346">
        <v>3243</v>
      </c>
      <c r="E349" s="312">
        <v>415</v>
      </c>
      <c r="F349" s="341" t="s">
        <v>274</v>
      </c>
      <c r="G349" s="342" t="s">
        <v>305</v>
      </c>
      <c r="H349" s="311" t="s">
        <v>297</v>
      </c>
      <c r="I349" s="341" t="s">
        <v>110</v>
      </c>
    </row>
    <row r="350" spans="2:9">
      <c r="B350" s="311" t="s">
        <v>43</v>
      </c>
      <c r="C350" s="345">
        <v>43264</v>
      </c>
      <c r="D350" s="346">
        <v>3246</v>
      </c>
      <c r="E350" s="312">
        <v>410</v>
      </c>
      <c r="F350" s="341" t="s">
        <v>273</v>
      </c>
      <c r="G350" s="342" t="s">
        <v>305</v>
      </c>
      <c r="H350" s="311" t="s">
        <v>297</v>
      </c>
      <c r="I350" s="341" t="s">
        <v>109</v>
      </c>
    </row>
    <row r="351" spans="2:9">
      <c r="B351" s="311" t="s">
        <v>43</v>
      </c>
      <c r="C351" s="345">
        <v>43265</v>
      </c>
      <c r="D351" s="346">
        <v>3268</v>
      </c>
      <c r="E351" s="312">
        <v>1097</v>
      </c>
      <c r="F351" s="341" t="s">
        <v>273</v>
      </c>
      <c r="G351" s="342" t="s">
        <v>305</v>
      </c>
      <c r="H351" s="311" t="s">
        <v>297</v>
      </c>
      <c r="I351" s="341" t="s">
        <v>109</v>
      </c>
    </row>
    <row r="352" spans="2:9">
      <c r="B352" s="311" t="s">
        <v>43</v>
      </c>
      <c r="C352" s="345">
        <v>43265</v>
      </c>
      <c r="D352" s="346">
        <v>3297</v>
      </c>
      <c r="E352" s="312">
        <v>456</v>
      </c>
      <c r="F352" s="341" t="s">
        <v>276</v>
      </c>
      <c r="G352" s="342" t="s">
        <v>305</v>
      </c>
      <c r="H352" s="311" t="s">
        <v>297</v>
      </c>
      <c r="I352" s="341" t="s">
        <v>109</v>
      </c>
    </row>
    <row r="353" spans="2:9">
      <c r="B353" s="311" t="s">
        <v>43</v>
      </c>
      <c r="C353" s="345">
        <v>43266</v>
      </c>
      <c r="D353" s="346">
        <v>3320</v>
      </c>
      <c r="E353" s="312">
        <v>92</v>
      </c>
      <c r="F353" s="341" t="s">
        <v>276</v>
      </c>
      <c r="G353" s="342" t="s">
        <v>305</v>
      </c>
      <c r="H353" s="311" t="s">
        <v>297</v>
      </c>
      <c r="I353" s="341" t="s">
        <v>109</v>
      </c>
    </row>
    <row r="354" spans="2:9">
      <c r="B354" s="311" t="s">
        <v>43</v>
      </c>
      <c r="C354" s="345">
        <v>43266</v>
      </c>
      <c r="D354" s="346">
        <v>3356</v>
      </c>
      <c r="E354" s="312">
        <v>1068</v>
      </c>
      <c r="F354" s="341" t="s">
        <v>271</v>
      </c>
      <c r="G354" s="342" t="s">
        <v>305</v>
      </c>
      <c r="H354" s="344" t="s">
        <v>298</v>
      </c>
      <c r="I354" s="341" t="s">
        <v>109</v>
      </c>
    </row>
    <row r="355" spans="2:9">
      <c r="B355" s="311" t="s">
        <v>43</v>
      </c>
      <c r="C355" s="345">
        <v>43266</v>
      </c>
      <c r="D355" s="346">
        <v>3358</v>
      </c>
      <c r="E355" s="312">
        <v>1565</v>
      </c>
      <c r="F355" s="341" t="s">
        <v>269</v>
      </c>
      <c r="G355" s="342" t="s">
        <v>305</v>
      </c>
      <c r="H355" s="344" t="s">
        <v>298</v>
      </c>
      <c r="I355" s="341" t="s">
        <v>109</v>
      </c>
    </row>
    <row r="356" spans="2:9">
      <c r="B356" s="311" t="s">
        <v>43</v>
      </c>
      <c r="C356" s="345">
        <v>43268</v>
      </c>
      <c r="D356" s="346">
        <v>3418</v>
      </c>
      <c r="E356" s="312">
        <v>157</v>
      </c>
      <c r="F356" s="341" t="s">
        <v>271</v>
      </c>
      <c r="G356" s="342" t="s">
        <v>305</v>
      </c>
      <c r="H356" s="344" t="s">
        <v>298</v>
      </c>
      <c r="I356" s="341" t="s">
        <v>109</v>
      </c>
    </row>
    <row r="357" spans="2:9">
      <c r="B357" s="311" t="s">
        <v>43</v>
      </c>
      <c r="C357" s="345">
        <v>43268</v>
      </c>
      <c r="D357" s="346">
        <v>3425</v>
      </c>
      <c r="E357" s="312">
        <v>1040</v>
      </c>
      <c r="F357" s="341" t="s">
        <v>269</v>
      </c>
      <c r="G357" s="342" t="s">
        <v>305</v>
      </c>
      <c r="H357" s="344" t="s">
        <v>298</v>
      </c>
      <c r="I357" s="341" t="s">
        <v>109</v>
      </c>
    </row>
    <row r="358" spans="2:9">
      <c r="B358" s="311" t="s">
        <v>43</v>
      </c>
      <c r="C358" s="345">
        <v>43268</v>
      </c>
      <c r="D358" s="346">
        <v>3434</v>
      </c>
      <c r="E358" s="312">
        <v>4274</v>
      </c>
      <c r="F358" s="341" t="s">
        <v>271</v>
      </c>
      <c r="G358" s="342" t="s">
        <v>305</v>
      </c>
      <c r="H358" s="344" t="s">
        <v>298</v>
      </c>
      <c r="I358" s="341" t="s">
        <v>109</v>
      </c>
    </row>
    <row r="359" spans="2:9">
      <c r="B359" s="311" t="s">
        <v>26</v>
      </c>
      <c r="C359" s="345">
        <v>43370</v>
      </c>
      <c r="D359" s="346">
        <v>3436</v>
      </c>
      <c r="E359" s="312">
        <v>599</v>
      </c>
      <c r="F359" s="341" t="s">
        <v>270</v>
      </c>
      <c r="G359" s="342" t="s">
        <v>305</v>
      </c>
      <c r="H359" s="311" t="s">
        <v>297</v>
      </c>
      <c r="I359" s="341" t="s">
        <v>110</v>
      </c>
    </row>
    <row r="360" spans="2:9">
      <c r="B360" s="311" t="s">
        <v>364</v>
      </c>
      <c r="C360" s="345">
        <v>43270</v>
      </c>
      <c r="D360" s="346">
        <v>3466</v>
      </c>
      <c r="E360" s="312">
        <v>450</v>
      </c>
      <c r="F360" s="341" t="s">
        <v>273</v>
      </c>
      <c r="G360" s="342" t="s">
        <v>305</v>
      </c>
      <c r="H360" s="311" t="s">
        <v>297</v>
      </c>
      <c r="I360" s="341" t="s">
        <v>287</v>
      </c>
    </row>
    <row r="361" spans="2:9">
      <c r="B361" s="311" t="s">
        <v>43</v>
      </c>
      <c r="C361" s="345">
        <v>43270</v>
      </c>
      <c r="D361" s="346">
        <v>3483</v>
      </c>
      <c r="E361" s="312">
        <v>179</v>
      </c>
      <c r="F361" s="341" t="s">
        <v>273</v>
      </c>
      <c r="G361" s="342" t="s">
        <v>305</v>
      </c>
      <c r="H361" s="311" t="s">
        <v>297</v>
      </c>
      <c r="I361" s="341" t="s">
        <v>109</v>
      </c>
    </row>
    <row r="362" spans="2:9">
      <c r="B362" s="311" t="s">
        <v>364</v>
      </c>
      <c r="C362" s="345">
        <v>43270</v>
      </c>
      <c r="D362" s="346">
        <v>3484</v>
      </c>
      <c r="E362" s="312">
        <v>179</v>
      </c>
      <c r="F362" s="341" t="s">
        <v>273</v>
      </c>
      <c r="G362" s="342" t="s">
        <v>305</v>
      </c>
      <c r="H362" s="311" t="s">
        <v>297</v>
      </c>
      <c r="I362" s="341" t="s">
        <v>113</v>
      </c>
    </row>
    <row r="363" spans="2:9">
      <c r="B363" s="311" t="s">
        <v>43</v>
      </c>
      <c r="C363" s="345">
        <v>43270</v>
      </c>
      <c r="D363" s="346">
        <v>3499</v>
      </c>
      <c r="E363" s="312">
        <v>1525</v>
      </c>
      <c r="F363" s="341" t="s">
        <v>269</v>
      </c>
      <c r="G363" s="342" t="s">
        <v>305</v>
      </c>
      <c r="H363" s="344" t="s">
        <v>298</v>
      </c>
      <c r="I363" s="341" t="s">
        <v>109</v>
      </c>
    </row>
    <row r="364" spans="2:9">
      <c r="B364" s="311" t="s">
        <v>43</v>
      </c>
      <c r="C364" s="345">
        <v>43271</v>
      </c>
      <c r="D364" s="346">
        <v>3548</v>
      </c>
      <c r="E364" s="312">
        <v>231</v>
      </c>
      <c r="F364" s="341" t="s">
        <v>270</v>
      </c>
      <c r="G364" s="342" t="s">
        <v>305</v>
      </c>
      <c r="H364" s="311" t="s">
        <v>297</v>
      </c>
      <c r="I364" s="341" t="s">
        <v>109</v>
      </c>
    </row>
    <row r="365" spans="2:9">
      <c r="B365" s="311" t="s">
        <v>43</v>
      </c>
      <c r="C365" s="345">
        <v>43273</v>
      </c>
      <c r="D365" s="346">
        <v>3614</v>
      </c>
      <c r="E365" s="312">
        <v>583</v>
      </c>
      <c r="F365" s="343" t="s">
        <v>1740</v>
      </c>
      <c r="G365" s="342" t="s">
        <v>305</v>
      </c>
      <c r="H365" s="311" t="s">
        <v>297</v>
      </c>
      <c r="I365" s="341" t="s">
        <v>111</v>
      </c>
    </row>
    <row r="366" spans="2:9">
      <c r="B366" s="311" t="s">
        <v>43</v>
      </c>
      <c r="C366" s="345">
        <v>43273</v>
      </c>
      <c r="D366" s="346">
        <v>3620</v>
      </c>
      <c r="E366" s="312">
        <v>277</v>
      </c>
      <c r="F366" s="341" t="s">
        <v>269</v>
      </c>
      <c r="G366" s="342" t="s">
        <v>305</v>
      </c>
      <c r="H366" s="344" t="s">
        <v>298</v>
      </c>
      <c r="I366" s="341" t="s">
        <v>111</v>
      </c>
    </row>
    <row r="367" spans="2:9">
      <c r="B367" s="311" t="s">
        <v>43</v>
      </c>
      <c r="C367" s="345">
        <v>43273</v>
      </c>
      <c r="D367" s="346">
        <v>3623</v>
      </c>
      <c r="E367" s="312">
        <v>590</v>
      </c>
      <c r="F367" s="341" t="s">
        <v>270</v>
      </c>
      <c r="G367" s="342" t="s">
        <v>305</v>
      </c>
      <c r="H367" s="311" t="s">
        <v>297</v>
      </c>
      <c r="I367" s="341" t="s">
        <v>111</v>
      </c>
    </row>
    <row r="368" spans="2:9">
      <c r="B368" s="311" t="s">
        <v>364</v>
      </c>
      <c r="C368" s="345">
        <v>43272</v>
      </c>
      <c r="D368" s="346">
        <v>3631</v>
      </c>
      <c r="E368" s="312">
        <v>4720</v>
      </c>
      <c r="F368" s="341" t="s">
        <v>271</v>
      </c>
      <c r="G368" s="342" t="s">
        <v>305</v>
      </c>
      <c r="H368" s="344" t="s">
        <v>298</v>
      </c>
      <c r="I368" s="341" t="s">
        <v>458</v>
      </c>
    </row>
    <row r="369" spans="2:10">
      <c r="B369" s="311" t="s">
        <v>43</v>
      </c>
      <c r="C369" s="345">
        <v>43273</v>
      </c>
      <c r="D369" s="346">
        <v>3637</v>
      </c>
      <c r="E369" s="312">
        <v>79</v>
      </c>
      <c r="F369" s="341" t="s">
        <v>269</v>
      </c>
      <c r="G369" s="342" t="s">
        <v>305</v>
      </c>
      <c r="H369" s="344" t="s">
        <v>298</v>
      </c>
      <c r="I369" s="341" t="s">
        <v>111</v>
      </c>
    </row>
    <row r="370" spans="2:10">
      <c r="B370" s="311" t="s">
        <v>364</v>
      </c>
      <c r="C370" s="345">
        <v>43273</v>
      </c>
      <c r="D370" s="346">
        <v>3652</v>
      </c>
      <c r="E370" s="312">
        <v>1672</v>
      </c>
      <c r="F370" s="341" t="s">
        <v>271</v>
      </c>
      <c r="G370" s="342" t="s">
        <v>305</v>
      </c>
      <c r="H370" s="344" t="s">
        <v>298</v>
      </c>
      <c r="I370" s="341" t="s">
        <v>113</v>
      </c>
    </row>
    <row r="371" spans="2:10">
      <c r="B371" s="311" t="s">
        <v>43</v>
      </c>
      <c r="C371" s="345">
        <v>43274</v>
      </c>
      <c r="D371" s="346">
        <v>3657</v>
      </c>
      <c r="E371" s="312">
        <v>92</v>
      </c>
      <c r="F371" s="341" t="s">
        <v>271</v>
      </c>
      <c r="G371" s="342" t="s">
        <v>305</v>
      </c>
      <c r="H371" s="344" t="s">
        <v>298</v>
      </c>
      <c r="I371" s="341" t="s">
        <v>109</v>
      </c>
    </row>
    <row r="372" spans="2:10">
      <c r="B372" s="311" t="s">
        <v>43</v>
      </c>
      <c r="C372" s="345">
        <v>43274</v>
      </c>
      <c r="D372" s="346">
        <v>3658</v>
      </c>
      <c r="E372" s="312">
        <v>260</v>
      </c>
      <c r="F372" s="341" t="s">
        <v>271</v>
      </c>
      <c r="G372" s="342" t="s">
        <v>305</v>
      </c>
      <c r="H372" s="344" t="s">
        <v>298</v>
      </c>
      <c r="I372" s="341" t="s">
        <v>109</v>
      </c>
    </row>
    <row r="373" spans="2:10">
      <c r="B373" s="311" t="s">
        <v>308</v>
      </c>
      <c r="C373" s="345">
        <v>43240</v>
      </c>
      <c r="D373" s="346">
        <v>3676</v>
      </c>
      <c r="E373" s="312">
        <v>399</v>
      </c>
      <c r="F373" s="341" t="s">
        <v>276</v>
      </c>
      <c r="G373" s="342" t="s">
        <v>305</v>
      </c>
      <c r="H373" s="311" t="s">
        <v>297</v>
      </c>
      <c r="I373" s="341" t="s">
        <v>111</v>
      </c>
    </row>
    <row r="374" spans="2:10">
      <c r="B374" s="311" t="s">
        <v>308</v>
      </c>
      <c r="C374" s="345">
        <v>43240</v>
      </c>
      <c r="D374" s="346">
        <v>3677</v>
      </c>
      <c r="E374" s="312">
        <v>168</v>
      </c>
      <c r="F374" s="341" t="s">
        <v>276</v>
      </c>
      <c r="G374" s="342" t="s">
        <v>305</v>
      </c>
      <c r="H374" s="311" t="s">
        <v>297</v>
      </c>
      <c r="I374" s="341" t="s">
        <v>111</v>
      </c>
    </row>
    <row r="375" spans="2:10">
      <c r="B375" s="311" t="s">
        <v>43</v>
      </c>
      <c r="C375" s="345">
        <v>43275</v>
      </c>
      <c r="D375" s="346">
        <v>3687</v>
      </c>
      <c r="E375" s="312">
        <v>416</v>
      </c>
      <c r="F375" s="341" t="s">
        <v>276</v>
      </c>
      <c r="G375" s="342" t="s">
        <v>305</v>
      </c>
      <c r="H375" s="311" t="s">
        <v>297</v>
      </c>
      <c r="I375" s="341" t="s">
        <v>109</v>
      </c>
    </row>
    <row r="376" spans="2:10">
      <c r="B376" s="311" t="s">
        <v>364</v>
      </c>
      <c r="C376" s="345">
        <v>43273</v>
      </c>
      <c r="D376" s="346">
        <v>3693</v>
      </c>
      <c r="E376" s="312">
        <v>179</v>
      </c>
      <c r="F376" s="341" t="s">
        <v>271</v>
      </c>
      <c r="G376" s="342" t="s">
        <v>305</v>
      </c>
      <c r="H376" s="344" t="s">
        <v>298</v>
      </c>
      <c r="I376" s="341" t="s">
        <v>113</v>
      </c>
    </row>
    <row r="377" spans="2:10">
      <c r="B377" s="311" t="s">
        <v>43</v>
      </c>
      <c r="C377" s="345">
        <v>43275</v>
      </c>
      <c r="D377" s="346">
        <v>3705</v>
      </c>
      <c r="E377" s="312">
        <v>144</v>
      </c>
      <c r="F377" s="341" t="s">
        <v>270</v>
      </c>
      <c r="G377" s="342" t="s">
        <v>305</v>
      </c>
      <c r="H377" s="311" t="s">
        <v>297</v>
      </c>
      <c r="I377" s="341" t="s">
        <v>109</v>
      </c>
    </row>
    <row r="378" spans="2:10">
      <c r="B378" s="311" t="s">
        <v>26</v>
      </c>
      <c r="C378" s="347">
        <v>43387</v>
      </c>
      <c r="D378" s="348">
        <v>3765</v>
      </c>
      <c r="E378" s="349">
        <v>555</v>
      </c>
      <c r="F378" s="350" t="s">
        <v>273</v>
      </c>
      <c r="G378" s="342" t="s">
        <v>305</v>
      </c>
      <c r="H378" s="311" t="s">
        <v>297</v>
      </c>
      <c r="I378" s="350" t="s">
        <v>110</v>
      </c>
      <c r="J378" s="104"/>
    </row>
    <row r="379" spans="2:10">
      <c r="B379" s="311" t="s">
        <v>43</v>
      </c>
      <c r="C379" s="345">
        <v>43277</v>
      </c>
      <c r="D379" s="346">
        <v>3766</v>
      </c>
      <c r="E379" s="312">
        <v>150</v>
      </c>
      <c r="F379" s="341" t="s">
        <v>271</v>
      </c>
      <c r="G379" s="342" t="s">
        <v>305</v>
      </c>
      <c r="H379" s="344" t="s">
        <v>298</v>
      </c>
      <c r="I379" s="341" t="s">
        <v>109</v>
      </c>
    </row>
    <row r="380" spans="2:10">
      <c r="B380" s="311" t="s">
        <v>364</v>
      </c>
      <c r="C380" s="345">
        <v>43275</v>
      </c>
      <c r="D380" s="346">
        <v>3860</v>
      </c>
      <c r="E380" s="312">
        <v>450</v>
      </c>
      <c r="F380" s="341" t="s">
        <v>273</v>
      </c>
      <c r="G380" s="342" t="s">
        <v>305</v>
      </c>
      <c r="H380" s="311" t="s">
        <v>297</v>
      </c>
      <c r="I380" s="341" t="s">
        <v>113</v>
      </c>
    </row>
    <row r="381" spans="2:10">
      <c r="B381" s="311" t="s">
        <v>43</v>
      </c>
      <c r="C381" s="345">
        <v>43279</v>
      </c>
      <c r="D381" s="346">
        <v>3861</v>
      </c>
      <c r="E381" s="312">
        <v>924</v>
      </c>
      <c r="F381" s="341" t="s">
        <v>270</v>
      </c>
      <c r="G381" s="342" t="s">
        <v>305</v>
      </c>
      <c r="H381" s="311" t="s">
        <v>297</v>
      </c>
      <c r="I381" s="341" t="s">
        <v>109</v>
      </c>
    </row>
    <row r="382" spans="2:10">
      <c r="B382" s="311" t="s">
        <v>43</v>
      </c>
      <c r="C382" s="345">
        <v>43279</v>
      </c>
      <c r="D382" s="346">
        <v>3864</v>
      </c>
      <c r="E382" s="312">
        <v>393</v>
      </c>
      <c r="F382" s="341" t="s">
        <v>271</v>
      </c>
      <c r="G382" s="342" t="s">
        <v>305</v>
      </c>
      <c r="H382" s="344" t="s">
        <v>298</v>
      </c>
      <c r="I382" s="341" t="s">
        <v>109</v>
      </c>
    </row>
    <row r="383" spans="2:10">
      <c r="B383" s="311" t="s">
        <v>43</v>
      </c>
      <c r="C383" s="345">
        <v>43279</v>
      </c>
      <c r="D383" s="346">
        <v>3886</v>
      </c>
      <c r="E383" s="312">
        <v>439</v>
      </c>
      <c r="F383" s="341" t="s">
        <v>269</v>
      </c>
      <c r="G383" s="342" t="s">
        <v>305</v>
      </c>
      <c r="H383" s="344" t="s">
        <v>298</v>
      </c>
      <c r="I383" s="341" t="s">
        <v>109</v>
      </c>
    </row>
    <row r="384" spans="2:10">
      <c r="B384" s="311" t="s">
        <v>43</v>
      </c>
      <c r="C384" s="345">
        <v>43280</v>
      </c>
      <c r="D384" s="346">
        <v>3923</v>
      </c>
      <c r="E384" s="312">
        <v>583</v>
      </c>
      <c r="F384" s="341" t="s">
        <v>273</v>
      </c>
      <c r="G384" s="342" t="s">
        <v>305</v>
      </c>
      <c r="H384" s="311" t="s">
        <v>297</v>
      </c>
      <c r="I384" s="341" t="s">
        <v>109</v>
      </c>
    </row>
    <row r="385" spans="2:10">
      <c r="B385" s="311" t="s">
        <v>364</v>
      </c>
      <c r="C385" s="345">
        <v>43278</v>
      </c>
      <c r="D385" s="346">
        <v>3997</v>
      </c>
      <c r="E385" s="312">
        <v>84</v>
      </c>
      <c r="F385" s="341" t="s">
        <v>274</v>
      </c>
      <c r="G385" s="342" t="s">
        <v>305</v>
      </c>
      <c r="H385" s="311" t="s">
        <v>297</v>
      </c>
      <c r="I385" s="341" t="s">
        <v>113</v>
      </c>
    </row>
    <row r="386" spans="2:10">
      <c r="B386" s="311" t="s">
        <v>43</v>
      </c>
      <c r="C386" s="351">
        <v>43284</v>
      </c>
      <c r="D386" s="352">
        <v>4017</v>
      </c>
      <c r="E386" s="340">
        <v>92</v>
      </c>
      <c r="F386" s="341" t="s">
        <v>275</v>
      </c>
      <c r="G386" s="342" t="s">
        <v>305</v>
      </c>
      <c r="H386" s="311" t="s">
        <v>297</v>
      </c>
      <c r="I386" s="353" t="s">
        <v>109</v>
      </c>
    </row>
    <row r="387" spans="2:10">
      <c r="B387" s="311" t="s">
        <v>26</v>
      </c>
      <c r="C387" s="347">
        <v>43400</v>
      </c>
      <c r="D387" s="348">
        <v>4019</v>
      </c>
      <c r="E387" s="349">
        <v>331</v>
      </c>
      <c r="F387" s="350" t="s">
        <v>273</v>
      </c>
      <c r="G387" s="342" t="s">
        <v>305</v>
      </c>
      <c r="H387" s="311" t="s">
        <v>297</v>
      </c>
      <c r="I387" s="350" t="s">
        <v>110</v>
      </c>
      <c r="J387" s="104"/>
    </row>
    <row r="388" spans="2:10">
      <c r="B388" s="311" t="s">
        <v>43</v>
      </c>
      <c r="C388" s="351">
        <v>43285</v>
      </c>
      <c r="D388" s="352">
        <v>4052</v>
      </c>
      <c r="E388" s="340">
        <v>179</v>
      </c>
      <c r="F388" s="341" t="s">
        <v>273</v>
      </c>
      <c r="G388" s="342" t="s">
        <v>305</v>
      </c>
      <c r="H388" s="311" t="s">
        <v>297</v>
      </c>
      <c r="I388" s="353" t="s">
        <v>109</v>
      </c>
    </row>
    <row r="389" spans="2:10">
      <c r="B389" s="311" t="s">
        <v>308</v>
      </c>
      <c r="C389" s="345">
        <v>43246</v>
      </c>
      <c r="D389" s="346">
        <v>4077</v>
      </c>
      <c r="E389" s="312">
        <v>84</v>
      </c>
      <c r="F389" s="341" t="s">
        <v>276</v>
      </c>
      <c r="G389" s="342" t="s">
        <v>305</v>
      </c>
      <c r="H389" s="311" t="s">
        <v>297</v>
      </c>
      <c r="I389" s="341" t="s">
        <v>111</v>
      </c>
    </row>
    <row r="390" spans="2:10">
      <c r="B390" s="311" t="s">
        <v>26</v>
      </c>
      <c r="C390" s="347">
        <v>43402</v>
      </c>
      <c r="D390" s="348">
        <v>4080</v>
      </c>
      <c r="E390" s="349">
        <v>362</v>
      </c>
      <c r="F390" s="350" t="s">
        <v>271</v>
      </c>
      <c r="G390" s="342" t="s">
        <v>305</v>
      </c>
      <c r="H390" s="344" t="s">
        <v>298</v>
      </c>
      <c r="I390" s="350" t="s">
        <v>370</v>
      </c>
      <c r="J390" s="104"/>
    </row>
    <row r="391" spans="2:10">
      <c r="B391" s="311" t="s">
        <v>43</v>
      </c>
      <c r="C391" s="351">
        <v>43287</v>
      </c>
      <c r="D391" s="352">
        <v>4119</v>
      </c>
      <c r="E391" s="340">
        <v>137</v>
      </c>
      <c r="F391" s="341" t="s">
        <v>269</v>
      </c>
      <c r="G391" s="342" t="s">
        <v>305</v>
      </c>
      <c r="H391" s="344" t="s">
        <v>298</v>
      </c>
      <c r="I391" s="353" t="s">
        <v>109</v>
      </c>
    </row>
    <row r="392" spans="2:10">
      <c r="B392" s="311" t="s">
        <v>26</v>
      </c>
      <c r="C392" s="347">
        <v>43406</v>
      </c>
      <c r="D392" s="348">
        <v>4135</v>
      </c>
      <c r="E392" s="349">
        <v>2216</v>
      </c>
      <c r="F392" s="350" t="s">
        <v>273</v>
      </c>
      <c r="G392" s="342" t="s">
        <v>305</v>
      </c>
      <c r="H392" s="311" t="s">
        <v>297</v>
      </c>
      <c r="I392" s="350" t="s">
        <v>110</v>
      </c>
    </row>
    <row r="393" spans="2:10">
      <c r="B393" s="311" t="s">
        <v>43</v>
      </c>
      <c r="C393" s="351">
        <v>43288</v>
      </c>
      <c r="D393" s="352">
        <v>4139</v>
      </c>
      <c r="E393" s="340">
        <v>3197</v>
      </c>
      <c r="F393" s="341" t="s">
        <v>270</v>
      </c>
      <c r="G393" s="342" t="s">
        <v>305</v>
      </c>
      <c r="H393" s="311" t="s">
        <v>297</v>
      </c>
      <c r="I393" s="353" t="s">
        <v>109</v>
      </c>
    </row>
    <row r="394" spans="2:10">
      <c r="B394" s="311" t="s">
        <v>43</v>
      </c>
      <c r="C394" s="351">
        <v>43288</v>
      </c>
      <c r="D394" s="352">
        <v>4155</v>
      </c>
      <c r="E394" s="340">
        <v>243</v>
      </c>
      <c r="F394" s="341" t="s">
        <v>269</v>
      </c>
      <c r="G394" s="342" t="s">
        <v>305</v>
      </c>
      <c r="H394" s="344" t="s">
        <v>298</v>
      </c>
      <c r="I394" s="353" t="s">
        <v>109</v>
      </c>
    </row>
    <row r="395" spans="2:10">
      <c r="B395" s="311" t="s">
        <v>43</v>
      </c>
      <c r="C395" s="351">
        <v>43288</v>
      </c>
      <c r="D395" s="352">
        <v>4158</v>
      </c>
      <c r="E395" s="340">
        <v>832</v>
      </c>
      <c r="F395" s="343" t="s">
        <v>935</v>
      </c>
      <c r="G395" s="342" t="s">
        <v>305</v>
      </c>
      <c r="H395" s="311" t="s">
        <v>297</v>
      </c>
      <c r="I395" s="353" t="s">
        <v>109</v>
      </c>
    </row>
    <row r="396" spans="2:10">
      <c r="B396" s="311" t="s">
        <v>43</v>
      </c>
      <c r="C396" s="351">
        <v>43288</v>
      </c>
      <c r="D396" s="352">
        <v>4163</v>
      </c>
      <c r="E396" s="340">
        <v>387</v>
      </c>
      <c r="F396" s="343" t="s">
        <v>935</v>
      </c>
      <c r="G396" s="342" t="s">
        <v>305</v>
      </c>
      <c r="H396" s="311" t="s">
        <v>297</v>
      </c>
      <c r="I396" s="353" t="s">
        <v>109</v>
      </c>
    </row>
    <row r="397" spans="2:10">
      <c r="B397" s="311" t="s">
        <v>364</v>
      </c>
      <c r="C397" s="345">
        <v>43281</v>
      </c>
      <c r="D397" s="346">
        <v>4169</v>
      </c>
      <c r="E397" s="312">
        <v>407</v>
      </c>
      <c r="F397" s="341" t="s">
        <v>271</v>
      </c>
      <c r="G397" s="342" t="s">
        <v>305</v>
      </c>
      <c r="H397" s="344" t="s">
        <v>298</v>
      </c>
      <c r="I397" s="341" t="s">
        <v>113</v>
      </c>
    </row>
    <row r="398" spans="2:10">
      <c r="B398" s="311" t="s">
        <v>43</v>
      </c>
      <c r="C398" s="351">
        <v>43288</v>
      </c>
      <c r="D398" s="352">
        <v>4169</v>
      </c>
      <c r="E398" s="340">
        <v>92</v>
      </c>
      <c r="F398" s="341" t="s">
        <v>269</v>
      </c>
      <c r="G398" s="342" t="s">
        <v>305</v>
      </c>
      <c r="H398" s="344" t="s">
        <v>298</v>
      </c>
      <c r="I398" s="353" t="s">
        <v>109</v>
      </c>
    </row>
    <row r="399" spans="2:10">
      <c r="B399" s="311" t="s">
        <v>43</v>
      </c>
      <c r="C399" s="351">
        <v>43289</v>
      </c>
      <c r="D399" s="352">
        <v>4183</v>
      </c>
      <c r="E399" s="340">
        <v>745</v>
      </c>
      <c r="F399" s="341" t="s">
        <v>269</v>
      </c>
      <c r="G399" s="342" t="s">
        <v>305</v>
      </c>
      <c r="H399" s="344" t="s">
        <v>298</v>
      </c>
      <c r="I399" s="353" t="s">
        <v>109</v>
      </c>
    </row>
    <row r="400" spans="2:10">
      <c r="B400" s="311" t="s">
        <v>26</v>
      </c>
      <c r="C400" s="347">
        <v>43408</v>
      </c>
      <c r="D400" s="348">
        <v>4186</v>
      </c>
      <c r="E400" s="349">
        <v>263</v>
      </c>
      <c r="F400" s="350" t="s">
        <v>273</v>
      </c>
      <c r="G400" s="342" t="s">
        <v>305</v>
      </c>
      <c r="H400" s="311" t="s">
        <v>297</v>
      </c>
      <c r="I400" s="350" t="s">
        <v>110</v>
      </c>
    </row>
    <row r="401" spans="2:9">
      <c r="B401" s="311" t="s">
        <v>43</v>
      </c>
      <c r="C401" s="351">
        <v>43289</v>
      </c>
      <c r="D401" s="352">
        <v>4188</v>
      </c>
      <c r="E401" s="340">
        <v>185</v>
      </c>
      <c r="F401" s="343" t="s">
        <v>1740</v>
      </c>
      <c r="G401" s="342" t="s">
        <v>305</v>
      </c>
      <c r="H401" s="311" t="s">
        <v>297</v>
      </c>
      <c r="I401" s="353" t="s">
        <v>109</v>
      </c>
    </row>
    <row r="402" spans="2:9">
      <c r="B402" s="311" t="s">
        <v>43</v>
      </c>
      <c r="C402" s="351">
        <v>43289</v>
      </c>
      <c r="D402" s="352">
        <v>4190</v>
      </c>
      <c r="E402" s="340">
        <v>653</v>
      </c>
      <c r="F402" s="341" t="s">
        <v>269</v>
      </c>
      <c r="G402" s="342" t="s">
        <v>305</v>
      </c>
      <c r="H402" s="344" t="s">
        <v>298</v>
      </c>
      <c r="I402" s="353" t="s">
        <v>109</v>
      </c>
    </row>
    <row r="403" spans="2:9">
      <c r="B403" s="311" t="s">
        <v>26</v>
      </c>
      <c r="C403" s="347">
        <v>43409</v>
      </c>
      <c r="D403" s="348">
        <v>4210</v>
      </c>
      <c r="E403" s="349">
        <v>3434</v>
      </c>
      <c r="F403" s="350" t="s">
        <v>271</v>
      </c>
      <c r="G403" s="342" t="s">
        <v>305</v>
      </c>
      <c r="H403" s="344" t="s">
        <v>298</v>
      </c>
      <c r="I403" s="350" t="s">
        <v>110</v>
      </c>
    </row>
    <row r="404" spans="2:9">
      <c r="B404" s="311" t="s">
        <v>26</v>
      </c>
      <c r="C404" s="347">
        <v>43409</v>
      </c>
      <c r="D404" s="348">
        <v>4212</v>
      </c>
      <c r="E404" s="349">
        <v>578</v>
      </c>
      <c r="F404" s="350" t="s">
        <v>271</v>
      </c>
      <c r="G404" s="342" t="s">
        <v>305</v>
      </c>
      <c r="H404" s="344" t="s">
        <v>298</v>
      </c>
      <c r="I404" s="350" t="s">
        <v>110</v>
      </c>
    </row>
    <row r="405" spans="2:9">
      <c r="B405" s="311" t="s">
        <v>43</v>
      </c>
      <c r="C405" s="351">
        <v>43291</v>
      </c>
      <c r="D405" s="352">
        <v>4248</v>
      </c>
      <c r="E405" s="340">
        <v>422</v>
      </c>
      <c r="F405" s="341" t="s">
        <v>276</v>
      </c>
      <c r="G405" s="342" t="s">
        <v>305</v>
      </c>
      <c r="H405" s="311" t="s">
        <v>297</v>
      </c>
      <c r="I405" s="353" t="s">
        <v>109</v>
      </c>
    </row>
    <row r="406" spans="2:9">
      <c r="B406" s="311" t="s">
        <v>26</v>
      </c>
      <c r="C406" s="347">
        <v>43413</v>
      </c>
      <c r="D406" s="348">
        <v>4268</v>
      </c>
      <c r="E406" s="349">
        <v>555</v>
      </c>
      <c r="F406" s="350" t="s">
        <v>269</v>
      </c>
      <c r="G406" s="342" t="s">
        <v>305</v>
      </c>
      <c r="H406" s="344" t="s">
        <v>298</v>
      </c>
      <c r="I406" s="350" t="s">
        <v>110</v>
      </c>
    </row>
    <row r="407" spans="2:9">
      <c r="B407" s="311" t="s">
        <v>43</v>
      </c>
      <c r="C407" s="351">
        <v>43292</v>
      </c>
      <c r="D407" s="352">
        <v>4275</v>
      </c>
      <c r="E407" s="340">
        <v>606</v>
      </c>
      <c r="F407" s="343" t="s">
        <v>1740</v>
      </c>
      <c r="G407" s="342" t="s">
        <v>305</v>
      </c>
      <c r="H407" s="311" t="s">
        <v>297</v>
      </c>
      <c r="I407" s="353" t="s">
        <v>109</v>
      </c>
    </row>
    <row r="408" spans="2:9">
      <c r="B408" s="311" t="s">
        <v>43</v>
      </c>
      <c r="C408" s="351">
        <v>43293</v>
      </c>
      <c r="D408" s="352">
        <v>4306</v>
      </c>
      <c r="E408" s="340">
        <v>266</v>
      </c>
      <c r="F408" s="341" t="s">
        <v>269</v>
      </c>
      <c r="G408" s="342" t="s">
        <v>305</v>
      </c>
      <c r="H408" s="344" t="s">
        <v>298</v>
      </c>
      <c r="I408" s="353" t="s">
        <v>109</v>
      </c>
    </row>
    <row r="409" spans="2:9">
      <c r="B409" s="311" t="s">
        <v>43</v>
      </c>
      <c r="C409" s="351">
        <v>43294</v>
      </c>
      <c r="D409" s="352">
        <v>4316</v>
      </c>
      <c r="E409" s="340">
        <v>1808</v>
      </c>
      <c r="F409" s="341" t="s">
        <v>271</v>
      </c>
      <c r="G409" s="342" t="s">
        <v>305</v>
      </c>
      <c r="H409" s="344" t="s">
        <v>298</v>
      </c>
      <c r="I409" s="353" t="s">
        <v>109</v>
      </c>
    </row>
    <row r="410" spans="2:9">
      <c r="B410" s="311" t="s">
        <v>26</v>
      </c>
      <c r="C410" s="347">
        <v>43415</v>
      </c>
      <c r="D410" s="348">
        <v>4330</v>
      </c>
      <c r="E410" s="349">
        <v>446</v>
      </c>
      <c r="F410" s="350" t="s">
        <v>271</v>
      </c>
      <c r="G410" s="342" t="s">
        <v>305</v>
      </c>
      <c r="H410" s="344" t="s">
        <v>298</v>
      </c>
      <c r="I410" s="350" t="s">
        <v>370</v>
      </c>
    </row>
    <row r="411" spans="2:9">
      <c r="B411" s="311" t="s">
        <v>308</v>
      </c>
      <c r="C411" s="345">
        <v>43250</v>
      </c>
      <c r="D411" s="346">
        <v>4359</v>
      </c>
      <c r="E411" s="312">
        <v>536</v>
      </c>
      <c r="F411" s="341" t="s">
        <v>276</v>
      </c>
      <c r="G411" s="342" t="s">
        <v>305</v>
      </c>
      <c r="H411" s="311" t="s">
        <v>297</v>
      </c>
      <c r="I411" s="341" t="s">
        <v>111</v>
      </c>
    </row>
    <row r="412" spans="2:9">
      <c r="B412" s="311" t="s">
        <v>43</v>
      </c>
      <c r="C412" s="351">
        <v>43297</v>
      </c>
      <c r="D412" s="352">
        <v>4387</v>
      </c>
      <c r="E412" s="340">
        <v>185</v>
      </c>
      <c r="F412" s="341" t="s">
        <v>269</v>
      </c>
      <c r="G412" s="342" t="s">
        <v>305</v>
      </c>
      <c r="H412" s="344" t="s">
        <v>298</v>
      </c>
      <c r="I412" s="353" t="s">
        <v>109</v>
      </c>
    </row>
    <row r="413" spans="2:9">
      <c r="B413" s="311" t="s">
        <v>43</v>
      </c>
      <c r="C413" s="351">
        <v>43297</v>
      </c>
      <c r="D413" s="352">
        <v>4404</v>
      </c>
      <c r="E413" s="340">
        <v>79</v>
      </c>
      <c r="F413" s="341" t="s">
        <v>276</v>
      </c>
      <c r="G413" s="342" t="s">
        <v>305</v>
      </c>
      <c r="H413" s="311" t="s">
        <v>297</v>
      </c>
      <c r="I413" s="353" t="s">
        <v>109</v>
      </c>
    </row>
    <row r="414" spans="2:9">
      <c r="B414" s="311" t="s">
        <v>26</v>
      </c>
      <c r="C414" s="347">
        <v>43420</v>
      </c>
      <c r="D414" s="348">
        <v>4419</v>
      </c>
      <c r="E414" s="349">
        <v>263</v>
      </c>
      <c r="F414" s="350" t="s">
        <v>271</v>
      </c>
      <c r="G414" s="342" t="s">
        <v>305</v>
      </c>
      <c r="H414" s="344" t="s">
        <v>298</v>
      </c>
      <c r="I414" s="350" t="s">
        <v>370</v>
      </c>
    </row>
    <row r="415" spans="2:9">
      <c r="B415" s="311" t="s">
        <v>308</v>
      </c>
      <c r="C415" s="345">
        <v>43251</v>
      </c>
      <c r="D415" s="346">
        <v>4427</v>
      </c>
      <c r="E415" s="312">
        <v>4427</v>
      </c>
      <c r="F415" s="341" t="s">
        <v>273</v>
      </c>
      <c r="G415" s="342" t="s">
        <v>305</v>
      </c>
      <c r="H415" s="311" t="s">
        <v>297</v>
      </c>
      <c r="I415" s="341" t="s">
        <v>365</v>
      </c>
    </row>
    <row r="416" spans="2:9">
      <c r="B416" s="311" t="s">
        <v>43</v>
      </c>
      <c r="C416" s="351">
        <v>43298</v>
      </c>
      <c r="D416" s="352">
        <v>4428</v>
      </c>
      <c r="E416" s="340">
        <v>404</v>
      </c>
      <c r="F416" s="341" t="s">
        <v>269</v>
      </c>
      <c r="G416" s="342" t="s">
        <v>305</v>
      </c>
      <c r="H416" s="344" t="s">
        <v>298</v>
      </c>
      <c r="I416" s="353" t="s">
        <v>109</v>
      </c>
    </row>
    <row r="417" spans="2:9">
      <c r="B417" s="311" t="s">
        <v>43</v>
      </c>
      <c r="C417" s="351">
        <v>43299</v>
      </c>
      <c r="D417" s="352">
        <v>4449</v>
      </c>
      <c r="E417" s="340">
        <v>1051</v>
      </c>
      <c r="F417" s="341" t="s">
        <v>269</v>
      </c>
      <c r="G417" s="342" t="s">
        <v>305</v>
      </c>
      <c r="H417" s="344" t="s">
        <v>298</v>
      </c>
      <c r="I417" s="353" t="s">
        <v>109</v>
      </c>
    </row>
    <row r="418" spans="2:9">
      <c r="B418" s="311" t="s">
        <v>43</v>
      </c>
      <c r="C418" s="351">
        <v>43299</v>
      </c>
      <c r="D418" s="352">
        <v>4456</v>
      </c>
      <c r="E418" s="340">
        <v>185</v>
      </c>
      <c r="F418" s="341" t="s">
        <v>269</v>
      </c>
      <c r="G418" s="342" t="s">
        <v>305</v>
      </c>
      <c r="H418" s="344" t="s">
        <v>298</v>
      </c>
      <c r="I418" s="353" t="s">
        <v>109</v>
      </c>
    </row>
    <row r="419" spans="2:9">
      <c r="B419" s="311" t="s">
        <v>43</v>
      </c>
      <c r="C419" s="351">
        <v>43299</v>
      </c>
      <c r="D419" s="352">
        <v>4461</v>
      </c>
      <c r="E419" s="340">
        <v>673</v>
      </c>
      <c r="F419" s="341" t="s">
        <v>273</v>
      </c>
      <c r="G419" s="342" t="s">
        <v>305</v>
      </c>
      <c r="H419" s="311" t="s">
        <v>297</v>
      </c>
      <c r="I419" s="353" t="s">
        <v>109</v>
      </c>
    </row>
    <row r="420" spans="2:9">
      <c r="B420" s="311" t="s">
        <v>26</v>
      </c>
      <c r="C420" s="347">
        <v>43424</v>
      </c>
      <c r="D420" s="348">
        <v>4499</v>
      </c>
      <c r="E420" s="349">
        <v>555</v>
      </c>
      <c r="F420" s="350" t="s">
        <v>269</v>
      </c>
      <c r="G420" s="342" t="s">
        <v>305</v>
      </c>
      <c r="H420" s="344" t="s">
        <v>298</v>
      </c>
      <c r="I420" s="350" t="s">
        <v>110</v>
      </c>
    </row>
    <row r="421" spans="2:9">
      <c r="B421" s="311" t="s">
        <v>43</v>
      </c>
      <c r="C421" s="351">
        <v>43300</v>
      </c>
      <c r="D421" s="352">
        <v>4512</v>
      </c>
      <c r="E421" s="340">
        <v>226</v>
      </c>
      <c r="F421" s="343" t="s">
        <v>1740</v>
      </c>
      <c r="G421" s="342" t="s">
        <v>305</v>
      </c>
      <c r="H421" s="311" t="s">
        <v>297</v>
      </c>
      <c r="I421" s="353" t="s">
        <v>109</v>
      </c>
    </row>
    <row r="422" spans="2:9">
      <c r="B422" s="311" t="s">
        <v>43</v>
      </c>
      <c r="C422" s="351">
        <v>43300</v>
      </c>
      <c r="D422" s="352">
        <v>4517</v>
      </c>
      <c r="E422" s="340">
        <v>381</v>
      </c>
      <c r="F422" s="341" t="s">
        <v>269</v>
      </c>
      <c r="G422" s="342" t="s">
        <v>305</v>
      </c>
      <c r="H422" s="344" t="s">
        <v>298</v>
      </c>
      <c r="I422" s="353" t="s">
        <v>109</v>
      </c>
    </row>
    <row r="423" spans="2:9">
      <c r="B423" s="311" t="s">
        <v>43</v>
      </c>
      <c r="C423" s="351">
        <v>43301</v>
      </c>
      <c r="D423" s="352">
        <v>4529</v>
      </c>
      <c r="E423" s="340">
        <v>144</v>
      </c>
      <c r="F423" s="341" t="s">
        <v>270</v>
      </c>
      <c r="G423" s="342" t="s">
        <v>305</v>
      </c>
      <c r="H423" s="311" t="s">
        <v>297</v>
      </c>
      <c r="I423" s="353" t="s">
        <v>109</v>
      </c>
    </row>
    <row r="424" spans="2:9">
      <c r="B424" s="311" t="s">
        <v>364</v>
      </c>
      <c r="C424" s="351">
        <v>43288</v>
      </c>
      <c r="D424" s="352">
        <v>4673</v>
      </c>
      <c r="E424" s="340">
        <v>450</v>
      </c>
      <c r="F424" s="341" t="s">
        <v>276</v>
      </c>
      <c r="G424" s="342" t="s">
        <v>305</v>
      </c>
      <c r="H424" s="311" t="s">
        <v>297</v>
      </c>
      <c r="I424" s="353" t="s">
        <v>458</v>
      </c>
    </row>
    <row r="425" spans="2:9">
      <c r="B425" s="311" t="s">
        <v>26</v>
      </c>
      <c r="C425" s="347">
        <v>43432</v>
      </c>
      <c r="D425" s="348">
        <v>4676</v>
      </c>
      <c r="E425" s="349">
        <v>915</v>
      </c>
      <c r="F425" s="350" t="s">
        <v>274</v>
      </c>
      <c r="G425" s="342" t="s">
        <v>305</v>
      </c>
      <c r="H425" s="311" t="s">
        <v>297</v>
      </c>
      <c r="I425" s="350" t="s">
        <v>110</v>
      </c>
    </row>
    <row r="426" spans="2:9">
      <c r="B426" s="311" t="s">
        <v>43</v>
      </c>
      <c r="C426" s="351">
        <v>43305</v>
      </c>
      <c r="D426" s="352">
        <v>4689</v>
      </c>
      <c r="E426" s="340">
        <v>746</v>
      </c>
      <c r="F426" s="341" t="s">
        <v>276</v>
      </c>
      <c r="G426" s="342" t="s">
        <v>305</v>
      </c>
      <c r="H426" s="311" t="s">
        <v>297</v>
      </c>
      <c r="I426" s="353" t="s">
        <v>109</v>
      </c>
    </row>
    <row r="427" spans="2:9">
      <c r="B427" s="311" t="s">
        <v>26</v>
      </c>
      <c r="C427" s="347">
        <v>43435</v>
      </c>
      <c r="D427" s="348">
        <v>4702</v>
      </c>
      <c r="E427" s="349">
        <v>536</v>
      </c>
      <c r="F427" s="350" t="s">
        <v>274</v>
      </c>
      <c r="G427" s="342" t="s">
        <v>305</v>
      </c>
      <c r="H427" s="311" t="s">
        <v>297</v>
      </c>
      <c r="I427" s="350" t="s">
        <v>110</v>
      </c>
    </row>
    <row r="428" spans="2:9">
      <c r="B428" s="311" t="s">
        <v>364</v>
      </c>
      <c r="C428" s="351">
        <v>43288</v>
      </c>
      <c r="D428" s="352">
        <v>4707</v>
      </c>
      <c r="E428" s="340">
        <v>450</v>
      </c>
      <c r="F428" s="341" t="s">
        <v>276</v>
      </c>
      <c r="G428" s="342" t="s">
        <v>305</v>
      </c>
      <c r="H428" s="311" t="s">
        <v>297</v>
      </c>
      <c r="I428" s="353" t="s">
        <v>458</v>
      </c>
    </row>
    <row r="429" spans="2:9">
      <c r="B429" s="311" t="s">
        <v>308</v>
      </c>
      <c r="C429" s="345">
        <v>43254</v>
      </c>
      <c r="D429" s="346">
        <v>4722</v>
      </c>
      <c r="E429" s="312">
        <v>278</v>
      </c>
      <c r="F429" s="341" t="s">
        <v>276</v>
      </c>
      <c r="G429" s="342" t="s">
        <v>305</v>
      </c>
      <c r="H429" s="311" t="s">
        <v>297</v>
      </c>
      <c r="I429" s="341" t="s">
        <v>365</v>
      </c>
    </row>
    <row r="430" spans="2:9">
      <c r="B430" s="311" t="s">
        <v>43</v>
      </c>
      <c r="C430" s="351">
        <v>43307</v>
      </c>
      <c r="D430" s="352">
        <v>4759</v>
      </c>
      <c r="E430" s="340">
        <v>257</v>
      </c>
      <c r="F430" s="341" t="s">
        <v>269</v>
      </c>
      <c r="G430" s="342" t="s">
        <v>305</v>
      </c>
      <c r="H430" s="344" t="s">
        <v>298</v>
      </c>
      <c r="I430" s="353" t="s">
        <v>109</v>
      </c>
    </row>
    <row r="431" spans="2:9">
      <c r="B431" s="311" t="s">
        <v>364</v>
      </c>
      <c r="C431" s="351">
        <v>43289</v>
      </c>
      <c r="D431" s="352">
        <v>4762</v>
      </c>
      <c r="E431" s="340">
        <v>407</v>
      </c>
      <c r="F431" s="343" t="s">
        <v>933</v>
      </c>
      <c r="G431" s="342" t="s">
        <v>305</v>
      </c>
      <c r="H431" s="311" t="s">
        <v>297</v>
      </c>
      <c r="I431" s="353" t="s">
        <v>113</v>
      </c>
    </row>
    <row r="432" spans="2:9">
      <c r="B432" s="311" t="s">
        <v>364</v>
      </c>
      <c r="C432" s="351">
        <v>43289</v>
      </c>
      <c r="D432" s="352">
        <v>4764</v>
      </c>
      <c r="E432" s="340">
        <v>814</v>
      </c>
      <c r="F432" s="341" t="s">
        <v>273</v>
      </c>
      <c r="G432" s="342" t="s">
        <v>305</v>
      </c>
      <c r="H432" s="311" t="s">
        <v>297</v>
      </c>
      <c r="I432" s="353" t="s">
        <v>113</v>
      </c>
    </row>
    <row r="433" spans="2:9">
      <c r="B433" s="311" t="s">
        <v>308</v>
      </c>
      <c r="C433" s="345">
        <v>43255</v>
      </c>
      <c r="D433" s="346">
        <v>4782</v>
      </c>
      <c r="E433" s="312">
        <v>289</v>
      </c>
      <c r="F433" s="341" t="s">
        <v>274</v>
      </c>
      <c r="G433" s="342" t="s">
        <v>305</v>
      </c>
      <c r="H433" s="311" t="s">
        <v>297</v>
      </c>
      <c r="I433" s="341" t="s">
        <v>111</v>
      </c>
    </row>
    <row r="434" spans="2:9">
      <c r="B434" s="311" t="s">
        <v>43</v>
      </c>
      <c r="C434" s="351">
        <v>43307</v>
      </c>
      <c r="D434" s="352">
        <v>4784</v>
      </c>
      <c r="E434" s="340">
        <v>856</v>
      </c>
      <c r="F434" s="341" t="s">
        <v>269</v>
      </c>
      <c r="G434" s="342" t="s">
        <v>305</v>
      </c>
      <c r="H434" s="344" t="s">
        <v>298</v>
      </c>
      <c r="I434" s="353" t="s">
        <v>109</v>
      </c>
    </row>
    <row r="435" spans="2:9">
      <c r="B435" s="311" t="s">
        <v>43</v>
      </c>
      <c r="C435" s="351">
        <v>43308</v>
      </c>
      <c r="D435" s="352">
        <v>4791</v>
      </c>
      <c r="E435" s="340">
        <v>95</v>
      </c>
      <c r="F435" s="341" t="s">
        <v>275</v>
      </c>
      <c r="G435" s="342" t="s">
        <v>305</v>
      </c>
      <c r="H435" s="311" t="s">
        <v>297</v>
      </c>
      <c r="I435" s="353" t="s">
        <v>109</v>
      </c>
    </row>
    <row r="436" spans="2:9">
      <c r="B436" s="311" t="s">
        <v>43</v>
      </c>
      <c r="C436" s="351">
        <v>43308</v>
      </c>
      <c r="D436" s="352">
        <v>4816</v>
      </c>
      <c r="E436" s="340">
        <v>1916</v>
      </c>
      <c r="F436" s="341" t="s">
        <v>276</v>
      </c>
      <c r="G436" s="342" t="s">
        <v>305</v>
      </c>
      <c r="H436" s="311" t="s">
        <v>297</v>
      </c>
      <c r="I436" s="353" t="s">
        <v>109</v>
      </c>
    </row>
    <row r="437" spans="2:9">
      <c r="B437" s="311" t="s">
        <v>43</v>
      </c>
      <c r="C437" s="351">
        <v>43308</v>
      </c>
      <c r="D437" s="352">
        <v>4822</v>
      </c>
      <c r="E437" s="340">
        <v>3791</v>
      </c>
      <c r="F437" s="341" t="s">
        <v>274</v>
      </c>
      <c r="G437" s="342" t="s">
        <v>305</v>
      </c>
      <c r="H437" s="311" t="s">
        <v>297</v>
      </c>
      <c r="I437" s="353" t="s">
        <v>109</v>
      </c>
    </row>
    <row r="438" spans="2:9">
      <c r="B438" s="311" t="s">
        <v>308</v>
      </c>
      <c r="C438" s="345">
        <v>43256</v>
      </c>
      <c r="D438" s="346">
        <v>4843</v>
      </c>
      <c r="E438" s="312">
        <v>131</v>
      </c>
      <c r="F438" s="341" t="s">
        <v>274</v>
      </c>
      <c r="G438" s="342" t="s">
        <v>305</v>
      </c>
      <c r="H438" s="311" t="s">
        <v>297</v>
      </c>
      <c r="I438" s="341" t="s">
        <v>365</v>
      </c>
    </row>
    <row r="439" spans="2:9">
      <c r="B439" s="311" t="s">
        <v>43</v>
      </c>
      <c r="C439" s="351">
        <v>43309</v>
      </c>
      <c r="D439" s="352">
        <v>4849</v>
      </c>
      <c r="E439" s="340">
        <v>826</v>
      </c>
      <c r="F439" s="341" t="s">
        <v>271</v>
      </c>
      <c r="G439" s="342" t="s">
        <v>305</v>
      </c>
      <c r="H439" s="344" t="s">
        <v>298</v>
      </c>
      <c r="I439" s="353" t="s">
        <v>109</v>
      </c>
    </row>
    <row r="440" spans="2:9">
      <c r="B440" s="311" t="s">
        <v>364</v>
      </c>
      <c r="C440" s="351">
        <v>43290</v>
      </c>
      <c r="D440" s="352">
        <v>4854</v>
      </c>
      <c r="E440" s="340">
        <v>814</v>
      </c>
      <c r="F440" s="343" t="s">
        <v>1740</v>
      </c>
      <c r="G440" s="342" t="s">
        <v>305</v>
      </c>
      <c r="H440" s="311" t="s">
        <v>297</v>
      </c>
      <c r="I440" s="353" t="s">
        <v>113</v>
      </c>
    </row>
    <row r="441" spans="2:9">
      <c r="B441" s="311" t="s">
        <v>364</v>
      </c>
      <c r="C441" s="351">
        <v>43290</v>
      </c>
      <c r="D441" s="352">
        <v>4855</v>
      </c>
      <c r="E441" s="340">
        <v>814</v>
      </c>
      <c r="F441" s="343" t="s">
        <v>1740</v>
      </c>
      <c r="G441" s="342" t="s">
        <v>305</v>
      </c>
      <c r="H441" s="311" t="s">
        <v>297</v>
      </c>
      <c r="I441" s="353" t="s">
        <v>113</v>
      </c>
    </row>
    <row r="442" spans="2:9">
      <c r="B442" s="311" t="s">
        <v>364</v>
      </c>
      <c r="C442" s="351">
        <v>43290</v>
      </c>
      <c r="D442" s="352">
        <v>4857</v>
      </c>
      <c r="E442" s="340">
        <v>450</v>
      </c>
      <c r="F442" s="343" t="s">
        <v>933</v>
      </c>
      <c r="G442" s="342" t="s">
        <v>305</v>
      </c>
      <c r="H442" s="311" t="s">
        <v>297</v>
      </c>
      <c r="I442" s="353" t="s">
        <v>113</v>
      </c>
    </row>
    <row r="443" spans="2:9">
      <c r="B443" s="311" t="s">
        <v>364</v>
      </c>
      <c r="C443" s="351">
        <v>43290</v>
      </c>
      <c r="D443" s="352">
        <v>4858</v>
      </c>
      <c r="E443" s="340">
        <v>450</v>
      </c>
      <c r="F443" s="343" t="s">
        <v>933</v>
      </c>
      <c r="G443" s="342" t="s">
        <v>305</v>
      </c>
      <c r="H443" s="311" t="s">
        <v>297</v>
      </c>
      <c r="I443" s="353" t="s">
        <v>113</v>
      </c>
    </row>
    <row r="444" spans="2:9">
      <c r="B444" s="311" t="s">
        <v>364</v>
      </c>
      <c r="C444" s="351">
        <v>43290</v>
      </c>
      <c r="D444" s="352">
        <v>4859</v>
      </c>
      <c r="E444" s="340">
        <v>450</v>
      </c>
      <c r="F444" s="343" t="s">
        <v>933</v>
      </c>
      <c r="G444" s="342" t="s">
        <v>305</v>
      </c>
      <c r="H444" s="311" t="s">
        <v>297</v>
      </c>
      <c r="I444" s="353" t="s">
        <v>113</v>
      </c>
    </row>
    <row r="445" spans="2:9">
      <c r="B445" s="311" t="s">
        <v>43</v>
      </c>
      <c r="C445" s="351">
        <v>43310</v>
      </c>
      <c r="D445" s="352">
        <v>4859</v>
      </c>
      <c r="E445" s="340">
        <v>95</v>
      </c>
      <c r="F445" s="343" t="s">
        <v>1740</v>
      </c>
      <c r="G445" s="342" t="s">
        <v>305</v>
      </c>
      <c r="H445" s="311" t="s">
        <v>297</v>
      </c>
      <c r="I445" s="353" t="s">
        <v>109</v>
      </c>
    </row>
    <row r="446" spans="2:9">
      <c r="B446" s="311" t="s">
        <v>364</v>
      </c>
      <c r="C446" s="351">
        <v>43290</v>
      </c>
      <c r="D446" s="352">
        <v>4860</v>
      </c>
      <c r="E446" s="340">
        <v>450</v>
      </c>
      <c r="F446" s="343" t="s">
        <v>933</v>
      </c>
      <c r="G446" s="342" t="s">
        <v>305</v>
      </c>
      <c r="H446" s="311" t="s">
        <v>297</v>
      </c>
      <c r="I446" s="353" t="s">
        <v>113</v>
      </c>
    </row>
    <row r="447" spans="2:9">
      <c r="B447" s="311" t="s">
        <v>364</v>
      </c>
      <c r="C447" s="351">
        <v>43290</v>
      </c>
      <c r="D447" s="352">
        <v>4861</v>
      </c>
      <c r="E447" s="340">
        <v>450</v>
      </c>
      <c r="F447" s="343" t="s">
        <v>933</v>
      </c>
      <c r="G447" s="342" t="s">
        <v>305</v>
      </c>
      <c r="H447" s="311" t="s">
        <v>297</v>
      </c>
      <c r="I447" s="353" t="s">
        <v>113</v>
      </c>
    </row>
    <row r="448" spans="2:9">
      <c r="B448" s="311" t="s">
        <v>364</v>
      </c>
      <c r="C448" s="351">
        <v>43290</v>
      </c>
      <c r="D448" s="352">
        <v>4862</v>
      </c>
      <c r="E448" s="340">
        <v>450</v>
      </c>
      <c r="F448" s="343" t="s">
        <v>933</v>
      </c>
      <c r="G448" s="342" t="s">
        <v>305</v>
      </c>
      <c r="H448" s="311" t="s">
        <v>297</v>
      </c>
      <c r="I448" s="353" t="s">
        <v>113</v>
      </c>
    </row>
    <row r="449" spans="2:9">
      <c r="B449" s="311" t="s">
        <v>364</v>
      </c>
      <c r="C449" s="351">
        <v>43290</v>
      </c>
      <c r="D449" s="352">
        <v>4863</v>
      </c>
      <c r="E449" s="340">
        <v>450</v>
      </c>
      <c r="F449" s="343" t="s">
        <v>933</v>
      </c>
      <c r="G449" s="342" t="s">
        <v>305</v>
      </c>
      <c r="H449" s="311" t="s">
        <v>297</v>
      </c>
      <c r="I449" s="353" t="s">
        <v>113</v>
      </c>
    </row>
    <row r="450" spans="2:9">
      <c r="B450" s="311" t="s">
        <v>43</v>
      </c>
      <c r="C450" s="351">
        <v>43310</v>
      </c>
      <c r="D450" s="352">
        <v>4871</v>
      </c>
      <c r="E450" s="340">
        <v>973</v>
      </c>
      <c r="F450" s="341" t="s">
        <v>276</v>
      </c>
      <c r="G450" s="342" t="s">
        <v>305</v>
      </c>
      <c r="H450" s="311" t="s">
        <v>297</v>
      </c>
      <c r="I450" s="353" t="s">
        <v>109</v>
      </c>
    </row>
    <row r="451" spans="2:9">
      <c r="B451" s="311" t="s">
        <v>43</v>
      </c>
      <c r="C451" s="351">
        <v>43310</v>
      </c>
      <c r="D451" s="352">
        <v>4872</v>
      </c>
      <c r="E451" s="340">
        <v>1200</v>
      </c>
      <c r="F451" s="341" t="s">
        <v>270</v>
      </c>
      <c r="G451" s="342" t="s">
        <v>305</v>
      </c>
      <c r="H451" s="311" t="s">
        <v>297</v>
      </c>
      <c r="I451" s="353" t="s">
        <v>109</v>
      </c>
    </row>
    <row r="452" spans="2:9">
      <c r="B452" s="311" t="s">
        <v>43</v>
      </c>
      <c r="C452" s="351">
        <v>43310</v>
      </c>
      <c r="D452" s="352">
        <v>4877</v>
      </c>
      <c r="E452" s="340">
        <v>95</v>
      </c>
      <c r="F452" s="343" t="s">
        <v>1740</v>
      </c>
      <c r="G452" s="342" t="s">
        <v>305</v>
      </c>
      <c r="H452" s="311" t="s">
        <v>297</v>
      </c>
      <c r="I452" s="353" t="s">
        <v>109</v>
      </c>
    </row>
    <row r="453" spans="2:9">
      <c r="B453" s="311" t="s">
        <v>364</v>
      </c>
      <c r="C453" s="351">
        <v>43290</v>
      </c>
      <c r="D453" s="352">
        <v>4894</v>
      </c>
      <c r="E453" s="340">
        <v>450</v>
      </c>
      <c r="F453" s="343" t="s">
        <v>933</v>
      </c>
      <c r="G453" s="342" t="s">
        <v>305</v>
      </c>
      <c r="H453" s="311" t="s">
        <v>297</v>
      </c>
      <c r="I453" s="353" t="s">
        <v>113</v>
      </c>
    </row>
    <row r="454" spans="2:9">
      <c r="B454" s="311" t="s">
        <v>364</v>
      </c>
      <c r="C454" s="351">
        <v>43290</v>
      </c>
      <c r="D454" s="352">
        <v>4895</v>
      </c>
      <c r="E454" s="340">
        <v>450</v>
      </c>
      <c r="F454" s="343" t="s">
        <v>933</v>
      </c>
      <c r="G454" s="342" t="s">
        <v>305</v>
      </c>
      <c r="H454" s="311" t="s">
        <v>297</v>
      </c>
      <c r="I454" s="353" t="s">
        <v>113</v>
      </c>
    </row>
    <row r="455" spans="2:9">
      <c r="B455" s="311" t="s">
        <v>364</v>
      </c>
      <c r="C455" s="351">
        <v>43290</v>
      </c>
      <c r="D455" s="352">
        <v>4896</v>
      </c>
      <c r="E455" s="340">
        <v>450</v>
      </c>
      <c r="F455" s="343" t="s">
        <v>933</v>
      </c>
      <c r="G455" s="342" t="s">
        <v>305</v>
      </c>
      <c r="H455" s="311" t="s">
        <v>297</v>
      </c>
      <c r="I455" s="353" t="s">
        <v>113</v>
      </c>
    </row>
    <row r="456" spans="2:9">
      <c r="B456" s="311" t="s">
        <v>364</v>
      </c>
      <c r="C456" s="351">
        <v>43290</v>
      </c>
      <c r="D456" s="352">
        <v>4897</v>
      </c>
      <c r="E456" s="340">
        <v>450</v>
      </c>
      <c r="F456" s="343" t="s">
        <v>933</v>
      </c>
      <c r="G456" s="342" t="s">
        <v>305</v>
      </c>
      <c r="H456" s="311" t="s">
        <v>297</v>
      </c>
      <c r="I456" s="353" t="s">
        <v>113</v>
      </c>
    </row>
    <row r="457" spans="2:9">
      <c r="B457" s="311" t="s">
        <v>364</v>
      </c>
      <c r="C457" s="351">
        <v>43290</v>
      </c>
      <c r="D457" s="352">
        <v>4898</v>
      </c>
      <c r="E457" s="340">
        <v>450</v>
      </c>
      <c r="F457" s="343" t="s">
        <v>933</v>
      </c>
      <c r="G457" s="342" t="s">
        <v>305</v>
      </c>
      <c r="H457" s="311" t="s">
        <v>297</v>
      </c>
      <c r="I457" s="353" t="s">
        <v>113</v>
      </c>
    </row>
    <row r="458" spans="2:9">
      <c r="B458" s="311" t="s">
        <v>364</v>
      </c>
      <c r="C458" s="351">
        <v>43290</v>
      </c>
      <c r="D458" s="352">
        <v>4899</v>
      </c>
      <c r="E458" s="340">
        <v>450</v>
      </c>
      <c r="F458" s="343" t="s">
        <v>933</v>
      </c>
      <c r="G458" s="342" t="s">
        <v>305</v>
      </c>
      <c r="H458" s="311" t="s">
        <v>297</v>
      </c>
      <c r="I458" s="353" t="s">
        <v>113</v>
      </c>
    </row>
    <row r="459" spans="2:9">
      <c r="B459" s="311" t="s">
        <v>364</v>
      </c>
      <c r="C459" s="351">
        <v>43290</v>
      </c>
      <c r="D459" s="352">
        <v>4900</v>
      </c>
      <c r="E459" s="340">
        <v>450</v>
      </c>
      <c r="F459" s="343" t="s">
        <v>933</v>
      </c>
      <c r="G459" s="342" t="s">
        <v>305</v>
      </c>
      <c r="H459" s="311" t="s">
        <v>297</v>
      </c>
      <c r="I459" s="353" t="s">
        <v>113</v>
      </c>
    </row>
    <row r="460" spans="2:9">
      <c r="B460" s="311" t="s">
        <v>43</v>
      </c>
      <c r="C460" s="351">
        <v>43311</v>
      </c>
      <c r="D460" s="352">
        <v>4910</v>
      </c>
      <c r="E460" s="340">
        <v>455</v>
      </c>
      <c r="F460" s="341" t="s">
        <v>276</v>
      </c>
      <c r="G460" s="342" t="s">
        <v>305</v>
      </c>
      <c r="H460" s="311" t="s">
        <v>297</v>
      </c>
      <c r="I460" s="353" t="s">
        <v>109</v>
      </c>
    </row>
    <row r="461" spans="2:9">
      <c r="B461" s="311" t="s">
        <v>43</v>
      </c>
      <c r="C461" s="351">
        <v>43311</v>
      </c>
      <c r="D461" s="352">
        <v>4913</v>
      </c>
      <c r="E461" s="340">
        <v>201</v>
      </c>
      <c r="F461" s="341" t="s">
        <v>273</v>
      </c>
      <c r="G461" s="342" t="s">
        <v>305</v>
      </c>
      <c r="H461" s="311" t="s">
        <v>297</v>
      </c>
      <c r="I461" s="353" t="s">
        <v>109</v>
      </c>
    </row>
    <row r="462" spans="2:9">
      <c r="B462" s="311" t="s">
        <v>43</v>
      </c>
      <c r="C462" s="351">
        <v>43311</v>
      </c>
      <c r="D462" s="352">
        <v>4927</v>
      </c>
      <c r="E462" s="340">
        <v>588</v>
      </c>
      <c r="F462" s="341" t="s">
        <v>271</v>
      </c>
      <c r="G462" s="342" t="s">
        <v>305</v>
      </c>
      <c r="H462" s="344" t="s">
        <v>298</v>
      </c>
      <c r="I462" s="353" t="s">
        <v>109</v>
      </c>
    </row>
    <row r="463" spans="2:9">
      <c r="B463" s="311" t="s">
        <v>26</v>
      </c>
      <c r="C463" s="347">
        <v>43448</v>
      </c>
      <c r="D463" s="348">
        <v>4928</v>
      </c>
      <c r="E463" s="349">
        <v>415</v>
      </c>
      <c r="F463" s="350" t="s">
        <v>274</v>
      </c>
      <c r="G463" s="342" t="s">
        <v>305</v>
      </c>
      <c r="H463" s="311" t="s">
        <v>297</v>
      </c>
      <c r="I463" s="350" t="s">
        <v>110</v>
      </c>
    </row>
    <row r="464" spans="2:9">
      <c r="B464" s="311" t="s">
        <v>43</v>
      </c>
      <c r="C464" s="351">
        <v>43312</v>
      </c>
      <c r="D464" s="352">
        <v>4931</v>
      </c>
      <c r="E464" s="340">
        <v>236</v>
      </c>
      <c r="F464" s="341" t="s">
        <v>269</v>
      </c>
      <c r="G464" s="342" t="s">
        <v>305</v>
      </c>
      <c r="H464" s="344" t="s">
        <v>298</v>
      </c>
      <c r="I464" s="353" t="s">
        <v>109</v>
      </c>
    </row>
    <row r="465" spans="2:9">
      <c r="B465" s="311" t="s">
        <v>43</v>
      </c>
      <c r="C465" s="351">
        <v>43312</v>
      </c>
      <c r="D465" s="352">
        <v>4934</v>
      </c>
      <c r="E465" s="340">
        <v>100</v>
      </c>
      <c r="F465" s="341" t="s">
        <v>271</v>
      </c>
      <c r="G465" s="342" t="s">
        <v>305</v>
      </c>
      <c r="H465" s="344" t="s">
        <v>298</v>
      </c>
      <c r="I465" s="353" t="s">
        <v>109</v>
      </c>
    </row>
    <row r="466" spans="2:9">
      <c r="B466" s="311" t="s">
        <v>43</v>
      </c>
      <c r="C466" s="351">
        <v>43312</v>
      </c>
      <c r="D466" s="352">
        <v>4948</v>
      </c>
      <c r="E466" s="340">
        <v>95</v>
      </c>
      <c r="F466" s="341" t="s">
        <v>269</v>
      </c>
      <c r="G466" s="342" t="s">
        <v>305</v>
      </c>
      <c r="H466" s="344" t="s">
        <v>298</v>
      </c>
      <c r="I466" s="353" t="s">
        <v>109</v>
      </c>
    </row>
    <row r="467" spans="2:9">
      <c r="B467" s="311" t="s">
        <v>308</v>
      </c>
      <c r="C467" s="345">
        <v>43258</v>
      </c>
      <c r="D467" s="346">
        <v>4949</v>
      </c>
      <c r="E467" s="312">
        <v>2189</v>
      </c>
      <c r="F467" s="341" t="s">
        <v>271</v>
      </c>
      <c r="G467" s="342" t="s">
        <v>305</v>
      </c>
      <c r="H467" s="344" t="s">
        <v>298</v>
      </c>
      <c r="I467" s="341" t="s">
        <v>111</v>
      </c>
    </row>
    <row r="468" spans="2:9">
      <c r="B468" s="311" t="s">
        <v>43</v>
      </c>
      <c r="C468" s="351">
        <v>43312</v>
      </c>
      <c r="D468" s="352">
        <v>4971</v>
      </c>
      <c r="E468" s="340">
        <v>2666</v>
      </c>
      <c r="F468" s="343" t="s">
        <v>1740</v>
      </c>
      <c r="G468" s="342" t="s">
        <v>305</v>
      </c>
      <c r="H468" s="311" t="s">
        <v>297</v>
      </c>
      <c r="I468" s="353" t="s">
        <v>109</v>
      </c>
    </row>
    <row r="469" spans="2:9">
      <c r="B469" s="311" t="s">
        <v>43</v>
      </c>
      <c r="C469" s="345">
        <v>43313</v>
      </c>
      <c r="D469" s="346">
        <v>4973</v>
      </c>
      <c r="E469" s="312">
        <v>95</v>
      </c>
      <c r="F469" s="343" t="s">
        <v>1740</v>
      </c>
      <c r="G469" s="342" t="s">
        <v>305</v>
      </c>
      <c r="H469" s="311" t="s">
        <v>297</v>
      </c>
      <c r="I469" s="341" t="s">
        <v>109</v>
      </c>
    </row>
    <row r="470" spans="2:9">
      <c r="B470" s="311" t="s">
        <v>308</v>
      </c>
      <c r="C470" s="345">
        <v>43259</v>
      </c>
      <c r="D470" s="346">
        <v>4978</v>
      </c>
      <c r="E470" s="312">
        <v>42</v>
      </c>
      <c r="F470" s="341" t="s">
        <v>275</v>
      </c>
      <c r="G470" s="342" t="s">
        <v>305</v>
      </c>
      <c r="H470" s="311" t="s">
        <v>297</v>
      </c>
      <c r="I470" s="341" t="s">
        <v>934</v>
      </c>
    </row>
    <row r="471" spans="2:9">
      <c r="B471" s="311" t="s">
        <v>43</v>
      </c>
      <c r="C471" s="345">
        <v>43313</v>
      </c>
      <c r="D471" s="346">
        <v>5005</v>
      </c>
      <c r="E471" s="312">
        <v>1071</v>
      </c>
      <c r="F471" s="341" t="s">
        <v>271</v>
      </c>
      <c r="G471" s="342" t="s">
        <v>305</v>
      </c>
      <c r="H471" s="344" t="s">
        <v>298</v>
      </c>
      <c r="I471" s="341" t="s">
        <v>109</v>
      </c>
    </row>
    <row r="472" spans="2:9">
      <c r="B472" s="311" t="s">
        <v>43</v>
      </c>
      <c r="C472" s="345">
        <v>43313</v>
      </c>
      <c r="D472" s="346">
        <v>5013</v>
      </c>
      <c r="E472" s="312">
        <v>1292</v>
      </c>
      <c r="F472" s="341" t="s">
        <v>269</v>
      </c>
      <c r="G472" s="342" t="s">
        <v>305</v>
      </c>
      <c r="H472" s="344" t="s">
        <v>298</v>
      </c>
      <c r="I472" s="341" t="s">
        <v>109</v>
      </c>
    </row>
    <row r="473" spans="2:9">
      <c r="B473" s="311" t="s">
        <v>43</v>
      </c>
      <c r="C473" s="345">
        <v>43314</v>
      </c>
      <c r="D473" s="346">
        <v>5026</v>
      </c>
      <c r="E473" s="312">
        <v>157</v>
      </c>
      <c r="F473" s="341" t="s">
        <v>269</v>
      </c>
      <c r="G473" s="342" t="s">
        <v>305</v>
      </c>
      <c r="H473" s="344" t="s">
        <v>298</v>
      </c>
      <c r="I473" s="341" t="s">
        <v>109</v>
      </c>
    </row>
    <row r="474" spans="2:9">
      <c r="B474" s="311" t="s">
        <v>43</v>
      </c>
      <c r="C474" s="345">
        <v>43314</v>
      </c>
      <c r="D474" s="346">
        <v>5027</v>
      </c>
      <c r="E474" s="312">
        <v>95</v>
      </c>
      <c r="F474" s="343" t="s">
        <v>1740</v>
      </c>
      <c r="G474" s="342" t="s">
        <v>305</v>
      </c>
      <c r="H474" s="311" t="s">
        <v>297</v>
      </c>
      <c r="I474" s="341" t="s">
        <v>109</v>
      </c>
    </row>
    <row r="475" spans="2:9">
      <c r="B475" s="311" t="s">
        <v>43</v>
      </c>
      <c r="C475" s="345">
        <v>43314</v>
      </c>
      <c r="D475" s="346">
        <v>5028</v>
      </c>
      <c r="E475" s="312">
        <v>488</v>
      </c>
      <c r="F475" s="341" t="s">
        <v>273</v>
      </c>
      <c r="G475" s="342" t="s">
        <v>305</v>
      </c>
      <c r="H475" s="311" t="s">
        <v>297</v>
      </c>
      <c r="I475" s="341" t="s">
        <v>109</v>
      </c>
    </row>
    <row r="476" spans="2:9">
      <c r="B476" s="311" t="s">
        <v>43</v>
      </c>
      <c r="C476" s="345">
        <v>43314</v>
      </c>
      <c r="D476" s="346">
        <v>5039</v>
      </c>
      <c r="E476" s="312">
        <v>460</v>
      </c>
      <c r="F476" s="341" t="s">
        <v>271</v>
      </c>
      <c r="G476" s="342" t="s">
        <v>305</v>
      </c>
      <c r="H476" s="344" t="s">
        <v>298</v>
      </c>
      <c r="I476" s="341" t="s">
        <v>109</v>
      </c>
    </row>
    <row r="477" spans="2:9">
      <c r="B477" s="311" t="s">
        <v>43</v>
      </c>
      <c r="C477" s="345">
        <v>43314</v>
      </c>
      <c r="D477" s="346">
        <v>5043</v>
      </c>
      <c r="E477" s="312">
        <v>352</v>
      </c>
      <c r="F477" s="341" t="s">
        <v>269</v>
      </c>
      <c r="G477" s="342" t="s">
        <v>305</v>
      </c>
      <c r="H477" s="344" t="s">
        <v>298</v>
      </c>
      <c r="I477" s="341" t="s">
        <v>109</v>
      </c>
    </row>
    <row r="478" spans="2:9">
      <c r="B478" s="311" t="s">
        <v>43</v>
      </c>
      <c r="C478" s="345">
        <v>43315</v>
      </c>
      <c r="D478" s="346">
        <v>5070</v>
      </c>
      <c r="E478" s="312">
        <v>95</v>
      </c>
      <c r="F478" s="343" t="s">
        <v>1740</v>
      </c>
      <c r="G478" s="342" t="s">
        <v>305</v>
      </c>
      <c r="H478" s="311" t="s">
        <v>297</v>
      </c>
      <c r="I478" s="341" t="s">
        <v>109</v>
      </c>
    </row>
    <row r="479" spans="2:9">
      <c r="B479" s="311" t="s">
        <v>43</v>
      </c>
      <c r="C479" s="345">
        <v>43316</v>
      </c>
      <c r="D479" s="346">
        <v>5102</v>
      </c>
      <c r="E479" s="312">
        <v>295</v>
      </c>
      <c r="F479" s="341" t="s">
        <v>275</v>
      </c>
      <c r="G479" s="342" t="s">
        <v>305</v>
      </c>
      <c r="H479" s="311" t="s">
        <v>297</v>
      </c>
      <c r="I479" s="341" t="s">
        <v>109</v>
      </c>
    </row>
    <row r="480" spans="2:9">
      <c r="B480" s="311" t="s">
        <v>43</v>
      </c>
      <c r="C480" s="345">
        <v>43316</v>
      </c>
      <c r="D480" s="346">
        <v>5139</v>
      </c>
      <c r="E480" s="312">
        <v>299</v>
      </c>
      <c r="F480" s="341" t="s">
        <v>269</v>
      </c>
      <c r="G480" s="342" t="s">
        <v>305</v>
      </c>
      <c r="H480" s="344" t="s">
        <v>298</v>
      </c>
      <c r="I480" s="341" t="s">
        <v>109</v>
      </c>
    </row>
    <row r="481" spans="2:9">
      <c r="B481" s="311" t="s">
        <v>43</v>
      </c>
      <c r="C481" s="345">
        <v>43317</v>
      </c>
      <c r="D481" s="346">
        <v>5151</v>
      </c>
      <c r="E481" s="312">
        <v>378</v>
      </c>
      <c r="F481" s="341" t="s">
        <v>269</v>
      </c>
      <c r="G481" s="342" t="s">
        <v>305</v>
      </c>
      <c r="H481" s="344" t="s">
        <v>298</v>
      </c>
      <c r="I481" s="341" t="s">
        <v>109</v>
      </c>
    </row>
    <row r="482" spans="2:9">
      <c r="B482" s="311" t="s">
        <v>43</v>
      </c>
      <c r="C482" s="345">
        <v>43317</v>
      </c>
      <c r="D482" s="346">
        <v>5196</v>
      </c>
      <c r="E482" s="312">
        <v>3442</v>
      </c>
      <c r="F482" s="341" t="s">
        <v>273</v>
      </c>
      <c r="G482" s="342" t="s">
        <v>305</v>
      </c>
      <c r="H482" s="311" t="s">
        <v>297</v>
      </c>
      <c r="I482" s="341" t="s">
        <v>109</v>
      </c>
    </row>
    <row r="483" spans="2:9">
      <c r="B483" s="311" t="s">
        <v>43</v>
      </c>
      <c r="C483" s="345">
        <v>43318</v>
      </c>
      <c r="D483" s="346">
        <v>5208</v>
      </c>
      <c r="E483" s="312">
        <v>80</v>
      </c>
      <c r="F483" s="341" t="s">
        <v>271</v>
      </c>
      <c r="G483" s="342" t="s">
        <v>305</v>
      </c>
      <c r="H483" s="344" t="s">
        <v>298</v>
      </c>
      <c r="I483" s="341" t="s">
        <v>109</v>
      </c>
    </row>
    <row r="484" spans="2:9">
      <c r="B484" s="311" t="s">
        <v>308</v>
      </c>
      <c r="C484" s="345">
        <v>43261</v>
      </c>
      <c r="D484" s="346">
        <v>5211</v>
      </c>
      <c r="E484" s="312">
        <v>450</v>
      </c>
      <c r="F484" s="341" t="s">
        <v>273</v>
      </c>
      <c r="G484" s="342" t="s">
        <v>305</v>
      </c>
      <c r="H484" s="311" t="s">
        <v>297</v>
      </c>
      <c r="I484" s="341" t="s">
        <v>111</v>
      </c>
    </row>
    <row r="485" spans="2:9">
      <c r="B485" s="311" t="s">
        <v>308</v>
      </c>
      <c r="C485" s="345">
        <v>43261</v>
      </c>
      <c r="D485" s="346">
        <v>5212</v>
      </c>
      <c r="E485" s="312">
        <v>450</v>
      </c>
      <c r="F485" s="341" t="s">
        <v>273</v>
      </c>
      <c r="G485" s="342" t="s">
        <v>305</v>
      </c>
      <c r="H485" s="311" t="s">
        <v>297</v>
      </c>
      <c r="I485" s="341" t="s">
        <v>111</v>
      </c>
    </row>
    <row r="486" spans="2:9">
      <c r="B486" s="311" t="s">
        <v>308</v>
      </c>
      <c r="C486" s="345">
        <v>43261</v>
      </c>
      <c r="D486" s="346">
        <v>5213</v>
      </c>
      <c r="E486" s="312">
        <v>450</v>
      </c>
      <c r="F486" s="341" t="s">
        <v>273</v>
      </c>
      <c r="G486" s="342" t="s">
        <v>305</v>
      </c>
      <c r="H486" s="311" t="s">
        <v>297</v>
      </c>
      <c r="I486" s="341" t="s">
        <v>111</v>
      </c>
    </row>
    <row r="487" spans="2:9">
      <c r="B487" s="311" t="s">
        <v>43</v>
      </c>
      <c r="C487" s="345">
        <v>43319</v>
      </c>
      <c r="D487" s="346">
        <v>5260</v>
      </c>
      <c r="E487" s="312">
        <v>157</v>
      </c>
      <c r="F487" s="341" t="s">
        <v>269</v>
      </c>
      <c r="G487" s="342" t="s">
        <v>305</v>
      </c>
      <c r="H487" s="344" t="s">
        <v>298</v>
      </c>
      <c r="I487" s="341" t="s">
        <v>109</v>
      </c>
    </row>
    <row r="488" spans="2:9">
      <c r="B488" s="311" t="s">
        <v>43</v>
      </c>
      <c r="C488" s="345">
        <v>43320</v>
      </c>
      <c r="D488" s="346">
        <v>5289</v>
      </c>
      <c r="E488" s="312">
        <v>546</v>
      </c>
      <c r="F488" s="341" t="s">
        <v>269</v>
      </c>
      <c r="G488" s="342" t="s">
        <v>305</v>
      </c>
      <c r="H488" s="344" t="s">
        <v>298</v>
      </c>
      <c r="I488" s="341" t="s">
        <v>109</v>
      </c>
    </row>
    <row r="489" spans="2:9">
      <c r="B489" s="311" t="s">
        <v>308</v>
      </c>
      <c r="C489" s="345">
        <v>43263</v>
      </c>
      <c r="D489" s="346">
        <v>5291</v>
      </c>
      <c r="E489" s="312">
        <v>42</v>
      </c>
      <c r="F489" s="341" t="s">
        <v>275</v>
      </c>
      <c r="G489" s="342" t="s">
        <v>305</v>
      </c>
      <c r="H489" s="311" t="s">
        <v>297</v>
      </c>
      <c r="I489" s="341" t="s">
        <v>934</v>
      </c>
    </row>
    <row r="490" spans="2:9">
      <c r="B490" s="311" t="s">
        <v>26</v>
      </c>
      <c r="C490" s="347">
        <v>43464</v>
      </c>
      <c r="D490" s="348">
        <v>5295</v>
      </c>
      <c r="E490" s="349">
        <v>231</v>
      </c>
      <c r="F490" s="350" t="s">
        <v>276</v>
      </c>
      <c r="G490" s="342" t="s">
        <v>305</v>
      </c>
      <c r="H490" s="311" t="s">
        <v>297</v>
      </c>
      <c r="I490" s="350" t="s">
        <v>110</v>
      </c>
    </row>
    <row r="491" spans="2:9">
      <c r="B491" s="311" t="s">
        <v>43</v>
      </c>
      <c r="C491" s="345">
        <v>43320</v>
      </c>
      <c r="D491" s="346">
        <v>5295</v>
      </c>
      <c r="E491" s="312">
        <v>142</v>
      </c>
      <c r="F491" s="341" t="s">
        <v>269</v>
      </c>
      <c r="G491" s="342" t="s">
        <v>305</v>
      </c>
      <c r="H491" s="344" t="s">
        <v>298</v>
      </c>
      <c r="I491" s="341" t="s">
        <v>109</v>
      </c>
    </row>
    <row r="492" spans="2:9">
      <c r="B492" s="311" t="s">
        <v>43</v>
      </c>
      <c r="C492" s="345">
        <v>43320</v>
      </c>
      <c r="D492" s="346">
        <v>5299</v>
      </c>
      <c r="E492" s="312">
        <v>142</v>
      </c>
      <c r="F492" s="341" t="s">
        <v>270</v>
      </c>
      <c r="G492" s="342" t="s">
        <v>305</v>
      </c>
      <c r="H492" s="311" t="s">
        <v>297</v>
      </c>
      <c r="I492" s="341" t="s">
        <v>109</v>
      </c>
    </row>
    <row r="493" spans="2:9">
      <c r="B493" s="311" t="s">
        <v>43</v>
      </c>
      <c r="C493" s="345">
        <v>43320</v>
      </c>
      <c r="D493" s="346">
        <v>5301</v>
      </c>
      <c r="E493" s="312">
        <v>672</v>
      </c>
      <c r="F493" s="341" t="s">
        <v>269</v>
      </c>
      <c r="G493" s="342" t="s">
        <v>305</v>
      </c>
      <c r="H493" s="344" t="s">
        <v>298</v>
      </c>
      <c r="I493" s="341" t="s">
        <v>109</v>
      </c>
    </row>
    <row r="494" spans="2:9">
      <c r="B494" s="311" t="s">
        <v>43</v>
      </c>
      <c r="C494" s="345">
        <v>43322</v>
      </c>
      <c r="D494" s="346">
        <v>5389</v>
      </c>
      <c r="E494" s="312">
        <v>872</v>
      </c>
      <c r="F494" s="341" t="s">
        <v>271</v>
      </c>
      <c r="G494" s="342" t="s">
        <v>305</v>
      </c>
      <c r="H494" s="344" t="s">
        <v>298</v>
      </c>
      <c r="I494" s="341" t="s">
        <v>109</v>
      </c>
    </row>
    <row r="495" spans="2:9">
      <c r="B495" s="311" t="s">
        <v>43</v>
      </c>
      <c r="C495" s="345">
        <v>43322</v>
      </c>
      <c r="D495" s="346">
        <v>5403</v>
      </c>
      <c r="E495" s="312">
        <v>173</v>
      </c>
      <c r="F495" s="341" t="s">
        <v>269</v>
      </c>
      <c r="G495" s="342" t="s">
        <v>305</v>
      </c>
      <c r="H495" s="344" t="s">
        <v>298</v>
      </c>
      <c r="I495" s="341" t="s">
        <v>109</v>
      </c>
    </row>
    <row r="496" spans="2:9">
      <c r="B496" s="311" t="s">
        <v>43</v>
      </c>
      <c r="C496" s="345">
        <v>43323</v>
      </c>
      <c r="D496" s="346">
        <v>5407</v>
      </c>
      <c r="E496" s="312">
        <v>95</v>
      </c>
      <c r="F496" s="341" t="s">
        <v>273</v>
      </c>
      <c r="G496" s="342" t="s">
        <v>305</v>
      </c>
      <c r="H496" s="311" t="s">
        <v>297</v>
      </c>
      <c r="I496" s="341" t="s">
        <v>109</v>
      </c>
    </row>
    <row r="497" spans="2:9">
      <c r="B497" s="311" t="s">
        <v>308</v>
      </c>
      <c r="C497" s="345">
        <v>43265</v>
      </c>
      <c r="D497" s="346">
        <v>5421</v>
      </c>
      <c r="E497" s="312">
        <v>709</v>
      </c>
      <c r="F497" s="341" t="s">
        <v>273</v>
      </c>
      <c r="G497" s="342" t="s">
        <v>305</v>
      </c>
      <c r="H497" s="311" t="s">
        <v>297</v>
      </c>
      <c r="I497" s="341" t="s">
        <v>365</v>
      </c>
    </row>
    <row r="498" spans="2:9">
      <c r="B498" s="311" t="s">
        <v>43</v>
      </c>
      <c r="C498" s="345">
        <v>43323</v>
      </c>
      <c r="D498" s="346">
        <v>5438</v>
      </c>
      <c r="E498" s="312">
        <v>1181</v>
      </c>
      <c r="F498" s="341" t="s">
        <v>271</v>
      </c>
      <c r="G498" s="342" t="s">
        <v>305</v>
      </c>
      <c r="H498" s="344" t="s">
        <v>298</v>
      </c>
      <c r="I498" s="341" t="s">
        <v>109</v>
      </c>
    </row>
    <row r="499" spans="2:9">
      <c r="B499" s="311" t="s">
        <v>43</v>
      </c>
      <c r="C499" s="345">
        <v>43324</v>
      </c>
      <c r="D499" s="346">
        <v>5482</v>
      </c>
      <c r="E499" s="312">
        <v>173</v>
      </c>
      <c r="F499" s="341" t="s">
        <v>275</v>
      </c>
      <c r="G499" s="342" t="s">
        <v>305</v>
      </c>
      <c r="H499" s="311" t="s">
        <v>297</v>
      </c>
      <c r="I499" s="341" t="s">
        <v>109</v>
      </c>
    </row>
    <row r="500" spans="2:9">
      <c r="B500" s="311" t="s">
        <v>43</v>
      </c>
      <c r="C500" s="345">
        <v>43325</v>
      </c>
      <c r="D500" s="346">
        <v>5517</v>
      </c>
      <c r="E500" s="312">
        <v>80</v>
      </c>
      <c r="F500" s="341" t="s">
        <v>269</v>
      </c>
      <c r="G500" s="342" t="s">
        <v>305</v>
      </c>
      <c r="H500" s="344" t="s">
        <v>298</v>
      </c>
      <c r="I500" s="341" t="s">
        <v>109</v>
      </c>
    </row>
    <row r="501" spans="2:9">
      <c r="B501" s="311" t="s">
        <v>43</v>
      </c>
      <c r="C501" s="345">
        <v>43326</v>
      </c>
      <c r="D501" s="346">
        <v>5534</v>
      </c>
      <c r="E501" s="312">
        <v>95</v>
      </c>
      <c r="F501" s="343" t="s">
        <v>1740</v>
      </c>
      <c r="G501" s="342" t="s">
        <v>305</v>
      </c>
      <c r="H501" s="311" t="s">
        <v>297</v>
      </c>
      <c r="I501" s="341" t="s">
        <v>109</v>
      </c>
    </row>
    <row r="502" spans="2:9">
      <c r="B502" s="311" t="s">
        <v>43</v>
      </c>
      <c r="C502" s="345">
        <v>43326</v>
      </c>
      <c r="D502" s="346">
        <v>5550</v>
      </c>
      <c r="E502" s="312">
        <v>95</v>
      </c>
      <c r="F502" s="341" t="s">
        <v>269</v>
      </c>
      <c r="G502" s="342" t="s">
        <v>305</v>
      </c>
      <c r="H502" s="344" t="s">
        <v>298</v>
      </c>
      <c r="I502" s="341" t="s">
        <v>109</v>
      </c>
    </row>
    <row r="503" spans="2:9">
      <c r="B503" s="311" t="s">
        <v>43</v>
      </c>
      <c r="C503" s="345">
        <v>43327</v>
      </c>
      <c r="D503" s="346">
        <v>5585</v>
      </c>
      <c r="E503" s="312">
        <v>866</v>
      </c>
      <c r="F503" s="341" t="s">
        <v>271</v>
      </c>
      <c r="G503" s="342" t="s">
        <v>305</v>
      </c>
      <c r="H503" s="344" t="s">
        <v>298</v>
      </c>
      <c r="I503" s="341" t="s">
        <v>109</v>
      </c>
    </row>
    <row r="504" spans="2:9">
      <c r="B504" s="311" t="s">
        <v>43</v>
      </c>
      <c r="C504" s="345">
        <v>43327</v>
      </c>
      <c r="D504" s="346">
        <v>5596</v>
      </c>
      <c r="E504" s="312">
        <v>473</v>
      </c>
      <c r="F504" s="341" t="s">
        <v>270</v>
      </c>
      <c r="G504" s="342" t="s">
        <v>305</v>
      </c>
      <c r="H504" s="311" t="s">
        <v>297</v>
      </c>
      <c r="I504" s="341" t="s">
        <v>109</v>
      </c>
    </row>
    <row r="505" spans="2:9">
      <c r="B505" s="311" t="s">
        <v>43</v>
      </c>
      <c r="C505" s="345">
        <v>43327</v>
      </c>
      <c r="D505" s="346">
        <v>5609</v>
      </c>
      <c r="E505" s="312">
        <v>284</v>
      </c>
      <c r="F505" s="341" t="s">
        <v>269</v>
      </c>
      <c r="G505" s="342" t="s">
        <v>305</v>
      </c>
      <c r="H505" s="344" t="s">
        <v>298</v>
      </c>
      <c r="I505" s="341" t="s">
        <v>109</v>
      </c>
    </row>
    <row r="506" spans="2:9">
      <c r="B506" s="311" t="s">
        <v>364</v>
      </c>
      <c r="C506" s="351">
        <v>43302</v>
      </c>
      <c r="D506" s="352">
        <v>5630</v>
      </c>
      <c r="E506" s="340">
        <v>450</v>
      </c>
      <c r="F506" s="341" t="s">
        <v>276</v>
      </c>
      <c r="G506" s="342" t="s">
        <v>305</v>
      </c>
      <c r="H506" s="311" t="s">
        <v>297</v>
      </c>
      <c r="I506" s="353" t="s">
        <v>113</v>
      </c>
    </row>
    <row r="507" spans="2:9">
      <c r="B507" s="311" t="s">
        <v>43</v>
      </c>
      <c r="C507" s="345">
        <v>43328</v>
      </c>
      <c r="D507" s="346">
        <v>5655</v>
      </c>
      <c r="E507" s="312">
        <v>95</v>
      </c>
      <c r="F507" s="341" t="s">
        <v>270</v>
      </c>
      <c r="G507" s="342" t="s">
        <v>305</v>
      </c>
      <c r="H507" s="311" t="s">
        <v>297</v>
      </c>
      <c r="I507" s="341" t="s">
        <v>109</v>
      </c>
    </row>
    <row r="508" spans="2:9">
      <c r="B508" s="311" t="s">
        <v>43</v>
      </c>
      <c r="C508" s="345">
        <v>43328</v>
      </c>
      <c r="D508" s="346">
        <v>5671</v>
      </c>
      <c r="E508" s="312">
        <v>320</v>
      </c>
      <c r="F508" s="341" t="s">
        <v>276</v>
      </c>
      <c r="G508" s="342" t="s">
        <v>305</v>
      </c>
      <c r="H508" s="311" t="s">
        <v>297</v>
      </c>
      <c r="I508" s="341" t="s">
        <v>109</v>
      </c>
    </row>
    <row r="509" spans="2:9">
      <c r="B509" s="311" t="s">
        <v>308</v>
      </c>
      <c r="C509" s="345">
        <v>43268</v>
      </c>
      <c r="D509" s="346">
        <v>5698</v>
      </c>
      <c r="E509" s="312">
        <v>210</v>
      </c>
      <c r="F509" s="341" t="s">
        <v>274</v>
      </c>
      <c r="G509" s="342" t="s">
        <v>305</v>
      </c>
      <c r="H509" s="311" t="s">
        <v>297</v>
      </c>
      <c r="I509" s="341" t="s">
        <v>111</v>
      </c>
    </row>
    <row r="510" spans="2:9">
      <c r="B510" s="311" t="s">
        <v>43</v>
      </c>
      <c r="C510" s="345">
        <v>43328</v>
      </c>
      <c r="D510" s="346">
        <v>5702</v>
      </c>
      <c r="E510" s="312">
        <v>814</v>
      </c>
      <c r="F510" s="341" t="s">
        <v>271</v>
      </c>
      <c r="G510" s="342" t="s">
        <v>305</v>
      </c>
      <c r="H510" s="344" t="s">
        <v>298</v>
      </c>
      <c r="I510" s="341" t="s">
        <v>109</v>
      </c>
    </row>
    <row r="511" spans="2:9">
      <c r="B511" s="311" t="s">
        <v>364</v>
      </c>
      <c r="C511" s="351">
        <v>43304</v>
      </c>
      <c r="D511" s="352">
        <v>5729</v>
      </c>
      <c r="E511" s="340">
        <v>504</v>
      </c>
      <c r="F511" s="341" t="s">
        <v>273</v>
      </c>
      <c r="G511" s="342" t="s">
        <v>305</v>
      </c>
      <c r="H511" s="311" t="s">
        <v>297</v>
      </c>
      <c r="I511" s="353" t="s">
        <v>113</v>
      </c>
    </row>
    <row r="512" spans="2:9">
      <c r="B512" s="311" t="s">
        <v>43</v>
      </c>
      <c r="C512" s="345">
        <v>43329</v>
      </c>
      <c r="D512" s="346">
        <v>5731</v>
      </c>
      <c r="E512" s="312">
        <v>100</v>
      </c>
      <c r="F512" s="341" t="s">
        <v>271</v>
      </c>
      <c r="G512" s="342" t="s">
        <v>305</v>
      </c>
      <c r="H512" s="344" t="s">
        <v>298</v>
      </c>
      <c r="I512" s="341" t="s">
        <v>109</v>
      </c>
    </row>
    <row r="513" spans="2:9">
      <c r="B513" s="311" t="s">
        <v>43</v>
      </c>
      <c r="C513" s="345">
        <v>43329</v>
      </c>
      <c r="D513" s="346">
        <v>5747</v>
      </c>
      <c r="E513" s="312">
        <v>189</v>
      </c>
      <c r="F513" s="341" t="s">
        <v>276</v>
      </c>
      <c r="G513" s="342" t="s">
        <v>305</v>
      </c>
      <c r="H513" s="311" t="s">
        <v>297</v>
      </c>
      <c r="I513" s="341" t="s">
        <v>109</v>
      </c>
    </row>
    <row r="514" spans="2:9">
      <c r="B514" s="311" t="s">
        <v>43</v>
      </c>
      <c r="C514" s="345">
        <v>43329</v>
      </c>
      <c r="D514" s="346">
        <v>5756</v>
      </c>
      <c r="E514" s="312">
        <v>95</v>
      </c>
      <c r="F514" s="341" t="s">
        <v>274</v>
      </c>
      <c r="G514" s="342" t="s">
        <v>305</v>
      </c>
      <c r="H514" s="311" t="s">
        <v>297</v>
      </c>
      <c r="I514" s="341" t="s">
        <v>109</v>
      </c>
    </row>
    <row r="515" spans="2:9">
      <c r="B515" s="311" t="s">
        <v>43</v>
      </c>
      <c r="C515" s="345">
        <v>43329</v>
      </c>
      <c r="D515" s="346">
        <v>5764</v>
      </c>
      <c r="E515" s="312">
        <v>882</v>
      </c>
      <c r="F515" s="341" t="s">
        <v>271</v>
      </c>
      <c r="G515" s="342" t="s">
        <v>305</v>
      </c>
      <c r="H515" s="344" t="s">
        <v>298</v>
      </c>
      <c r="I515" s="341" t="s">
        <v>109</v>
      </c>
    </row>
    <row r="516" spans="2:9">
      <c r="B516" s="311" t="s">
        <v>364</v>
      </c>
      <c r="C516" s="351">
        <v>43305</v>
      </c>
      <c r="D516" s="352">
        <v>5781</v>
      </c>
      <c r="E516" s="340">
        <v>900</v>
      </c>
      <c r="F516" s="341" t="s">
        <v>273</v>
      </c>
      <c r="G516" s="342" t="s">
        <v>305</v>
      </c>
      <c r="H516" s="311" t="s">
        <v>297</v>
      </c>
      <c r="I516" s="353" t="s">
        <v>113</v>
      </c>
    </row>
    <row r="517" spans="2:9">
      <c r="B517" s="311" t="s">
        <v>364</v>
      </c>
      <c r="C517" s="351">
        <v>43305</v>
      </c>
      <c r="D517" s="352">
        <v>5782</v>
      </c>
      <c r="E517" s="340">
        <v>900</v>
      </c>
      <c r="F517" s="341" t="s">
        <v>273</v>
      </c>
      <c r="G517" s="342" t="s">
        <v>305</v>
      </c>
      <c r="H517" s="311" t="s">
        <v>297</v>
      </c>
      <c r="I517" s="353" t="s">
        <v>113</v>
      </c>
    </row>
    <row r="518" spans="2:9">
      <c r="B518" s="311" t="s">
        <v>43</v>
      </c>
      <c r="C518" s="345">
        <v>43330</v>
      </c>
      <c r="D518" s="346">
        <v>5802</v>
      </c>
      <c r="E518" s="312">
        <v>151</v>
      </c>
      <c r="F518" s="341" t="s">
        <v>269</v>
      </c>
      <c r="G518" s="342" t="s">
        <v>305</v>
      </c>
      <c r="H518" s="344" t="s">
        <v>298</v>
      </c>
      <c r="I518" s="341" t="s">
        <v>109</v>
      </c>
    </row>
    <row r="519" spans="2:9">
      <c r="B519" s="311" t="s">
        <v>364</v>
      </c>
      <c r="C519" s="351">
        <v>43306</v>
      </c>
      <c r="D519" s="352">
        <v>5805</v>
      </c>
      <c r="E519" s="340">
        <v>74</v>
      </c>
      <c r="F519" s="341" t="s">
        <v>269</v>
      </c>
      <c r="G519" s="342" t="s">
        <v>305</v>
      </c>
      <c r="H519" s="344" t="s">
        <v>298</v>
      </c>
      <c r="I519" s="353" t="s">
        <v>113</v>
      </c>
    </row>
    <row r="520" spans="2:9">
      <c r="B520" s="311" t="s">
        <v>308</v>
      </c>
      <c r="C520" s="345">
        <v>43271</v>
      </c>
      <c r="D520" s="346">
        <v>5865</v>
      </c>
      <c r="E520" s="312">
        <v>450</v>
      </c>
      <c r="F520" s="341" t="s">
        <v>273</v>
      </c>
      <c r="G520" s="342" t="s">
        <v>305</v>
      </c>
      <c r="H520" s="311" t="s">
        <v>297</v>
      </c>
      <c r="I520" s="341" t="s">
        <v>111</v>
      </c>
    </row>
    <row r="521" spans="2:9">
      <c r="B521" s="311" t="s">
        <v>364</v>
      </c>
      <c r="C521" s="351">
        <v>43307</v>
      </c>
      <c r="D521" s="352">
        <v>5868</v>
      </c>
      <c r="E521" s="340">
        <v>1114</v>
      </c>
      <c r="F521" s="341" t="s">
        <v>269</v>
      </c>
      <c r="G521" s="342" t="s">
        <v>305</v>
      </c>
      <c r="H521" s="344" t="s">
        <v>298</v>
      </c>
      <c r="I521" s="353" t="s">
        <v>113</v>
      </c>
    </row>
    <row r="522" spans="2:9">
      <c r="B522" s="311" t="s">
        <v>43</v>
      </c>
      <c r="C522" s="345">
        <v>43331</v>
      </c>
      <c r="D522" s="346">
        <v>5869</v>
      </c>
      <c r="E522" s="312">
        <v>861</v>
      </c>
      <c r="F522" s="341" t="s">
        <v>269</v>
      </c>
      <c r="G522" s="342" t="s">
        <v>305</v>
      </c>
      <c r="H522" s="344" t="s">
        <v>298</v>
      </c>
      <c r="I522" s="341" t="s">
        <v>109</v>
      </c>
    </row>
    <row r="523" spans="2:9">
      <c r="B523" s="311" t="s">
        <v>43</v>
      </c>
      <c r="C523" s="345">
        <v>43332</v>
      </c>
      <c r="D523" s="346">
        <v>5892</v>
      </c>
      <c r="E523" s="312">
        <v>147</v>
      </c>
      <c r="F523" s="341" t="s">
        <v>271</v>
      </c>
      <c r="G523" s="342" t="s">
        <v>305</v>
      </c>
      <c r="H523" s="344" t="s">
        <v>298</v>
      </c>
      <c r="I523" s="341" t="s">
        <v>109</v>
      </c>
    </row>
    <row r="524" spans="2:9">
      <c r="B524" s="311" t="s">
        <v>43</v>
      </c>
      <c r="C524" s="345">
        <v>43332</v>
      </c>
      <c r="D524" s="346">
        <v>5900</v>
      </c>
      <c r="E524" s="312">
        <v>179</v>
      </c>
      <c r="F524" s="341" t="s">
        <v>273</v>
      </c>
      <c r="G524" s="342" t="s">
        <v>305</v>
      </c>
      <c r="H524" s="311" t="s">
        <v>297</v>
      </c>
      <c r="I524" s="341" t="s">
        <v>109</v>
      </c>
    </row>
    <row r="525" spans="2:9">
      <c r="B525" s="311" t="s">
        <v>364</v>
      </c>
      <c r="C525" s="351">
        <v>43309</v>
      </c>
      <c r="D525" s="352">
        <v>5917</v>
      </c>
      <c r="E525" s="340">
        <v>496</v>
      </c>
      <c r="F525" s="341" t="s">
        <v>271</v>
      </c>
      <c r="G525" s="342" t="s">
        <v>305</v>
      </c>
      <c r="H525" s="344" t="s">
        <v>298</v>
      </c>
      <c r="I525" s="353" t="s">
        <v>113</v>
      </c>
    </row>
    <row r="526" spans="2:9">
      <c r="B526" s="311" t="s">
        <v>43</v>
      </c>
      <c r="C526" s="345">
        <v>43332</v>
      </c>
      <c r="D526" s="346">
        <v>5920</v>
      </c>
      <c r="E526" s="312">
        <v>95</v>
      </c>
      <c r="F526" s="343" t="s">
        <v>1740</v>
      </c>
      <c r="G526" s="342" t="s">
        <v>305</v>
      </c>
      <c r="H526" s="311" t="s">
        <v>297</v>
      </c>
      <c r="I526" s="341" t="s">
        <v>109</v>
      </c>
    </row>
    <row r="527" spans="2:9">
      <c r="B527" s="311" t="s">
        <v>43</v>
      </c>
      <c r="C527" s="345">
        <v>43333</v>
      </c>
      <c r="D527" s="346">
        <v>5947</v>
      </c>
      <c r="E527" s="312">
        <v>95</v>
      </c>
      <c r="F527" s="343" t="s">
        <v>1740</v>
      </c>
      <c r="G527" s="342" t="s">
        <v>305</v>
      </c>
      <c r="H527" s="311" t="s">
        <v>297</v>
      </c>
      <c r="I527" s="341" t="s">
        <v>109</v>
      </c>
    </row>
    <row r="528" spans="2:9">
      <c r="B528" s="311" t="s">
        <v>43</v>
      </c>
      <c r="C528" s="345">
        <v>43333</v>
      </c>
      <c r="D528" s="346">
        <v>5948</v>
      </c>
      <c r="E528" s="312">
        <v>95</v>
      </c>
      <c r="F528" s="341" t="s">
        <v>269</v>
      </c>
      <c r="G528" s="342" t="s">
        <v>305</v>
      </c>
      <c r="H528" s="344" t="s">
        <v>298</v>
      </c>
      <c r="I528" s="341" t="s">
        <v>109</v>
      </c>
    </row>
    <row r="529" spans="2:9">
      <c r="B529" s="311" t="s">
        <v>43</v>
      </c>
      <c r="C529" s="345">
        <v>43334</v>
      </c>
      <c r="D529" s="346">
        <v>5989</v>
      </c>
      <c r="E529" s="312">
        <v>95</v>
      </c>
      <c r="F529" s="343" t="s">
        <v>1740</v>
      </c>
      <c r="G529" s="342" t="s">
        <v>305</v>
      </c>
      <c r="H529" s="311" t="s">
        <v>297</v>
      </c>
      <c r="I529" s="341" t="s">
        <v>109</v>
      </c>
    </row>
    <row r="530" spans="2:9">
      <c r="B530" s="311" t="s">
        <v>43</v>
      </c>
      <c r="C530" s="345">
        <v>43335</v>
      </c>
      <c r="D530" s="346">
        <v>6074</v>
      </c>
      <c r="E530" s="312">
        <v>739</v>
      </c>
      <c r="F530" s="341" t="s">
        <v>273</v>
      </c>
      <c r="G530" s="342" t="s">
        <v>305</v>
      </c>
      <c r="H530" s="311" t="s">
        <v>297</v>
      </c>
      <c r="I530" s="341" t="s">
        <v>109</v>
      </c>
    </row>
    <row r="531" spans="2:9">
      <c r="B531" s="311" t="s">
        <v>43</v>
      </c>
      <c r="C531" s="345">
        <v>43335</v>
      </c>
      <c r="D531" s="346">
        <v>6075</v>
      </c>
      <c r="E531" s="312">
        <v>462</v>
      </c>
      <c r="F531" s="343" t="s">
        <v>1740</v>
      </c>
      <c r="G531" s="342" t="s">
        <v>305</v>
      </c>
      <c r="H531" s="311" t="s">
        <v>297</v>
      </c>
      <c r="I531" s="341" t="s">
        <v>109</v>
      </c>
    </row>
    <row r="532" spans="2:9">
      <c r="B532" s="311" t="s">
        <v>43</v>
      </c>
      <c r="C532" s="345">
        <v>43335</v>
      </c>
      <c r="D532" s="346">
        <v>6079</v>
      </c>
      <c r="E532" s="312">
        <v>2363</v>
      </c>
      <c r="F532" s="343" t="s">
        <v>1740</v>
      </c>
      <c r="G532" s="342" t="s">
        <v>305</v>
      </c>
      <c r="H532" s="311" t="s">
        <v>297</v>
      </c>
      <c r="I532" s="341" t="s">
        <v>109</v>
      </c>
    </row>
    <row r="533" spans="2:9">
      <c r="B533" s="311" t="s">
        <v>43</v>
      </c>
      <c r="C533" s="345">
        <v>43335</v>
      </c>
      <c r="D533" s="346">
        <v>6083</v>
      </c>
      <c r="E533" s="312">
        <v>1187</v>
      </c>
      <c r="F533" s="343" t="s">
        <v>1740</v>
      </c>
      <c r="G533" s="342" t="s">
        <v>305</v>
      </c>
      <c r="H533" s="311" t="s">
        <v>297</v>
      </c>
      <c r="I533" s="341" t="s">
        <v>109</v>
      </c>
    </row>
    <row r="534" spans="2:9">
      <c r="B534" s="311" t="s">
        <v>364</v>
      </c>
      <c r="C534" s="345">
        <v>43313</v>
      </c>
      <c r="D534" s="346">
        <v>6098</v>
      </c>
      <c r="E534" s="312">
        <v>407</v>
      </c>
      <c r="F534" s="341" t="s">
        <v>273</v>
      </c>
      <c r="G534" s="342" t="s">
        <v>305</v>
      </c>
      <c r="H534" s="311" t="s">
        <v>297</v>
      </c>
      <c r="I534" s="341" t="s">
        <v>113</v>
      </c>
    </row>
    <row r="535" spans="2:9">
      <c r="B535" s="311" t="s">
        <v>43</v>
      </c>
      <c r="C535" s="345">
        <v>43336</v>
      </c>
      <c r="D535" s="346">
        <v>6103</v>
      </c>
      <c r="E535" s="312">
        <v>80</v>
      </c>
      <c r="F535" s="341" t="s">
        <v>271</v>
      </c>
      <c r="G535" s="342" t="s">
        <v>305</v>
      </c>
      <c r="H535" s="344" t="s">
        <v>298</v>
      </c>
      <c r="I535" s="341" t="s">
        <v>109</v>
      </c>
    </row>
    <row r="536" spans="2:9">
      <c r="B536" s="311" t="s">
        <v>43</v>
      </c>
      <c r="C536" s="345">
        <v>43337</v>
      </c>
      <c r="D536" s="346">
        <v>6152</v>
      </c>
      <c r="E536" s="312">
        <v>95</v>
      </c>
      <c r="F536" s="341" t="s">
        <v>269</v>
      </c>
      <c r="G536" s="342" t="s">
        <v>305</v>
      </c>
      <c r="H536" s="344" t="s">
        <v>298</v>
      </c>
      <c r="I536" s="341" t="s">
        <v>109</v>
      </c>
    </row>
    <row r="537" spans="2:9">
      <c r="B537" s="311" t="s">
        <v>43</v>
      </c>
      <c r="C537" s="345">
        <v>43337</v>
      </c>
      <c r="D537" s="346">
        <v>6170</v>
      </c>
      <c r="E537" s="312">
        <v>184</v>
      </c>
      <c r="F537" s="341" t="s">
        <v>269</v>
      </c>
      <c r="G537" s="342" t="s">
        <v>305</v>
      </c>
      <c r="H537" s="344" t="s">
        <v>298</v>
      </c>
      <c r="I537" s="341" t="s">
        <v>109</v>
      </c>
    </row>
    <row r="538" spans="2:9">
      <c r="B538" s="311" t="s">
        <v>364</v>
      </c>
      <c r="C538" s="345">
        <v>43315</v>
      </c>
      <c r="D538" s="346">
        <v>6186</v>
      </c>
      <c r="E538" s="312">
        <v>45</v>
      </c>
      <c r="F538" s="341" t="s">
        <v>273</v>
      </c>
      <c r="G538" s="342" t="s">
        <v>305</v>
      </c>
      <c r="H538" s="311" t="s">
        <v>297</v>
      </c>
      <c r="I538" s="341" t="s">
        <v>113</v>
      </c>
    </row>
    <row r="539" spans="2:9">
      <c r="B539" s="311" t="s">
        <v>43</v>
      </c>
      <c r="C539" s="345">
        <v>43338</v>
      </c>
      <c r="D539" s="346">
        <v>6194</v>
      </c>
      <c r="E539" s="312">
        <v>284</v>
      </c>
      <c r="F539" s="341" t="s">
        <v>269</v>
      </c>
      <c r="G539" s="342" t="s">
        <v>305</v>
      </c>
      <c r="H539" s="344" t="s">
        <v>298</v>
      </c>
      <c r="I539" s="341" t="s">
        <v>109</v>
      </c>
    </row>
    <row r="540" spans="2:9">
      <c r="B540" s="311" t="s">
        <v>43</v>
      </c>
      <c r="C540" s="345">
        <v>43338</v>
      </c>
      <c r="D540" s="346">
        <v>6195</v>
      </c>
      <c r="E540" s="312">
        <v>95</v>
      </c>
      <c r="F540" s="341" t="s">
        <v>269</v>
      </c>
      <c r="G540" s="342" t="s">
        <v>305</v>
      </c>
      <c r="H540" s="344" t="s">
        <v>298</v>
      </c>
      <c r="I540" s="341" t="s">
        <v>109</v>
      </c>
    </row>
    <row r="541" spans="2:9">
      <c r="B541" s="311" t="s">
        <v>43</v>
      </c>
      <c r="C541" s="345">
        <v>43338</v>
      </c>
      <c r="D541" s="346">
        <v>6208</v>
      </c>
      <c r="E541" s="312">
        <v>1937</v>
      </c>
      <c r="F541" s="341" t="s">
        <v>269</v>
      </c>
      <c r="G541" s="342" t="s">
        <v>305</v>
      </c>
      <c r="H541" s="344" t="s">
        <v>298</v>
      </c>
      <c r="I541" s="341" t="s">
        <v>109</v>
      </c>
    </row>
    <row r="542" spans="2:9">
      <c r="B542" s="311" t="s">
        <v>43</v>
      </c>
      <c r="C542" s="345">
        <v>43338</v>
      </c>
      <c r="D542" s="346">
        <v>6218</v>
      </c>
      <c r="E542" s="312">
        <v>441</v>
      </c>
      <c r="F542" s="343" t="s">
        <v>1740</v>
      </c>
      <c r="G542" s="342" t="s">
        <v>305</v>
      </c>
      <c r="H542" s="311" t="s">
        <v>297</v>
      </c>
      <c r="I542" s="341" t="s">
        <v>109</v>
      </c>
    </row>
    <row r="543" spans="2:9">
      <c r="B543" s="311" t="s">
        <v>43</v>
      </c>
      <c r="C543" s="345">
        <v>43339</v>
      </c>
      <c r="D543" s="346">
        <v>6230</v>
      </c>
      <c r="E543" s="312">
        <v>95</v>
      </c>
      <c r="F543" s="341" t="s">
        <v>271</v>
      </c>
      <c r="G543" s="342" t="s">
        <v>305</v>
      </c>
      <c r="H543" s="344" t="s">
        <v>298</v>
      </c>
      <c r="I543" s="341" t="s">
        <v>109</v>
      </c>
    </row>
    <row r="544" spans="2:9">
      <c r="B544" s="311" t="s">
        <v>364</v>
      </c>
      <c r="C544" s="345">
        <v>43316</v>
      </c>
      <c r="D544" s="346">
        <v>6241</v>
      </c>
      <c r="E544" s="312">
        <v>407</v>
      </c>
      <c r="F544" s="341" t="s">
        <v>271</v>
      </c>
      <c r="G544" s="342" t="s">
        <v>305</v>
      </c>
      <c r="H544" s="344" t="s">
        <v>298</v>
      </c>
      <c r="I544" s="341" t="s">
        <v>113</v>
      </c>
    </row>
    <row r="545" spans="2:9">
      <c r="B545" s="311" t="s">
        <v>308</v>
      </c>
      <c r="C545" s="345">
        <v>43277</v>
      </c>
      <c r="D545" s="346">
        <v>6259</v>
      </c>
      <c r="E545" s="312">
        <v>27064</v>
      </c>
      <c r="F545" s="341" t="s">
        <v>271</v>
      </c>
      <c r="G545" s="342" t="s">
        <v>305</v>
      </c>
      <c r="H545" s="344" t="s">
        <v>298</v>
      </c>
      <c r="I545" s="341" t="s">
        <v>109</v>
      </c>
    </row>
    <row r="546" spans="2:9">
      <c r="B546" s="311" t="s">
        <v>43</v>
      </c>
      <c r="C546" s="345">
        <v>43339</v>
      </c>
      <c r="D546" s="346">
        <v>6276</v>
      </c>
      <c r="E546" s="312">
        <v>185</v>
      </c>
      <c r="F546" s="341" t="s">
        <v>269</v>
      </c>
      <c r="G546" s="342" t="s">
        <v>305</v>
      </c>
      <c r="H546" s="344" t="s">
        <v>298</v>
      </c>
      <c r="I546" s="341" t="s">
        <v>109</v>
      </c>
    </row>
    <row r="547" spans="2:9">
      <c r="B547" s="311" t="s">
        <v>364</v>
      </c>
      <c r="C547" s="345">
        <v>43317</v>
      </c>
      <c r="D547" s="346">
        <v>6304</v>
      </c>
      <c r="E547" s="312">
        <v>407</v>
      </c>
      <c r="F547" s="341" t="s">
        <v>271</v>
      </c>
      <c r="G547" s="342" t="s">
        <v>305</v>
      </c>
      <c r="H547" s="344" t="s">
        <v>298</v>
      </c>
      <c r="I547" s="341" t="s">
        <v>113</v>
      </c>
    </row>
    <row r="548" spans="2:9">
      <c r="B548" s="311" t="s">
        <v>43</v>
      </c>
      <c r="C548" s="345">
        <v>43340</v>
      </c>
      <c r="D548" s="346">
        <v>6323</v>
      </c>
      <c r="E548" s="312">
        <v>142</v>
      </c>
      <c r="F548" s="341" t="s">
        <v>269</v>
      </c>
      <c r="G548" s="342" t="s">
        <v>305</v>
      </c>
      <c r="H548" s="344" t="s">
        <v>298</v>
      </c>
      <c r="I548" s="341" t="s">
        <v>109</v>
      </c>
    </row>
    <row r="549" spans="2:9">
      <c r="B549" s="311" t="s">
        <v>43</v>
      </c>
      <c r="C549" s="345">
        <v>43341</v>
      </c>
      <c r="D549" s="346">
        <v>6327</v>
      </c>
      <c r="E549" s="312">
        <v>95</v>
      </c>
      <c r="F549" s="341" t="s">
        <v>271</v>
      </c>
      <c r="G549" s="342" t="s">
        <v>305</v>
      </c>
      <c r="H549" s="344" t="s">
        <v>298</v>
      </c>
      <c r="I549" s="341" t="s">
        <v>109</v>
      </c>
    </row>
    <row r="550" spans="2:9">
      <c r="B550" s="311" t="s">
        <v>43</v>
      </c>
      <c r="C550" s="345">
        <v>43342</v>
      </c>
      <c r="D550" s="346">
        <v>6357</v>
      </c>
      <c r="E550" s="312">
        <v>185</v>
      </c>
      <c r="F550" s="341" t="s">
        <v>269</v>
      </c>
      <c r="G550" s="342" t="s">
        <v>305</v>
      </c>
      <c r="H550" s="344" t="s">
        <v>298</v>
      </c>
      <c r="I550" s="341" t="s">
        <v>109</v>
      </c>
    </row>
    <row r="551" spans="2:9">
      <c r="B551" s="311" t="s">
        <v>364</v>
      </c>
      <c r="C551" s="345">
        <v>43318</v>
      </c>
      <c r="D551" s="346">
        <v>6404</v>
      </c>
      <c r="E551" s="312">
        <v>799</v>
      </c>
      <c r="F551" s="341" t="s">
        <v>273</v>
      </c>
      <c r="G551" s="342" t="s">
        <v>305</v>
      </c>
      <c r="H551" s="311" t="s">
        <v>297</v>
      </c>
      <c r="I551" s="341" t="s">
        <v>113</v>
      </c>
    </row>
    <row r="552" spans="2:9">
      <c r="B552" s="311" t="s">
        <v>43</v>
      </c>
      <c r="C552" s="345">
        <v>43343</v>
      </c>
      <c r="D552" s="346">
        <v>6406</v>
      </c>
      <c r="E552" s="312">
        <v>1155</v>
      </c>
      <c r="F552" s="341" t="s">
        <v>271</v>
      </c>
      <c r="G552" s="342" t="s">
        <v>305</v>
      </c>
      <c r="H552" s="344" t="s">
        <v>298</v>
      </c>
      <c r="I552" s="341" t="s">
        <v>109</v>
      </c>
    </row>
    <row r="553" spans="2:9">
      <c r="B553" s="311" t="s">
        <v>43</v>
      </c>
      <c r="C553" s="345">
        <v>43343</v>
      </c>
      <c r="D553" s="346">
        <v>6408</v>
      </c>
      <c r="E553" s="312">
        <v>284</v>
      </c>
      <c r="F553" s="341" t="s">
        <v>271</v>
      </c>
      <c r="G553" s="342" t="s">
        <v>305</v>
      </c>
      <c r="H553" s="344" t="s">
        <v>298</v>
      </c>
      <c r="I553" s="341" t="s">
        <v>109</v>
      </c>
    </row>
    <row r="554" spans="2:9">
      <c r="B554" s="311" t="s">
        <v>43</v>
      </c>
      <c r="C554" s="345">
        <v>43344</v>
      </c>
      <c r="D554" s="346">
        <v>6432</v>
      </c>
      <c r="E554" s="312">
        <v>389</v>
      </c>
      <c r="F554" s="341" t="s">
        <v>270</v>
      </c>
      <c r="G554" s="342" t="s">
        <v>305</v>
      </c>
      <c r="H554" s="311" t="s">
        <v>297</v>
      </c>
      <c r="I554" s="341" t="s">
        <v>109</v>
      </c>
    </row>
    <row r="555" spans="2:9">
      <c r="B555" s="311" t="s">
        <v>364</v>
      </c>
      <c r="C555" s="345">
        <v>43320</v>
      </c>
      <c r="D555" s="346">
        <v>6462</v>
      </c>
      <c r="E555" s="312">
        <v>10387</v>
      </c>
      <c r="F555" s="341" t="s">
        <v>273</v>
      </c>
      <c r="G555" s="342" t="s">
        <v>305</v>
      </c>
      <c r="H555" s="311" t="s">
        <v>297</v>
      </c>
      <c r="I555" s="341" t="s">
        <v>113</v>
      </c>
    </row>
    <row r="556" spans="2:9">
      <c r="B556" s="311" t="s">
        <v>364</v>
      </c>
      <c r="C556" s="345">
        <v>43320</v>
      </c>
      <c r="D556" s="346">
        <v>6488</v>
      </c>
      <c r="E556" s="312">
        <v>2644</v>
      </c>
      <c r="F556" s="341" t="s">
        <v>273</v>
      </c>
      <c r="G556" s="342" t="s">
        <v>305</v>
      </c>
      <c r="H556" s="311" t="s">
        <v>297</v>
      </c>
      <c r="I556" s="341" t="s">
        <v>113</v>
      </c>
    </row>
    <row r="557" spans="2:9">
      <c r="B557" s="311" t="s">
        <v>43</v>
      </c>
      <c r="C557" s="345">
        <v>43345</v>
      </c>
      <c r="D557" s="346">
        <v>6493</v>
      </c>
      <c r="E557" s="312">
        <v>95</v>
      </c>
      <c r="F557" s="341" t="s">
        <v>269</v>
      </c>
      <c r="G557" s="342" t="s">
        <v>305</v>
      </c>
      <c r="H557" s="344" t="s">
        <v>298</v>
      </c>
      <c r="I557" s="341" t="s">
        <v>109</v>
      </c>
    </row>
    <row r="558" spans="2:9">
      <c r="B558" s="311" t="s">
        <v>43</v>
      </c>
      <c r="C558" s="345">
        <v>43346</v>
      </c>
      <c r="D558" s="346">
        <v>6540</v>
      </c>
      <c r="E558" s="312">
        <v>2580</v>
      </c>
      <c r="F558" s="341" t="s">
        <v>273</v>
      </c>
      <c r="G558" s="342" t="s">
        <v>305</v>
      </c>
      <c r="H558" s="311" t="s">
        <v>297</v>
      </c>
      <c r="I558" s="341" t="s">
        <v>109</v>
      </c>
    </row>
    <row r="559" spans="2:9">
      <c r="B559" s="311" t="s">
        <v>43</v>
      </c>
      <c r="C559" s="345">
        <v>43346</v>
      </c>
      <c r="D559" s="346">
        <v>6541</v>
      </c>
      <c r="E559" s="312">
        <v>294</v>
      </c>
      <c r="F559" s="341" t="s">
        <v>274</v>
      </c>
      <c r="G559" s="342" t="s">
        <v>305</v>
      </c>
      <c r="H559" s="311" t="s">
        <v>297</v>
      </c>
      <c r="I559" s="341" t="s">
        <v>109</v>
      </c>
    </row>
    <row r="560" spans="2:9">
      <c r="B560" s="311" t="s">
        <v>43</v>
      </c>
      <c r="C560" s="345">
        <v>43346</v>
      </c>
      <c r="D560" s="346">
        <v>6563</v>
      </c>
      <c r="E560" s="312">
        <v>641</v>
      </c>
      <c r="F560" s="341" t="s">
        <v>269</v>
      </c>
      <c r="G560" s="342" t="s">
        <v>305</v>
      </c>
      <c r="H560" s="344" t="s">
        <v>298</v>
      </c>
      <c r="I560" s="341" t="s">
        <v>109</v>
      </c>
    </row>
    <row r="561" spans="2:9">
      <c r="B561" s="311" t="s">
        <v>308</v>
      </c>
      <c r="C561" s="351">
        <v>43284</v>
      </c>
      <c r="D561" s="352">
        <v>6608</v>
      </c>
      <c r="E561" s="340">
        <v>158</v>
      </c>
      <c r="F561" s="341" t="s">
        <v>269</v>
      </c>
      <c r="G561" s="342" t="s">
        <v>305</v>
      </c>
      <c r="H561" s="344" t="s">
        <v>298</v>
      </c>
      <c r="I561" s="341" t="s">
        <v>111</v>
      </c>
    </row>
    <row r="562" spans="2:9">
      <c r="B562" s="311" t="s">
        <v>364</v>
      </c>
      <c r="C562" s="345">
        <v>43323</v>
      </c>
      <c r="D562" s="346">
        <v>6636</v>
      </c>
      <c r="E562" s="312">
        <v>500</v>
      </c>
      <c r="F562" s="341" t="s">
        <v>276</v>
      </c>
      <c r="G562" s="342" t="s">
        <v>305</v>
      </c>
      <c r="H562" s="311" t="s">
        <v>297</v>
      </c>
      <c r="I562" s="341" t="s">
        <v>113</v>
      </c>
    </row>
    <row r="563" spans="2:9">
      <c r="B563" s="311" t="s">
        <v>43</v>
      </c>
      <c r="C563" s="345">
        <v>43348</v>
      </c>
      <c r="D563" s="346">
        <v>6637</v>
      </c>
      <c r="E563" s="312">
        <v>138</v>
      </c>
      <c r="F563" s="341" t="s">
        <v>271</v>
      </c>
      <c r="G563" s="342" t="s">
        <v>305</v>
      </c>
      <c r="H563" s="344" t="s">
        <v>298</v>
      </c>
      <c r="I563" s="341" t="s">
        <v>109</v>
      </c>
    </row>
    <row r="564" spans="2:9">
      <c r="B564" s="311" t="s">
        <v>43</v>
      </c>
      <c r="C564" s="345">
        <v>43348</v>
      </c>
      <c r="D564" s="346">
        <v>6640</v>
      </c>
      <c r="E564" s="312">
        <v>845</v>
      </c>
      <c r="F564" s="341" t="s">
        <v>273</v>
      </c>
      <c r="G564" s="342" t="s">
        <v>305</v>
      </c>
      <c r="H564" s="311" t="s">
        <v>297</v>
      </c>
      <c r="I564" s="341" t="s">
        <v>109</v>
      </c>
    </row>
    <row r="565" spans="2:9">
      <c r="B565" s="311" t="s">
        <v>43</v>
      </c>
      <c r="C565" s="345">
        <v>43348</v>
      </c>
      <c r="D565" s="346">
        <v>6668</v>
      </c>
      <c r="E565" s="312">
        <v>441</v>
      </c>
      <c r="F565" s="341" t="s">
        <v>273</v>
      </c>
      <c r="G565" s="342" t="s">
        <v>305</v>
      </c>
      <c r="H565" s="311" t="s">
        <v>297</v>
      </c>
      <c r="I565" s="341" t="s">
        <v>109</v>
      </c>
    </row>
    <row r="566" spans="2:9">
      <c r="B566" s="311" t="s">
        <v>43</v>
      </c>
      <c r="C566" s="345">
        <v>43348</v>
      </c>
      <c r="D566" s="346">
        <v>6675</v>
      </c>
      <c r="E566" s="312">
        <v>142</v>
      </c>
      <c r="F566" s="341" t="s">
        <v>271</v>
      </c>
      <c r="G566" s="342" t="s">
        <v>305</v>
      </c>
      <c r="H566" s="344" t="s">
        <v>298</v>
      </c>
      <c r="I566" s="341" t="s">
        <v>109</v>
      </c>
    </row>
    <row r="567" spans="2:9">
      <c r="B567" s="311" t="s">
        <v>364</v>
      </c>
      <c r="C567" s="345">
        <v>43325</v>
      </c>
      <c r="D567" s="346">
        <v>6773</v>
      </c>
      <c r="E567" s="312">
        <v>523</v>
      </c>
      <c r="F567" s="341" t="s">
        <v>273</v>
      </c>
      <c r="G567" s="342" t="s">
        <v>305</v>
      </c>
      <c r="H567" s="311" t="s">
        <v>297</v>
      </c>
      <c r="I567" s="341" t="s">
        <v>113</v>
      </c>
    </row>
    <row r="568" spans="2:9">
      <c r="B568" s="311" t="s">
        <v>43</v>
      </c>
      <c r="C568" s="345">
        <v>43350</v>
      </c>
      <c r="D568" s="346">
        <v>6802</v>
      </c>
      <c r="E568" s="312">
        <v>667</v>
      </c>
      <c r="F568" s="341" t="s">
        <v>269</v>
      </c>
      <c r="G568" s="342" t="s">
        <v>305</v>
      </c>
      <c r="H568" s="344" t="s">
        <v>298</v>
      </c>
      <c r="I568" s="341" t="s">
        <v>109</v>
      </c>
    </row>
    <row r="569" spans="2:9">
      <c r="B569" s="311" t="s">
        <v>43</v>
      </c>
      <c r="C569" s="345">
        <v>43352</v>
      </c>
      <c r="D569" s="346">
        <v>6930</v>
      </c>
      <c r="E569" s="312">
        <v>79</v>
      </c>
      <c r="F569" s="341" t="s">
        <v>269</v>
      </c>
      <c r="G569" s="342" t="s">
        <v>305</v>
      </c>
      <c r="H569" s="344" t="s">
        <v>298</v>
      </c>
      <c r="I569" s="341" t="s">
        <v>109</v>
      </c>
    </row>
    <row r="570" spans="2:9">
      <c r="B570" s="311" t="s">
        <v>43</v>
      </c>
      <c r="C570" s="345">
        <v>43352</v>
      </c>
      <c r="D570" s="346">
        <v>6931</v>
      </c>
      <c r="E570" s="312">
        <v>92</v>
      </c>
      <c r="F570" s="341" t="s">
        <v>269</v>
      </c>
      <c r="G570" s="342" t="s">
        <v>305</v>
      </c>
      <c r="H570" s="344" t="s">
        <v>298</v>
      </c>
      <c r="I570" s="341" t="s">
        <v>109</v>
      </c>
    </row>
    <row r="571" spans="2:9">
      <c r="B571" s="311" t="s">
        <v>308</v>
      </c>
      <c r="C571" s="351">
        <v>43289</v>
      </c>
      <c r="D571" s="352">
        <v>6933</v>
      </c>
      <c r="E571" s="340">
        <v>450</v>
      </c>
      <c r="F571" s="341" t="s">
        <v>273</v>
      </c>
      <c r="G571" s="342" t="s">
        <v>305</v>
      </c>
      <c r="H571" s="311" t="s">
        <v>297</v>
      </c>
      <c r="I571" s="353" t="s">
        <v>113</v>
      </c>
    </row>
    <row r="572" spans="2:9">
      <c r="B572" s="311" t="s">
        <v>308</v>
      </c>
      <c r="C572" s="351">
        <v>43289</v>
      </c>
      <c r="D572" s="352">
        <v>6935</v>
      </c>
      <c r="E572" s="340">
        <v>450</v>
      </c>
      <c r="F572" s="341" t="s">
        <v>273</v>
      </c>
      <c r="G572" s="342" t="s">
        <v>305</v>
      </c>
      <c r="H572" s="311" t="s">
        <v>297</v>
      </c>
      <c r="I572" s="353" t="s">
        <v>113</v>
      </c>
    </row>
    <row r="573" spans="2:9">
      <c r="B573" s="311" t="s">
        <v>364</v>
      </c>
      <c r="C573" s="345">
        <v>43329</v>
      </c>
      <c r="D573" s="346">
        <v>6980</v>
      </c>
      <c r="E573" s="312">
        <v>719</v>
      </c>
      <c r="F573" s="343" t="s">
        <v>1740</v>
      </c>
      <c r="G573" s="342" t="s">
        <v>305</v>
      </c>
      <c r="H573" s="311" t="s">
        <v>297</v>
      </c>
      <c r="I573" s="341" t="s">
        <v>113</v>
      </c>
    </row>
    <row r="574" spans="2:9">
      <c r="B574" s="311" t="s">
        <v>43</v>
      </c>
      <c r="C574" s="345">
        <v>43354</v>
      </c>
      <c r="D574" s="346">
        <v>7041</v>
      </c>
      <c r="E574" s="312">
        <v>294</v>
      </c>
      <c r="F574" s="341" t="s">
        <v>269</v>
      </c>
      <c r="G574" s="342" t="s">
        <v>305</v>
      </c>
      <c r="H574" s="344" t="s">
        <v>298</v>
      </c>
      <c r="I574" s="341" t="s">
        <v>109</v>
      </c>
    </row>
    <row r="575" spans="2:9">
      <c r="B575" s="311" t="s">
        <v>43</v>
      </c>
      <c r="C575" s="345">
        <v>43354</v>
      </c>
      <c r="D575" s="346">
        <v>7047</v>
      </c>
      <c r="E575" s="312">
        <v>404</v>
      </c>
      <c r="F575" s="341" t="s">
        <v>274</v>
      </c>
      <c r="G575" s="342" t="s">
        <v>305</v>
      </c>
      <c r="H575" s="311" t="s">
        <v>297</v>
      </c>
      <c r="I575" s="341" t="s">
        <v>109</v>
      </c>
    </row>
    <row r="576" spans="2:9">
      <c r="B576" s="311" t="s">
        <v>43</v>
      </c>
      <c r="C576" s="345">
        <v>43355</v>
      </c>
      <c r="D576" s="346">
        <v>7054</v>
      </c>
      <c r="E576" s="312">
        <v>95</v>
      </c>
      <c r="F576" s="343" t="s">
        <v>1740</v>
      </c>
      <c r="G576" s="342" t="s">
        <v>305</v>
      </c>
      <c r="H576" s="311" t="s">
        <v>297</v>
      </c>
      <c r="I576" s="341" t="s">
        <v>109</v>
      </c>
    </row>
    <row r="577" spans="2:9">
      <c r="B577" s="311" t="s">
        <v>43</v>
      </c>
      <c r="C577" s="345">
        <v>43356</v>
      </c>
      <c r="D577" s="346">
        <v>7102</v>
      </c>
      <c r="E577" s="312">
        <v>315</v>
      </c>
      <c r="F577" s="341" t="s">
        <v>271</v>
      </c>
      <c r="G577" s="342" t="s">
        <v>305</v>
      </c>
      <c r="H577" s="344" t="s">
        <v>298</v>
      </c>
      <c r="I577" s="341" t="s">
        <v>109</v>
      </c>
    </row>
    <row r="578" spans="2:9">
      <c r="B578" s="311" t="s">
        <v>43</v>
      </c>
      <c r="C578" s="345">
        <v>43357</v>
      </c>
      <c r="D578" s="346">
        <v>7124</v>
      </c>
      <c r="E578" s="312">
        <v>609</v>
      </c>
      <c r="F578" s="341" t="s">
        <v>273</v>
      </c>
      <c r="G578" s="342" t="s">
        <v>305</v>
      </c>
      <c r="H578" s="311" t="s">
        <v>297</v>
      </c>
      <c r="I578" s="341" t="s">
        <v>109</v>
      </c>
    </row>
    <row r="579" spans="2:9">
      <c r="B579" s="311" t="s">
        <v>43</v>
      </c>
      <c r="C579" s="345">
        <v>43358</v>
      </c>
      <c r="D579" s="346">
        <v>7134</v>
      </c>
      <c r="E579" s="312">
        <v>1313</v>
      </c>
      <c r="F579" s="341" t="s">
        <v>270</v>
      </c>
      <c r="G579" s="342" t="s">
        <v>305</v>
      </c>
      <c r="H579" s="311" t="s">
        <v>297</v>
      </c>
      <c r="I579" s="341" t="s">
        <v>109</v>
      </c>
    </row>
    <row r="580" spans="2:9">
      <c r="B580" s="311" t="s">
        <v>43</v>
      </c>
      <c r="C580" s="345">
        <v>43359</v>
      </c>
      <c r="D580" s="346">
        <v>7162</v>
      </c>
      <c r="E580" s="312">
        <v>326</v>
      </c>
      <c r="F580" s="341" t="s">
        <v>271</v>
      </c>
      <c r="G580" s="342" t="s">
        <v>305</v>
      </c>
      <c r="H580" s="344" t="s">
        <v>298</v>
      </c>
      <c r="I580" s="341" t="s">
        <v>109</v>
      </c>
    </row>
    <row r="581" spans="2:9">
      <c r="B581" s="311" t="s">
        <v>43</v>
      </c>
      <c r="C581" s="345">
        <v>43359</v>
      </c>
      <c r="D581" s="346">
        <v>7180</v>
      </c>
      <c r="E581" s="312">
        <v>80</v>
      </c>
      <c r="F581" s="341" t="s">
        <v>269</v>
      </c>
      <c r="G581" s="342" t="s">
        <v>305</v>
      </c>
      <c r="H581" s="344" t="s">
        <v>298</v>
      </c>
      <c r="I581" s="341" t="s">
        <v>109</v>
      </c>
    </row>
    <row r="582" spans="2:9">
      <c r="B582" s="311" t="s">
        <v>43</v>
      </c>
      <c r="C582" s="345">
        <v>43359</v>
      </c>
      <c r="D582" s="346">
        <v>7189</v>
      </c>
      <c r="E582" s="312">
        <v>299</v>
      </c>
      <c r="F582" s="341" t="s">
        <v>269</v>
      </c>
      <c r="G582" s="342" t="s">
        <v>305</v>
      </c>
      <c r="H582" s="344" t="s">
        <v>298</v>
      </c>
      <c r="I582" s="341" t="s">
        <v>109</v>
      </c>
    </row>
    <row r="583" spans="2:9">
      <c r="B583" s="311" t="s">
        <v>43</v>
      </c>
      <c r="C583" s="345">
        <v>43360</v>
      </c>
      <c r="D583" s="346">
        <v>7215</v>
      </c>
      <c r="E583" s="312">
        <v>898</v>
      </c>
      <c r="F583" s="341" t="s">
        <v>271</v>
      </c>
      <c r="G583" s="342" t="s">
        <v>305</v>
      </c>
      <c r="H583" s="344" t="s">
        <v>298</v>
      </c>
      <c r="I583" s="341" t="s">
        <v>109</v>
      </c>
    </row>
    <row r="584" spans="2:9">
      <c r="B584" s="311" t="s">
        <v>43</v>
      </c>
      <c r="C584" s="345">
        <v>43361</v>
      </c>
      <c r="D584" s="346">
        <v>7240</v>
      </c>
      <c r="E584" s="312">
        <v>147</v>
      </c>
      <c r="F584" s="341" t="s">
        <v>276</v>
      </c>
      <c r="G584" s="342" t="s">
        <v>305</v>
      </c>
      <c r="H584" s="311" t="s">
        <v>297</v>
      </c>
      <c r="I584" s="341" t="s">
        <v>109</v>
      </c>
    </row>
    <row r="585" spans="2:9">
      <c r="B585" s="311" t="s">
        <v>43</v>
      </c>
      <c r="C585" s="345">
        <v>43362</v>
      </c>
      <c r="D585" s="346">
        <v>7277</v>
      </c>
      <c r="E585" s="312">
        <v>189</v>
      </c>
      <c r="F585" s="341" t="s">
        <v>271</v>
      </c>
      <c r="G585" s="342" t="s">
        <v>305</v>
      </c>
      <c r="H585" s="344" t="s">
        <v>298</v>
      </c>
      <c r="I585" s="341" t="s">
        <v>109</v>
      </c>
    </row>
    <row r="586" spans="2:9">
      <c r="B586" s="311" t="s">
        <v>43</v>
      </c>
      <c r="C586" s="345">
        <v>43362</v>
      </c>
      <c r="D586" s="346">
        <v>7319</v>
      </c>
      <c r="E586" s="312">
        <v>420</v>
      </c>
      <c r="F586" s="341" t="s">
        <v>269</v>
      </c>
      <c r="G586" s="342" t="s">
        <v>305</v>
      </c>
      <c r="H586" s="344" t="s">
        <v>298</v>
      </c>
      <c r="I586" s="341" t="s">
        <v>109</v>
      </c>
    </row>
    <row r="587" spans="2:9">
      <c r="B587" s="311" t="s">
        <v>43</v>
      </c>
      <c r="C587" s="345">
        <v>43362</v>
      </c>
      <c r="D587" s="346">
        <v>7324</v>
      </c>
      <c r="E587" s="312">
        <v>352</v>
      </c>
      <c r="F587" s="341" t="s">
        <v>273</v>
      </c>
      <c r="G587" s="342" t="s">
        <v>305</v>
      </c>
      <c r="H587" s="311" t="s">
        <v>297</v>
      </c>
      <c r="I587" s="341" t="s">
        <v>109</v>
      </c>
    </row>
    <row r="588" spans="2:9">
      <c r="B588" s="311" t="s">
        <v>43</v>
      </c>
      <c r="C588" s="345">
        <v>43363</v>
      </c>
      <c r="D588" s="346">
        <v>7337</v>
      </c>
      <c r="E588" s="312">
        <v>95</v>
      </c>
      <c r="F588" s="341" t="s">
        <v>269</v>
      </c>
      <c r="G588" s="342" t="s">
        <v>305</v>
      </c>
      <c r="H588" s="344" t="s">
        <v>298</v>
      </c>
      <c r="I588" s="341" t="s">
        <v>109</v>
      </c>
    </row>
    <row r="589" spans="2:9">
      <c r="B589" s="311" t="s">
        <v>364</v>
      </c>
      <c r="C589" s="345">
        <v>43337</v>
      </c>
      <c r="D589" s="346">
        <v>7369</v>
      </c>
      <c r="E589" s="312">
        <v>5082</v>
      </c>
      <c r="F589" s="341" t="s">
        <v>276</v>
      </c>
      <c r="G589" s="342" t="s">
        <v>305</v>
      </c>
      <c r="H589" s="311" t="s">
        <v>297</v>
      </c>
      <c r="I589" s="341" t="s">
        <v>113</v>
      </c>
    </row>
    <row r="590" spans="2:9">
      <c r="B590" s="311" t="s">
        <v>43</v>
      </c>
      <c r="C590" s="345">
        <v>43364</v>
      </c>
      <c r="D590" s="346">
        <v>7414</v>
      </c>
      <c r="E590" s="312">
        <v>100</v>
      </c>
      <c r="F590" s="341" t="s">
        <v>269</v>
      </c>
      <c r="G590" s="342" t="s">
        <v>305</v>
      </c>
      <c r="H590" s="344" t="s">
        <v>298</v>
      </c>
      <c r="I590" s="341" t="s">
        <v>109</v>
      </c>
    </row>
    <row r="591" spans="2:9">
      <c r="B591" s="311" t="s">
        <v>43</v>
      </c>
      <c r="C591" s="345">
        <v>43364</v>
      </c>
      <c r="D591" s="346">
        <v>7418</v>
      </c>
      <c r="E591" s="312">
        <v>95</v>
      </c>
      <c r="F591" s="341" t="s">
        <v>269</v>
      </c>
      <c r="G591" s="342" t="s">
        <v>305</v>
      </c>
      <c r="H591" s="344" t="s">
        <v>298</v>
      </c>
      <c r="I591" s="341" t="s">
        <v>109</v>
      </c>
    </row>
    <row r="592" spans="2:9">
      <c r="B592" s="311" t="s">
        <v>364</v>
      </c>
      <c r="C592" s="345">
        <v>43338</v>
      </c>
      <c r="D592" s="346">
        <v>7448</v>
      </c>
      <c r="E592" s="312">
        <v>488</v>
      </c>
      <c r="F592" s="341" t="s">
        <v>276</v>
      </c>
      <c r="G592" s="342" t="s">
        <v>305</v>
      </c>
      <c r="H592" s="311" t="s">
        <v>297</v>
      </c>
      <c r="I592" s="341" t="s">
        <v>113</v>
      </c>
    </row>
    <row r="593" spans="2:9">
      <c r="B593" s="311" t="s">
        <v>43</v>
      </c>
      <c r="C593" s="345">
        <v>43365</v>
      </c>
      <c r="D593" s="346">
        <v>7449</v>
      </c>
      <c r="E593" s="312">
        <v>142</v>
      </c>
      <c r="F593" s="341" t="s">
        <v>270</v>
      </c>
      <c r="G593" s="342" t="s">
        <v>305</v>
      </c>
      <c r="H593" s="311" t="s">
        <v>297</v>
      </c>
      <c r="I593" s="341" t="s">
        <v>109</v>
      </c>
    </row>
    <row r="594" spans="2:9">
      <c r="B594" s="311" t="s">
        <v>43</v>
      </c>
      <c r="C594" s="345">
        <v>43365</v>
      </c>
      <c r="D594" s="346">
        <v>7455</v>
      </c>
      <c r="E594" s="312">
        <v>80</v>
      </c>
      <c r="F594" s="341" t="s">
        <v>271</v>
      </c>
      <c r="G594" s="342" t="s">
        <v>305</v>
      </c>
      <c r="H594" s="344" t="s">
        <v>298</v>
      </c>
      <c r="I594" s="341" t="s">
        <v>109</v>
      </c>
    </row>
    <row r="595" spans="2:9">
      <c r="B595" s="311" t="s">
        <v>43</v>
      </c>
      <c r="C595" s="345">
        <v>43365</v>
      </c>
      <c r="D595" s="346">
        <v>7460</v>
      </c>
      <c r="E595" s="312">
        <v>1166</v>
      </c>
      <c r="F595" s="341" t="s">
        <v>273</v>
      </c>
      <c r="G595" s="342" t="s">
        <v>305</v>
      </c>
      <c r="H595" s="311" t="s">
        <v>297</v>
      </c>
      <c r="I595" s="341" t="s">
        <v>109</v>
      </c>
    </row>
    <row r="596" spans="2:9">
      <c r="B596" s="311" t="s">
        <v>43</v>
      </c>
      <c r="C596" s="345">
        <v>43366</v>
      </c>
      <c r="D596" s="346">
        <v>7490</v>
      </c>
      <c r="E596" s="312">
        <v>95</v>
      </c>
      <c r="F596" s="341" t="s">
        <v>269</v>
      </c>
      <c r="G596" s="342" t="s">
        <v>305</v>
      </c>
      <c r="H596" s="344" t="s">
        <v>298</v>
      </c>
      <c r="I596" s="341" t="s">
        <v>109</v>
      </c>
    </row>
    <row r="597" spans="2:9">
      <c r="B597" s="311" t="s">
        <v>364</v>
      </c>
      <c r="C597" s="345">
        <v>43339</v>
      </c>
      <c r="D597" s="346">
        <v>7496</v>
      </c>
      <c r="E597" s="312">
        <v>799</v>
      </c>
      <c r="F597" s="341" t="s">
        <v>273</v>
      </c>
      <c r="G597" s="342" t="s">
        <v>305</v>
      </c>
      <c r="H597" s="311" t="s">
        <v>297</v>
      </c>
      <c r="I597" s="341" t="s">
        <v>113</v>
      </c>
    </row>
    <row r="598" spans="2:9">
      <c r="B598" s="311" t="s">
        <v>364</v>
      </c>
      <c r="C598" s="345">
        <v>43341</v>
      </c>
      <c r="D598" s="346">
        <v>7585</v>
      </c>
      <c r="E598" s="312">
        <v>799</v>
      </c>
      <c r="F598" s="341" t="s">
        <v>273</v>
      </c>
      <c r="G598" s="342" t="s">
        <v>305</v>
      </c>
      <c r="H598" s="311" t="s">
        <v>297</v>
      </c>
      <c r="I598" s="341" t="s">
        <v>113</v>
      </c>
    </row>
    <row r="599" spans="2:9">
      <c r="B599" s="311" t="s">
        <v>364</v>
      </c>
      <c r="C599" s="345">
        <v>43341</v>
      </c>
      <c r="D599" s="346">
        <v>7586</v>
      </c>
      <c r="E599" s="312">
        <v>799</v>
      </c>
      <c r="F599" s="341" t="s">
        <v>273</v>
      </c>
      <c r="G599" s="342" t="s">
        <v>305</v>
      </c>
      <c r="H599" s="311" t="s">
        <v>297</v>
      </c>
      <c r="I599" s="341" t="s">
        <v>113</v>
      </c>
    </row>
    <row r="600" spans="2:9">
      <c r="B600" s="311" t="s">
        <v>43</v>
      </c>
      <c r="C600" s="345">
        <v>43369</v>
      </c>
      <c r="D600" s="346">
        <v>7606</v>
      </c>
      <c r="E600" s="312">
        <v>1319</v>
      </c>
      <c r="F600" s="341" t="s">
        <v>269</v>
      </c>
      <c r="G600" s="342" t="s">
        <v>305</v>
      </c>
      <c r="H600" s="344" t="s">
        <v>298</v>
      </c>
      <c r="I600" s="341" t="s">
        <v>109</v>
      </c>
    </row>
    <row r="601" spans="2:9">
      <c r="B601" s="311" t="s">
        <v>43</v>
      </c>
      <c r="C601" s="345">
        <v>43369</v>
      </c>
      <c r="D601" s="346">
        <v>7617</v>
      </c>
      <c r="E601" s="312">
        <v>693</v>
      </c>
      <c r="F601" s="341" t="s">
        <v>270</v>
      </c>
      <c r="G601" s="342" t="s">
        <v>305</v>
      </c>
      <c r="H601" s="311" t="s">
        <v>297</v>
      </c>
      <c r="I601" s="341" t="s">
        <v>109</v>
      </c>
    </row>
    <row r="602" spans="2:9">
      <c r="B602" s="311" t="s">
        <v>43</v>
      </c>
      <c r="C602" s="345">
        <v>43370</v>
      </c>
      <c r="D602" s="346">
        <v>7651</v>
      </c>
      <c r="E602" s="312">
        <v>95</v>
      </c>
      <c r="F602" s="341" t="s">
        <v>275</v>
      </c>
      <c r="G602" s="342" t="s">
        <v>305</v>
      </c>
      <c r="H602" s="311" t="s">
        <v>297</v>
      </c>
      <c r="I602" s="341" t="s">
        <v>109</v>
      </c>
    </row>
    <row r="603" spans="2:9">
      <c r="B603" s="311" t="s">
        <v>308</v>
      </c>
      <c r="C603" s="351">
        <v>43302</v>
      </c>
      <c r="D603" s="352">
        <v>7665</v>
      </c>
      <c r="E603" s="340">
        <v>273</v>
      </c>
      <c r="F603" s="341" t="s">
        <v>276</v>
      </c>
      <c r="G603" s="342" t="s">
        <v>305</v>
      </c>
      <c r="H603" s="311" t="s">
        <v>297</v>
      </c>
      <c r="I603" s="341" t="s">
        <v>111</v>
      </c>
    </row>
    <row r="604" spans="2:9">
      <c r="B604" s="311" t="s">
        <v>43</v>
      </c>
      <c r="C604" s="345">
        <v>43371</v>
      </c>
      <c r="D604" s="346">
        <v>7706</v>
      </c>
      <c r="E604" s="312">
        <v>1095</v>
      </c>
      <c r="F604" s="341" t="s">
        <v>269</v>
      </c>
      <c r="G604" s="342" t="s">
        <v>305</v>
      </c>
      <c r="H604" s="344" t="s">
        <v>298</v>
      </c>
      <c r="I604" s="341" t="s">
        <v>109</v>
      </c>
    </row>
    <row r="605" spans="2:9">
      <c r="B605" s="311" t="s">
        <v>364</v>
      </c>
      <c r="C605" s="345">
        <v>43343</v>
      </c>
      <c r="D605" s="346">
        <v>7714</v>
      </c>
      <c r="E605" s="312">
        <v>439</v>
      </c>
      <c r="F605" s="341" t="s">
        <v>271</v>
      </c>
      <c r="G605" s="342" t="s">
        <v>305</v>
      </c>
      <c r="H605" s="344" t="s">
        <v>298</v>
      </c>
      <c r="I605" s="341" t="s">
        <v>113</v>
      </c>
    </row>
    <row r="606" spans="2:9">
      <c r="B606" s="311" t="s">
        <v>43</v>
      </c>
      <c r="C606" s="345">
        <v>43371</v>
      </c>
      <c r="D606" s="346">
        <v>7716</v>
      </c>
      <c r="E606" s="312">
        <v>1019</v>
      </c>
      <c r="F606" s="341" t="s">
        <v>269</v>
      </c>
      <c r="G606" s="342" t="s">
        <v>305</v>
      </c>
      <c r="H606" s="344" t="s">
        <v>298</v>
      </c>
      <c r="I606" s="341" t="s">
        <v>109</v>
      </c>
    </row>
    <row r="607" spans="2:9">
      <c r="B607" s="311" t="s">
        <v>43</v>
      </c>
      <c r="C607" s="345">
        <v>43372</v>
      </c>
      <c r="D607" s="346">
        <v>7735</v>
      </c>
      <c r="E607" s="312">
        <v>1271</v>
      </c>
      <c r="F607" s="341" t="s">
        <v>269</v>
      </c>
      <c r="G607" s="342" t="s">
        <v>305</v>
      </c>
      <c r="H607" s="344" t="s">
        <v>298</v>
      </c>
      <c r="I607" s="341" t="s">
        <v>109</v>
      </c>
    </row>
    <row r="608" spans="2:9">
      <c r="B608" s="311" t="s">
        <v>43</v>
      </c>
      <c r="C608" s="345">
        <v>43372</v>
      </c>
      <c r="D608" s="346">
        <v>7758</v>
      </c>
      <c r="E608" s="312">
        <v>287</v>
      </c>
      <c r="F608" s="341" t="s">
        <v>269</v>
      </c>
      <c r="G608" s="342" t="s">
        <v>305</v>
      </c>
      <c r="H608" s="344" t="s">
        <v>298</v>
      </c>
      <c r="I608" s="341" t="s">
        <v>109</v>
      </c>
    </row>
    <row r="609" spans="2:10">
      <c r="B609" s="311" t="s">
        <v>43</v>
      </c>
      <c r="C609" s="345">
        <v>43373</v>
      </c>
      <c r="D609" s="346">
        <v>7828</v>
      </c>
      <c r="E609" s="312">
        <v>79</v>
      </c>
      <c r="F609" s="341" t="s">
        <v>269</v>
      </c>
      <c r="G609" s="342" t="s">
        <v>305</v>
      </c>
      <c r="H609" s="344" t="s">
        <v>298</v>
      </c>
      <c r="I609" s="341" t="s">
        <v>109</v>
      </c>
    </row>
    <row r="610" spans="2:10">
      <c r="B610" s="311" t="s">
        <v>43</v>
      </c>
      <c r="C610" s="347">
        <v>43374</v>
      </c>
      <c r="D610" s="348">
        <v>7831</v>
      </c>
      <c r="E610" s="349">
        <v>194</v>
      </c>
      <c r="F610" s="350" t="s">
        <v>269</v>
      </c>
      <c r="G610" s="342" t="s">
        <v>305</v>
      </c>
      <c r="H610" s="344" t="s">
        <v>298</v>
      </c>
      <c r="I610" s="350" t="s">
        <v>109</v>
      </c>
      <c r="J610" s="104"/>
    </row>
    <row r="611" spans="2:10">
      <c r="B611" s="311" t="s">
        <v>43</v>
      </c>
      <c r="C611" s="347">
        <v>43374</v>
      </c>
      <c r="D611" s="348">
        <v>7843</v>
      </c>
      <c r="E611" s="349">
        <v>1040</v>
      </c>
      <c r="F611" s="350" t="s">
        <v>270</v>
      </c>
      <c r="G611" s="342" t="s">
        <v>305</v>
      </c>
      <c r="H611" s="311" t="s">
        <v>297</v>
      </c>
      <c r="I611" s="350" t="s">
        <v>109</v>
      </c>
      <c r="J611" s="104"/>
    </row>
    <row r="612" spans="2:10">
      <c r="B612" s="311" t="s">
        <v>43</v>
      </c>
      <c r="C612" s="347">
        <v>43374</v>
      </c>
      <c r="D612" s="348">
        <v>7844</v>
      </c>
      <c r="E612" s="349">
        <v>1040</v>
      </c>
      <c r="F612" s="350" t="s">
        <v>270</v>
      </c>
      <c r="G612" s="342" t="s">
        <v>305</v>
      </c>
      <c r="H612" s="311" t="s">
        <v>297</v>
      </c>
      <c r="I612" s="350" t="s">
        <v>109</v>
      </c>
      <c r="J612" s="104"/>
    </row>
    <row r="613" spans="2:10">
      <c r="B613" s="311" t="s">
        <v>308</v>
      </c>
      <c r="C613" s="351">
        <v>43305</v>
      </c>
      <c r="D613" s="352">
        <v>7883</v>
      </c>
      <c r="E613" s="340">
        <v>163</v>
      </c>
      <c r="F613" s="341" t="s">
        <v>269</v>
      </c>
      <c r="G613" s="342" t="s">
        <v>305</v>
      </c>
      <c r="H613" s="344" t="s">
        <v>298</v>
      </c>
      <c r="I613" s="341" t="s">
        <v>111</v>
      </c>
    </row>
    <row r="614" spans="2:10">
      <c r="B614" s="311" t="s">
        <v>43</v>
      </c>
      <c r="C614" s="347">
        <v>43378</v>
      </c>
      <c r="D614" s="348">
        <v>8005</v>
      </c>
      <c r="E614" s="349">
        <v>305</v>
      </c>
      <c r="F614" s="350" t="s">
        <v>270</v>
      </c>
      <c r="G614" s="342" t="s">
        <v>305</v>
      </c>
      <c r="H614" s="311" t="s">
        <v>297</v>
      </c>
      <c r="I614" s="350" t="s">
        <v>109</v>
      </c>
      <c r="J614" s="104"/>
    </row>
    <row r="615" spans="2:10">
      <c r="B615" s="311" t="s">
        <v>43</v>
      </c>
      <c r="C615" s="347">
        <v>43378</v>
      </c>
      <c r="D615" s="348">
        <v>8042</v>
      </c>
      <c r="E615" s="349">
        <v>173</v>
      </c>
      <c r="F615" s="343" t="s">
        <v>1740</v>
      </c>
      <c r="G615" s="342" t="s">
        <v>305</v>
      </c>
      <c r="H615" s="311" t="s">
        <v>297</v>
      </c>
      <c r="I615" s="350" t="s">
        <v>109</v>
      </c>
      <c r="J615" s="104"/>
    </row>
    <row r="616" spans="2:10">
      <c r="B616" s="311" t="s">
        <v>43</v>
      </c>
      <c r="C616" s="347">
        <v>43379</v>
      </c>
      <c r="D616" s="348">
        <v>8049</v>
      </c>
      <c r="E616" s="349">
        <v>95</v>
      </c>
      <c r="F616" s="350" t="s">
        <v>269</v>
      </c>
      <c r="G616" s="342" t="s">
        <v>305</v>
      </c>
      <c r="H616" s="344" t="s">
        <v>298</v>
      </c>
      <c r="I616" s="350" t="s">
        <v>109</v>
      </c>
      <c r="J616" s="104"/>
    </row>
    <row r="617" spans="2:10">
      <c r="B617" s="311" t="s">
        <v>43</v>
      </c>
      <c r="C617" s="347">
        <v>43379</v>
      </c>
      <c r="D617" s="348">
        <v>8063</v>
      </c>
      <c r="E617" s="349">
        <v>357</v>
      </c>
      <c r="F617" s="350" t="s">
        <v>270</v>
      </c>
      <c r="G617" s="342" t="s">
        <v>305</v>
      </c>
      <c r="H617" s="311" t="s">
        <v>297</v>
      </c>
      <c r="I617" s="350" t="s">
        <v>109</v>
      </c>
      <c r="J617" s="104"/>
    </row>
    <row r="618" spans="2:10">
      <c r="B618" s="311" t="s">
        <v>43</v>
      </c>
      <c r="C618" s="347">
        <v>43379</v>
      </c>
      <c r="D618" s="348">
        <v>8096</v>
      </c>
      <c r="E618" s="349">
        <v>683</v>
      </c>
      <c r="F618" s="343" t="s">
        <v>1740</v>
      </c>
      <c r="G618" s="342" t="s">
        <v>305</v>
      </c>
      <c r="H618" s="311" t="s">
        <v>297</v>
      </c>
      <c r="I618" s="350" t="s">
        <v>109</v>
      </c>
      <c r="J618" s="104"/>
    </row>
    <row r="619" spans="2:10">
      <c r="B619" s="311" t="s">
        <v>43</v>
      </c>
      <c r="C619" s="347">
        <v>43379</v>
      </c>
      <c r="D619" s="348">
        <v>8103</v>
      </c>
      <c r="E619" s="349">
        <v>352</v>
      </c>
      <c r="F619" s="350" t="s">
        <v>272</v>
      </c>
      <c r="G619" s="342" t="s">
        <v>305</v>
      </c>
      <c r="H619" s="344" t="s">
        <v>298</v>
      </c>
      <c r="I619" s="350" t="s">
        <v>109</v>
      </c>
      <c r="J619" s="104"/>
    </row>
    <row r="620" spans="2:10">
      <c r="B620" s="311" t="s">
        <v>43</v>
      </c>
      <c r="C620" s="347">
        <v>43380</v>
      </c>
      <c r="D620" s="348">
        <v>8131</v>
      </c>
      <c r="E620" s="349">
        <v>504</v>
      </c>
      <c r="F620" s="350" t="s">
        <v>269</v>
      </c>
      <c r="G620" s="342" t="s">
        <v>305</v>
      </c>
      <c r="H620" s="344" t="s">
        <v>298</v>
      </c>
      <c r="I620" s="350" t="s">
        <v>109</v>
      </c>
      <c r="J620" s="104"/>
    </row>
    <row r="621" spans="2:10">
      <c r="B621" s="311" t="s">
        <v>43</v>
      </c>
      <c r="C621" s="347">
        <v>43381</v>
      </c>
      <c r="D621" s="348">
        <v>8196</v>
      </c>
      <c r="E621" s="349">
        <v>173</v>
      </c>
      <c r="F621" s="343" t="s">
        <v>1740</v>
      </c>
      <c r="G621" s="342" t="s">
        <v>305</v>
      </c>
      <c r="H621" s="311" t="s">
        <v>297</v>
      </c>
      <c r="I621" s="350" t="s">
        <v>109</v>
      </c>
      <c r="J621" s="104"/>
    </row>
    <row r="622" spans="2:10">
      <c r="B622" s="311" t="s">
        <v>43</v>
      </c>
      <c r="C622" s="347">
        <v>43382</v>
      </c>
      <c r="D622" s="348">
        <v>8208</v>
      </c>
      <c r="E622" s="349">
        <v>236</v>
      </c>
      <c r="F622" s="350" t="s">
        <v>270</v>
      </c>
      <c r="G622" s="342" t="s">
        <v>305</v>
      </c>
      <c r="H622" s="311" t="s">
        <v>297</v>
      </c>
      <c r="I622" s="350" t="s">
        <v>109</v>
      </c>
      <c r="J622" s="104"/>
    </row>
    <row r="623" spans="2:10">
      <c r="B623" s="311" t="s">
        <v>43</v>
      </c>
      <c r="C623" s="347">
        <v>43382</v>
      </c>
      <c r="D623" s="348">
        <v>8221</v>
      </c>
      <c r="E623" s="349">
        <v>80</v>
      </c>
      <c r="F623" s="350" t="s">
        <v>271</v>
      </c>
      <c r="G623" s="342" t="s">
        <v>305</v>
      </c>
      <c r="H623" s="344" t="s">
        <v>298</v>
      </c>
      <c r="I623" s="350" t="s">
        <v>109</v>
      </c>
      <c r="J623" s="104"/>
    </row>
    <row r="624" spans="2:10">
      <c r="B624" s="311" t="s">
        <v>43</v>
      </c>
      <c r="C624" s="347">
        <v>43382</v>
      </c>
      <c r="D624" s="348">
        <v>8230</v>
      </c>
      <c r="E624" s="349">
        <v>551</v>
      </c>
      <c r="F624" s="350" t="s">
        <v>273</v>
      </c>
      <c r="G624" s="342" t="s">
        <v>305</v>
      </c>
      <c r="H624" s="311" t="s">
        <v>297</v>
      </c>
      <c r="I624" s="350" t="s">
        <v>109</v>
      </c>
    </row>
    <row r="625" spans="2:9">
      <c r="B625" s="311" t="s">
        <v>43</v>
      </c>
      <c r="C625" s="347">
        <v>43383</v>
      </c>
      <c r="D625" s="348">
        <v>8240</v>
      </c>
      <c r="E625" s="349">
        <v>95</v>
      </c>
      <c r="F625" s="350" t="s">
        <v>269</v>
      </c>
      <c r="G625" s="342" t="s">
        <v>305</v>
      </c>
      <c r="H625" s="344" t="s">
        <v>298</v>
      </c>
      <c r="I625" s="350" t="s">
        <v>109</v>
      </c>
    </row>
    <row r="626" spans="2:9">
      <c r="B626" s="311" t="s">
        <v>43</v>
      </c>
      <c r="C626" s="347">
        <v>43383</v>
      </c>
      <c r="D626" s="348">
        <v>8245</v>
      </c>
      <c r="E626" s="349">
        <v>185</v>
      </c>
      <c r="F626" s="350" t="s">
        <v>269</v>
      </c>
      <c r="G626" s="342" t="s">
        <v>305</v>
      </c>
      <c r="H626" s="344" t="s">
        <v>298</v>
      </c>
      <c r="I626" s="350" t="s">
        <v>109</v>
      </c>
    </row>
    <row r="627" spans="2:9">
      <c r="B627" s="311" t="s">
        <v>43</v>
      </c>
      <c r="C627" s="347">
        <v>43383</v>
      </c>
      <c r="D627" s="348">
        <v>8274</v>
      </c>
      <c r="E627" s="349">
        <v>147</v>
      </c>
      <c r="F627" s="350" t="s">
        <v>271</v>
      </c>
      <c r="G627" s="342" t="s">
        <v>305</v>
      </c>
      <c r="H627" s="344" t="s">
        <v>298</v>
      </c>
      <c r="I627" s="350" t="s">
        <v>109</v>
      </c>
    </row>
    <row r="628" spans="2:9">
      <c r="B628" s="311" t="s">
        <v>364</v>
      </c>
      <c r="C628" s="345">
        <v>43357</v>
      </c>
      <c r="D628" s="346">
        <v>8318</v>
      </c>
      <c r="E628" s="312">
        <v>407</v>
      </c>
      <c r="F628" s="341" t="s">
        <v>271</v>
      </c>
      <c r="G628" s="342" t="s">
        <v>305</v>
      </c>
      <c r="H628" s="344" t="s">
        <v>298</v>
      </c>
      <c r="I628" s="341" t="s">
        <v>113</v>
      </c>
    </row>
    <row r="629" spans="2:9">
      <c r="B629" s="311" t="s">
        <v>43</v>
      </c>
      <c r="C629" s="347">
        <v>43385</v>
      </c>
      <c r="D629" s="348">
        <v>8356</v>
      </c>
      <c r="E629" s="349">
        <v>756</v>
      </c>
      <c r="F629" s="350" t="s">
        <v>270</v>
      </c>
      <c r="G629" s="342" t="s">
        <v>305</v>
      </c>
      <c r="H629" s="311" t="s">
        <v>297</v>
      </c>
      <c r="I629" s="350" t="s">
        <v>109</v>
      </c>
    </row>
    <row r="630" spans="2:9">
      <c r="B630" s="311" t="s">
        <v>43</v>
      </c>
      <c r="C630" s="347">
        <v>43386</v>
      </c>
      <c r="D630" s="348">
        <v>8394</v>
      </c>
      <c r="E630" s="349">
        <v>714</v>
      </c>
      <c r="F630" s="350" t="s">
        <v>270</v>
      </c>
      <c r="G630" s="342" t="s">
        <v>305</v>
      </c>
      <c r="H630" s="311" t="s">
        <v>297</v>
      </c>
      <c r="I630" s="350" t="s">
        <v>109</v>
      </c>
    </row>
    <row r="631" spans="2:9">
      <c r="B631" s="311" t="s">
        <v>364</v>
      </c>
      <c r="C631" s="345">
        <v>43359</v>
      </c>
      <c r="D631" s="346">
        <v>8447</v>
      </c>
      <c r="E631" s="312">
        <v>74</v>
      </c>
      <c r="F631" s="341" t="s">
        <v>273</v>
      </c>
      <c r="G631" s="342" t="s">
        <v>305</v>
      </c>
      <c r="H631" s="311" t="s">
        <v>297</v>
      </c>
      <c r="I631" s="341" t="s">
        <v>113</v>
      </c>
    </row>
    <row r="632" spans="2:9">
      <c r="B632" s="311" t="s">
        <v>364</v>
      </c>
      <c r="C632" s="345">
        <v>43359</v>
      </c>
      <c r="D632" s="346">
        <v>8451</v>
      </c>
      <c r="E632" s="312">
        <v>488</v>
      </c>
      <c r="F632" s="341" t="s">
        <v>271</v>
      </c>
      <c r="G632" s="342" t="s">
        <v>305</v>
      </c>
      <c r="H632" s="344" t="s">
        <v>298</v>
      </c>
      <c r="I632" s="341" t="s">
        <v>113</v>
      </c>
    </row>
    <row r="633" spans="2:9">
      <c r="B633" s="311" t="s">
        <v>364</v>
      </c>
      <c r="C633" s="345">
        <v>43359</v>
      </c>
      <c r="D633" s="346">
        <v>8458</v>
      </c>
      <c r="E633" s="312">
        <v>4331</v>
      </c>
      <c r="F633" s="341" t="s">
        <v>271</v>
      </c>
      <c r="G633" s="342" t="s">
        <v>305</v>
      </c>
      <c r="H633" s="344" t="s">
        <v>298</v>
      </c>
      <c r="I633" s="341" t="s">
        <v>113</v>
      </c>
    </row>
    <row r="634" spans="2:9">
      <c r="B634" s="311" t="s">
        <v>364</v>
      </c>
      <c r="C634" s="345">
        <v>43359</v>
      </c>
      <c r="D634" s="346">
        <v>8460</v>
      </c>
      <c r="E634" s="312">
        <v>147</v>
      </c>
      <c r="F634" s="341" t="s">
        <v>269</v>
      </c>
      <c r="G634" s="342" t="s">
        <v>305</v>
      </c>
      <c r="H634" s="344" t="s">
        <v>298</v>
      </c>
      <c r="I634" s="341" t="s">
        <v>113</v>
      </c>
    </row>
    <row r="635" spans="2:9">
      <c r="B635" s="311" t="s">
        <v>364</v>
      </c>
      <c r="C635" s="345">
        <v>43359</v>
      </c>
      <c r="D635" s="346">
        <v>8461</v>
      </c>
      <c r="E635" s="312">
        <v>488</v>
      </c>
      <c r="F635" s="341" t="s">
        <v>271</v>
      </c>
      <c r="G635" s="342" t="s">
        <v>305</v>
      </c>
      <c r="H635" s="344" t="s">
        <v>298</v>
      </c>
      <c r="I635" s="341" t="s">
        <v>113</v>
      </c>
    </row>
    <row r="636" spans="2:9">
      <c r="B636" s="311" t="s">
        <v>43</v>
      </c>
      <c r="C636" s="347">
        <v>43389</v>
      </c>
      <c r="D636" s="348">
        <v>8515</v>
      </c>
      <c r="E636" s="349">
        <v>95</v>
      </c>
      <c r="F636" s="350" t="s">
        <v>271</v>
      </c>
      <c r="G636" s="342" t="s">
        <v>305</v>
      </c>
      <c r="H636" s="344" t="s">
        <v>298</v>
      </c>
      <c r="I636" s="350" t="s">
        <v>109</v>
      </c>
    </row>
    <row r="637" spans="2:9">
      <c r="B637" s="311" t="s">
        <v>43</v>
      </c>
      <c r="C637" s="347">
        <v>43389</v>
      </c>
      <c r="D637" s="348">
        <v>8522</v>
      </c>
      <c r="E637" s="349">
        <v>583</v>
      </c>
      <c r="F637" s="350" t="s">
        <v>274</v>
      </c>
      <c r="G637" s="342" t="s">
        <v>305</v>
      </c>
      <c r="H637" s="311" t="s">
        <v>297</v>
      </c>
      <c r="I637" s="350" t="s">
        <v>109</v>
      </c>
    </row>
    <row r="638" spans="2:9">
      <c r="B638" s="311" t="s">
        <v>43</v>
      </c>
      <c r="C638" s="347">
        <v>43389</v>
      </c>
      <c r="D638" s="348">
        <v>8536</v>
      </c>
      <c r="E638" s="349">
        <v>147</v>
      </c>
      <c r="F638" s="350" t="s">
        <v>269</v>
      </c>
      <c r="G638" s="342" t="s">
        <v>305</v>
      </c>
      <c r="H638" s="344" t="s">
        <v>298</v>
      </c>
      <c r="I638" s="350" t="s">
        <v>109</v>
      </c>
    </row>
    <row r="639" spans="2:9">
      <c r="B639" s="311" t="s">
        <v>364</v>
      </c>
      <c r="C639" s="345">
        <v>43361</v>
      </c>
      <c r="D639" s="346">
        <v>8544</v>
      </c>
      <c r="E639" s="312">
        <v>590</v>
      </c>
      <c r="F639" s="343" t="s">
        <v>933</v>
      </c>
      <c r="G639" s="342" t="s">
        <v>305</v>
      </c>
      <c r="H639" s="311" t="s">
        <v>297</v>
      </c>
      <c r="I639" s="341" t="s">
        <v>113</v>
      </c>
    </row>
    <row r="640" spans="2:9">
      <c r="B640" s="311" t="s">
        <v>308</v>
      </c>
      <c r="C640" s="345">
        <v>43313</v>
      </c>
      <c r="D640" s="346">
        <v>8556</v>
      </c>
      <c r="E640" s="312">
        <v>602</v>
      </c>
      <c r="F640" s="341" t="s">
        <v>273</v>
      </c>
      <c r="G640" s="342" t="s">
        <v>305</v>
      </c>
      <c r="H640" s="311" t="s">
        <v>297</v>
      </c>
      <c r="I640" s="341" t="s">
        <v>111</v>
      </c>
    </row>
    <row r="641" spans="2:9">
      <c r="B641" s="311" t="s">
        <v>43</v>
      </c>
      <c r="C641" s="347">
        <v>43390</v>
      </c>
      <c r="D641" s="348">
        <v>8587</v>
      </c>
      <c r="E641" s="349">
        <v>431</v>
      </c>
      <c r="F641" s="350" t="s">
        <v>273</v>
      </c>
      <c r="G641" s="342" t="s">
        <v>305</v>
      </c>
      <c r="H641" s="311" t="s">
        <v>297</v>
      </c>
      <c r="I641" s="350" t="s">
        <v>109</v>
      </c>
    </row>
    <row r="642" spans="2:9">
      <c r="B642" s="311" t="s">
        <v>364</v>
      </c>
      <c r="C642" s="345">
        <v>43363</v>
      </c>
      <c r="D642" s="346">
        <v>8622</v>
      </c>
      <c r="E642" s="312">
        <v>4500</v>
      </c>
      <c r="F642" s="341" t="s">
        <v>273</v>
      </c>
      <c r="G642" s="342" t="s">
        <v>305</v>
      </c>
      <c r="H642" s="311" t="s">
        <v>297</v>
      </c>
      <c r="I642" s="341" t="s">
        <v>113</v>
      </c>
    </row>
    <row r="643" spans="2:9">
      <c r="B643" s="311" t="s">
        <v>364</v>
      </c>
      <c r="C643" s="345">
        <v>43363</v>
      </c>
      <c r="D643" s="346">
        <v>8623</v>
      </c>
      <c r="E643" s="312">
        <v>4500</v>
      </c>
      <c r="F643" s="341" t="s">
        <v>273</v>
      </c>
      <c r="G643" s="342" t="s">
        <v>305</v>
      </c>
      <c r="H643" s="311" t="s">
        <v>297</v>
      </c>
      <c r="I643" s="341" t="s">
        <v>113</v>
      </c>
    </row>
    <row r="644" spans="2:9">
      <c r="B644" s="311" t="s">
        <v>43</v>
      </c>
      <c r="C644" s="347">
        <v>43391</v>
      </c>
      <c r="D644" s="348">
        <v>8632</v>
      </c>
      <c r="E644" s="349">
        <v>562</v>
      </c>
      <c r="F644" s="350" t="s">
        <v>275</v>
      </c>
      <c r="G644" s="342" t="s">
        <v>305</v>
      </c>
      <c r="H644" s="311" t="s">
        <v>297</v>
      </c>
      <c r="I644" s="341" t="s">
        <v>111</v>
      </c>
    </row>
    <row r="645" spans="2:9">
      <c r="B645" s="311" t="s">
        <v>43</v>
      </c>
      <c r="C645" s="347">
        <v>43391</v>
      </c>
      <c r="D645" s="348">
        <v>8634</v>
      </c>
      <c r="E645" s="349">
        <v>562</v>
      </c>
      <c r="F645" s="350" t="s">
        <v>269</v>
      </c>
      <c r="G645" s="342" t="s">
        <v>305</v>
      </c>
      <c r="H645" s="344" t="s">
        <v>298</v>
      </c>
      <c r="I645" s="341" t="s">
        <v>111</v>
      </c>
    </row>
    <row r="646" spans="2:9">
      <c r="B646" s="311" t="s">
        <v>308</v>
      </c>
      <c r="C646" s="345">
        <v>43314</v>
      </c>
      <c r="D646" s="346">
        <v>8639</v>
      </c>
      <c r="E646" s="312">
        <v>137</v>
      </c>
      <c r="F646" s="341" t="s">
        <v>274</v>
      </c>
      <c r="G646" s="342" t="s">
        <v>305</v>
      </c>
      <c r="H646" s="311" t="s">
        <v>297</v>
      </c>
      <c r="I646" s="341" t="s">
        <v>111</v>
      </c>
    </row>
    <row r="647" spans="2:9">
      <c r="B647" s="311" t="s">
        <v>308</v>
      </c>
      <c r="C647" s="345">
        <v>43314</v>
      </c>
      <c r="D647" s="346">
        <v>8640</v>
      </c>
      <c r="E647" s="312">
        <v>268</v>
      </c>
      <c r="F647" s="341" t="s">
        <v>274</v>
      </c>
      <c r="G647" s="342" t="s">
        <v>305</v>
      </c>
      <c r="H647" s="311" t="s">
        <v>297</v>
      </c>
      <c r="I647" s="341" t="s">
        <v>111</v>
      </c>
    </row>
    <row r="648" spans="2:9">
      <c r="B648" s="311" t="s">
        <v>43</v>
      </c>
      <c r="C648" s="347">
        <v>43392</v>
      </c>
      <c r="D648" s="348">
        <v>8654</v>
      </c>
      <c r="E648" s="349">
        <v>92</v>
      </c>
      <c r="F648" s="350" t="s">
        <v>269</v>
      </c>
      <c r="G648" s="342" t="s">
        <v>305</v>
      </c>
      <c r="H648" s="344" t="s">
        <v>298</v>
      </c>
      <c r="I648" s="350" t="s">
        <v>109</v>
      </c>
    </row>
    <row r="649" spans="2:9">
      <c r="B649" s="311" t="s">
        <v>308</v>
      </c>
      <c r="C649" s="345">
        <v>43314</v>
      </c>
      <c r="D649" s="346">
        <v>8670</v>
      </c>
      <c r="E649" s="312">
        <v>184</v>
      </c>
      <c r="F649" s="341" t="s">
        <v>269</v>
      </c>
      <c r="G649" s="342" t="s">
        <v>305</v>
      </c>
      <c r="H649" s="344" t="s">
        <v>298</v>
      </c>
      <c r="I649" s="341" t="s">
        <v>111</v>
      </c>
    </row>
    <row r="650" spans="2:9">
      <c r="B650" s="311" t="s">
        <v>43</v>
      </c>
      <c r="C650" s="347">
        <v>43392</v>
      </c>
      <c r="D650" s="348">
        <v>8675</v>
      </c>
      <c r="E650" s="349">
        <v>386</v>
      </c>
      <c r="F650" s="350" t="s">
        <v>269</v>
      </c>
      <c r="G650" s="342" t="s">
        <v>305</v>
      </c>
      <c r="H650" s="344" t="s">
        <v>298</v>
      </c>
      <c r="I650" s="350" t="s">
        <v>109</v>
      </c>
    </row>
    <row r="651" spans="2:9">
      <c r="B651" s="311" t="s">
        <v>43</v>
      </c>
      <c r="C651" s="347">
        <v>43392</v>
      </c>
      <c r="D651" s="348">
        <v>8681</v>
      </c>
      <c r="E651" s="349">
        <v>541</v>
      </c>
      <c r="F651" s="350" t="s">
        <v>273</v>
      </c>
      <c r="G651" s="342" t="s">
        <v>305</v>
      </c>
      <c r="H651" s="311" t="s">
        <v>297</v>
      </c>
      <c r="I651" s="350" t="s">
        <v>109</v>
      </c>
    </row>
    <row r="652" spans="2:9">
      <c r="B652" s="311" t="s">
        <v>43</v>
      </c>
      <c r="C652" s="347">
        <v>43393</v>
      </c>
      <c r="D652" s="348">
        <v>8705</v>
      </c>
      <c r="E652" s="349">
        <v>616</v>
      </c>
      <c r="F652" s="350" t="s">
        <v>269</v>
      </c>
      <c r="G652" s="342" t="s">
        <v>305</v>
      </c>
      <c r="H652" s="344" t="s">
        <v>298</v>
      </c>
      <c r="I652" s="350" t="s">
        <v>109</v>
      </c>
    </row>
    <row r="653" spans="2:9">
      <c r="B653" s="311" t="s">
        <v>43</v>
      </c>
      <c r="C653" s="347">
        <v>43393</v>
      </c>
      <c r="D653" s="348">
        <v>8733</v>
      </c>
      <c r="E653" s="349">
        <v>394</v>
      </c>
      <c r="F653" s="350" t="s">
        <v>273</v>
      </c>
      <c r="G653" s="342" t="s">
        <v>305</v>
      </c>
      <c r="H653" s="311" t="s">
        <v>297</v>
      </c>
      <c r="I653" s="350" t="s">
        <v>109</v>
      </c>
    </row>
    <row r="654" spans="2:9">
      <c r="B654" s="311" t="s">
        <v>43</v>
      </c>
      <c r="C654" s="347">
        <v>43393</v>
      </c>
      <c r="D654" s="348">
        <v>8746</v>
      </c>
      <c r="E654" s="349">
        <v>490</v>
      </c>
      <c r="F654" s="350" t="s">
        <v>270</v>
      </c>
      <c r="G654" s="342" t="s">
        <v>305</v>
      </c>
      <c r="H654" s="311" t="s">
        <v>297</v>
      </c>
      <c r="I654" s="350" t="s">
        <v>109</v>
      </c>
    </row>
    <row r="655" spans="2:9">
      <c r="B655" s="311" t="s">
        <v>43</v>
      </c>
      <c r="C655" s="347">
        <v>43394</v>
      </c>
      <c r="D655" s="348">
        <v>8772</v>
      </c>
      <c r="E655" s="349">
        <v>284</v>
      </c>
      <c r="F655" s="350" t="s">
        <v>269</v>
      </c>
      <c r="G655" s="342" t="s">
        <v>305</v>
      </c>
      <c r="H655" s="344" t="s">
        <v>298</v>
      </c>
      <c r="I655" s="350" t="s">
        <v>109</v>
      </c>
    </row>
    <row r="656" spans="2:9">
      <c r="B656" s="311" t="s">
        <v>308</v>
      </c>
      <c r="C656" s="345">
        <v>43317</v>
      </c>
      <c r="D656" s="346">
        <v>8801</v>
      </c>
      <c r="E656" s="312">
        <v>252</v>
      </c>
      <c r="F656" s="341" t="s">
        <v>269</v>
      </c>
      <c r="G656" s="342" t="s">
        <v>305</v>
      </c>
      <c r="H656" s="344" t="s">
        <v>298</v>
      </c>
      <c r="I656" s="341" t="s">
        <v>111</v>
      </c>
    </row>
    <row r="657" spans="2:10">
      <c r="B657" s="311" t="s">
        <v>43</v>
      </c>
      <c r="C657" s="347">
        <v>43397</v>
      </c>
      <c r="D657" s="348">
        <v>8882</v>
      </c>
      <c r="E657" s="349">
        <v>189</v>
      </c>
      <c r="F657" s="350" t="s">
        <v>269</v>
      </c>
      <c r="G657" s="342" t="s">
        <v>305</v>
      </c>
      <c r="H657" s="344" t="s">
        <v>298</v>
      </c>
      <c r="I657" s="350" t="s">
        <v>109</v>
      </c>
    </row>
    <row r="658" spans="2:10">
      <c r="B658" s="311" t="s">
        <v>43</v>
      </c>
      <c r="C658" s="347">
        <v>43399</v>
      </c>
      <c r="D658" s="348">
        <v>8951</v>
      </c>
      <c r="E658" s="349">
        <v>95</v>
      </c>
      <c r="F658" s="343" t="s">
        <v>1740</v>
      </c>
      <c r="G658" s="342" t="s">
        <v>305</v>
      </c>
      <c r="H658" s="311" t="s">
        <v>297</v>
      </c>
      <c r="I658" s="350" t="s">
        <v>109</v>
      </c>
    </row>
    <row r="659" spans="2:10">
      <c r="B659" s="311" t="s">
        <v>364</v>
      </c>
      <c r="C659" s="345">
        <v>43369</v>
      </c>
      <c r="D659" s="346">
        <v>8958</v>
      </c>
      <c r="E659" s="312">
        <v>488</v>
      </c>
      <c r="F659" s="341" t="s">
        <v>271</v>
      </c>
      <c r="G659" s="342" t="s">
        <v>305</v>
      </c>
      <c r="H659" s="344" t="s">
        <v>298</v>
      </c>
      <c r="I659" s="341" t="s">
        <v>113</v>
      </c>
    </row>
    <row r="660" spans="2:10">
      <c r="B660" s="311" t="s">
        <v>43</v>
      </c>
      <c r="C660" s="347">
        <v>43399</v>
      </c>
      <c r="D660" s="348">
        <v>8963</v>
      </c>
      <c r="E660" s="349">
        <v>142</v>
      </c>
      <c r="F660" s="343" t="s">
        <v>1740</v>
      </c>
      <c r="G660" s="342" t="s">
        <v>305</v>
      </c>
      <c r="H660" s="311" t="s">
        <v>297</v>
      </c>
      <c r="I660" s="350" t="s">
        <v>109</v>
      </c>
    </row>
    <row r="661" spans="2:10">
      <c r="B661" s="311" t="s">
        <v>43</v>
      </c>
      <c r="C661" s="347">
        <v>43399</v>
      </c>
      <c r="D661" s="348">
        <v>8972</v>
      </c>
      <c r="E661" s="349">
        <v>486</v>
      </c>
      <c r="F661" s="350" t="s">
        <v>270</v>
      </c>
      <c r="G661" s="342" t="s">
        <v>305</v>
      </c>
      <c r="H661" s="311" t="s">
        <v>297</v>
      </c>
      <c r="I661" s="350" t="s">
        <v>109</v>
      </c>
    </row>
    <row r="662" spans="2:10">
      <c r="B662" s="311" t="s">
        <v>364</v>
      </c>
      <c r="C662" s="345">
        <v>43371</v>
      </c>
      <c r="D662" s="346">
        <v>9020</v>
      </c>
      <c r="E662" s="312">
        <v>407</v>
      </c>
      <c r="F662" s="341" t="s">
        <v>273</v>
      </c>
      <c r="G662" s="342" t="s">
        <v>305</v>
      </c>
      <c r="H662" s="311" t="s">
        <v>297</v>
      </c>
      <c r="I662" s="341" t="s">
        <v>113</v>
      </c>
    </row>
    <row r="663" spans="2:10">
      <c r="B663" s="311" t="s">
        <v>43</v>
      </c>
      <c r="C663" s="347">
        <v>43400</v>
      </c>
      <c r="D663" s="348">
        <v>9028</v>
      </c>
      <c r="E663" s="349">
        <v>147</v>
      </c>
      <c r="F663" s="350" t="s">
        <v>269</v>
      </c>
      <c r="G663" s="342" t="s">
        <v>305</v>
      </c>
      <c r="H663" s="344" t="s">
        <v>298</v>
      </c>
      <c r="I663" s="350" t="s">
        <v>109</v>
      </c>
    </row>
    <row r="664" spans="2:10">
      <c r="B664" s="311" t="s">
        <v>43</v>
      </c>
      <c r="C664" s="347">
        <v>43401</v>
      </c>
      <c r="D664" s="348">
        <v>9045</v>
      </c>
      <c r="E664" s="349">
        <v>3140</v>
      </c>
      <c r="F664" s="350" t="s">
        <v>270</v>
      </c>
      <c r="G664" s="342" t="s">
        <v>305</v>
      </c>
      <c r="H664" s="311" t="s">
        <v>297</v>
      </c>
      <c r="I664" s="350" t="s">
        <v>109</v>
      </c>
    </row>
    <row r="665" spans="2:10">
      <c r="B665" s="311" t="s">
        <v>364</v>
      </c>
      <c r="C665" s="345">
        <v>43372</v>
      </c>
      <c r="D665" s="346">
        <v>9113</v>
      </c>
      <c r="E665" s="312">
        <v>488</v>
      </c>
      <c r="F665" s="341" t="s">
        <v>270</v>
      </c>
      <c r="G665" s="342" t="s">
        <v>305</v>
      </c>
      <c r="H665" s="311" t="s">
        <v>297</v>
      </c>
      <c r="I665" s="341" t="s">
        <v>113</v>
      </c>
    </row>
    <row r="666" spans="2:10">
      <c r="B666" s="311" t="s">
        <v>43</v>
      </c>
      <c r="C666" s="347">
        <v>43404</v>
      </c>
      <c r="D666" s="348">
        <v>9143</v>
      </c>
      <c r="E666" s="349">
        <v>200</v>
      </c>
      <c r="F666" s="350" t="s">
        <v>269</v>
      </c>
      <c r="G666" s="342" t="s">
        <v>305</v>
      </c>
      <c r="H666" s="344" t="s">
        <v>298</v>
      </c>
      <c r="I666" s="350" t="s">
        <v>109</v>
      </c>
    </row>
    <row r="667" spans="2:10">
      <c r="B667" s="311" t="s">
        <v>364</v>
      </c>
      <c r="C667" s="345">
        <v>43373</v>
      </c>
      <c r="D667" s="346">
        <v>9162</v>
      </c>
      <c r="E667" s="312">
        <v>478</v>
      </c>
      <c r="F667" s="341" t="s">
        <v>273</v>
      </c>
      <c r="G667" s="342" t="s">
        <v>305</v>
      </c>
      <c r="H667" s="311" t="s">
        <v>297</v>
      </c>
      <c r="I667" s="341" t="s">
        <v>113</v>
      </c>
    </row>
    <row r="668" spans="2:10">
      <c r="B668" s="311" t="s">
        <v>43</v>
      </c>
      <c r="C668" s="347">
        <v>43406</v>
      </c>
      <c r="D668" s="348">
        <v>9211</v>
      </c>
      <c r="E668" s="349">
        <v>184</v>
      </c>
      <c r="F668" s="350" t="s">
        <v>271</v>
      </c>
      <c r="G668" s="342" t="s">
        <v>305</v>
      </c>
      <c r="H668" s="344" t="s">
        <v>298</v>
      </c>
      <c r="I668" s="350" t="s">
        <v>109</v>
      </c>
    </row>
    <row r="669" spans="2:10">
      <c r="B669" s="311" t="s">
        <v>43</v>
      </c>
      <c r="C669" s="347">
        <v>43406</v>
      </c>
      <c r="D669" s="348">
        <v>9214</v>
      </c>
      <c r="E669" s="349">
        <v>100</v>
      </c>
      <c r="F669" s="350" t="s">
        <v>269</v>
      </c>
      <c r="G669" s="342" t="s">
        <v>305</v>
      </c>
      <c r="H669" s="344" t="s">
        <v>298</v>
      </c>
      <c r="I669" s="350" t="s">
        <v>109</v>
      </c>
    </row>
    <row r="670" spans="2:10">
      <c r="B670" s="311" t="s">
        <v>364</v>
      </c>
      <c r="C670" s="347">
        <v>43374</v>
      </c>
      <c r="D670" s="348">
        <v>9233</v>
      </c>
      <c r="E670" s="349">
        <v>273</v>
      </c>
      <c r="F670" s="350" t="s">
        <v>274</v>
      </c>
      <c r="G670" s="342" t="s">
        <v>305</v>
      </c>
      <c r="H670" s="311" t="s">
        <v>297</v>
      </c>
      <c r="I670" s="350" t="s">
        <v>113</v>
      </c>
      <c r="J670" s="104"/>
    </row>
    <row r="671" spans="2:10">
      <c r="B671" s="311" t="s">
        <v>364</v>
      </c>
      <c r="C671" s="347">
        <v>43374</v>
      </c>
      <c r="D671" s="348">
        <v>9252</v>
      </c>
      <c r="E671" s="349">
        <v>268</v>
      </c>
      <c r="F671" s="350" t="s">
        <v>274</v>
      </c>
      <c r="G671" s="342" t="s">
        <v>305</v>
      </c>
      <c r="H671" s="311" t="s">
        <v>297</v>
      </c>
      <c r="I671" s="350" t="s">
        <v>113</v>
      </c>
      <c r="J671" s="104"/>
    </row>
    <row r="672" spans="2:10">
      <c r="B672" s="311" t="s">
        <v>43</v>
      </c>
      <c r="C672" s="347">
        <v>43407</v>
      </c>
      <c r="D672" s="348">
        <v>9255</v>
      </c>
      <c r="E672" s="349">
        <v>441</v>
      </c>
      <c r="F672" s="350" t="s">
        <v>269</v>
      </c>
      <c r="G672" s="342" t="s">
        <v>305</v>
      </c>
      <c r="H672" s="344" t="s">
        <v>298</v>
      </c>
      <c r="I672" s="350" t="s">
        <v>109</v>
      </c>
    </row>
    <row r="673" spans="2:10">
      <c r="B673" s="311" t="s">
        <v>43</v>
      </c>
      <c r="C673" s="347">
        <v>43407</v>
      </c>
      <c r="D673" s="348">
        <v>9259</v>
      </c>
      <c r="E673" s="349">
        <v>185</v>
      </c>
      <c r="F673" s="350" t="s">
        <v>271</v>
      </c>
      <c r="G673" s="342" t="s">
        <v>305</v>
      </c>
      <c r="H673" s="344" t="s">
        <v>298</v>
      </c>
      <c r="I673" s="350" t="s">
        <v>109</v>
      </c>
    </row>
    <row r="674" spans="2:10">
      <c r="B674" s="311" t="s">
        <v>43</v>
      </c>
      <c r="C674" s="347">
        <v>43409</v>
      </c>
      <c r="D674" s="348">
        <v>9287</v>
      </c>
      <c r="E674" s="349">
        <v>378</v>
      </c>
      <c r="F674" s="350" t="s">
        <v>269</v>
      </c>
      <c r="G674" s="342" t="s">
        <v>305</v>
      </c>
      <c r="H674" s="344" t="s">
        <v>298</v>
      </c>
      <c r="I674" s="350" t="s">
        <v>109</v>
      </c>
    </row>
    <row r="675" spans="2:10">
      <c r="B675" s="311" t="s">
        <v>43</v>
      </c>
      <c r="C675" s="347">
        <v>43416</v>
      </c>
      <c r="D675" s="348">
        <v>9497</v>
      </c>
      <c r="E675" s="349">
        <v>47</v>
      </c>
      <c r="F675" s="350" t="s">
        <v>269</v>
      </c>
      <c r="G675" s="342" t="s">
        <v>305</v>
      </c>
      <c r="H675" s="344" t="s">
        <v>298</v>
      </c>
      <c r="I675" s="350" t="s">
        <v>109</v>
      </c>
    </row>
    <row r="676" spans="2:10">
      <c r="B676" s="311" t="s">
        <v>364</v>
      </c>
      <c r="C676" s="347">
        <v>43378</v>
      </c>
      <c r="D676" s="348">
        <v>9520</v>
      </c>
      <c r="E676" s="349">
        <v>1317</v>
      </c>
      <c r="F676" s="350" t="s">
        <v>270</v>
      </c>
      <c r="G676" s="342" t="s">
        <v>305</v>
      </c>
      <c r="H676" s="311" t="s">
        <v>297</v>
      </c>
      <c r="I676" s="350" t="s">
        <v>110</v>
      </c>
      <c r="J676" s="104"/>
    </row>
    <row r="677" spans="2:10">
      <c r="B677" s="311" t="s">
        <v>43</v>
      </c>
      <c r="C677" s="347">
        <v>43420</v>
      </c>
      <c r="D677" s="348">
        <v>9639</v>
      </c>
      <c r="E677" s="349">
        <v>998</v>
      </c>
      <c r="F677" s="343" t="s">
        <v>1740</v>
      </c>
      <c r="G677" s="342" t="s">
        <v>305</v>
      </c>
      <c r="H677" s="311" t="s">
        <v>297</v>
      </c>
      <c r="I677" s="350" t="s">
        <v>109</v>
      </c>
    </row>
    <row r="678" spans="2:10">
      <c r="B678" s="311" t="s">
        <v>43</v>
      </c>
      <c r="C678" s="347">
        <v>43421</v>
      </c>
      <c r="D678" s="348">
        <v>9657</v>
      </c>
      <c r="E678" s="349">
        <v>147</v>
      </c>
      <c r="F678" s="350" t="s">
        <v>273</v>
      </c>
      <c r="G678" s="342" t="s">
        <v>305</v>
      </c>
      <c r="H678" s="311" t="s">
        <v>297</v>
      </c>
      <c r="I678" s="350" t="s">
        <v>109</v>
      </c>
    </row>
    <row r="679" spans="2:10">
      <c r="B679" s="311" t="s">
        <v>43</v>
      </c>
      <c r="C679" s="347">
        <v>43421</v>
      </c>
      <c r="D679" s="348">
        <v>9666</v>
      </c>
      <c r="E679" s="349">
        <v>142</v>
      </c>
      <c r="F679" s="350" t="s">
        <v>269</v>
      </c>
      <c r="G679" s="342" t="s">
        <v>305</v>
      </c>
      <c r="H679" s="344" t="s">
        <v>298</v>
      </c>
      <c r="I679" s="350" t="s">
        <v>109</v>
      </c>
    </row>
    <row r="680" spans="2:10">
      <c r="B680" s="311" t="s">
        <v>43</v>
      </c>
      <c r="C680" s="347">
        <v>43421</v>
      </c>
      <c r="D680" s="348">
        <v>9667</v>
      </c>
      <c r="E680" s="349">
        <v>163</v>
      </c>
      <c r="F680" s="350" t="s">
        <v>269</v>
      </c>
      <c r="G680" s="342" t="s">
        <v>305</v>
      </c>
      <c r="H680" s="344" t="s">
        <v>298</v>
      </c>
      <c r="I680" s="350" t="s">
        <v>109</v>
      </c>
    </row>
    <row r="681" spans="2:10">
      <c r="B681" s="311" t="s">
        <v>43</v>
      </c>
      <c r="C681" s="347">
        <v>43422</v>
      </c>
      <c r="D681" s="348">
        <v>9717</v>
      </c>
      <c r="E681" s="349">
        <v>158</v>
      </c>
      <c r="F681" s="343" t="s">
        <v>1740</v>
      </c>
      <c r="G681" s="342" t="s">
        <v>305</v>
      </c>
      <c r="H681" s="311" t="s">
        <v>297</v>
      </c>
      <c r="I681" s="350" t="s">
        <v>109</v>
      </c>
    </row>
    <row r="682" spans="2:10">
      <c r="B682" s="311" t="s">
        <v>43</v>
      </c>
      <c r="C682" s="347">
        <v>43422</v>
      </c>
      <c r="D682" s="348">
        <v>9718</v>
      </c>
      <c r="E682" s="349">
        <v>809</v>
      </c>
      <c r="F682" s="343" t="s">
        <v>1740</v>
      </c>
      <c r="G682" s="342" t="s">
        <v>305</v>
      </c>
      <c r="H682" s="311" t="s">
        <v>297</v>
      </c>
      <c r="I682" s="350" t="s">
        <v>109</v>
      </c>
    </row>
    <row r="683" spans="2:10">
      <c r="B683" s="311" t="s">
        <v>43</v>
      </c>
      <c r="C683" s="347">
        <v>43422</v>
      </c>
      <c r="D683" s="348">
        <v>9723</v>
      </c>
      <c r="E683" s="349">
        <v>1150</v>
      </c>
      <c r="F683" s="350" t="s">
        <v>269</v>
      </c>
      <c r="G683" s="342" t="s">
        <v>305</v>
      </c>
      <c r="H683" s="344" t="s">
        <v>298</v>
      </c>
      <c r="I683" s="350" t="s">
        <v>109</v>
      </c>
    </row>
    <row r="684" spans="2:10">
      <c r="B684" s="311" t="s">
        <v>308</v>
      </c>
      <c r="C684" s="345">
        <v>43332</v>
      </c>
      <c r="D684" s="346">
        <v>9738</v>
      </c>
      <c r="E684" s="312">
        <v>252</v>
      </c>
      <c r="F684" s="341" t="s">
        <v>273</v>
      </c>
      <c r="G684" s="342" t="s">
        <v>305</v>
      </c>
      <c r="H684" s="311" t="s">
        <v>297</v>
      </c>
      <c r="I684" s="341" t="s">
        <v>111</v>
      </c>
    </row>
    <row r="685" spans="2:10">
      <c r="B685" s="311" t="s">
        <v>43</v>
      </c>
      <c r="C685" s="347">
        <v>43424</v>
      </c>
      <c r="D685" s="348">
        <v>9801</v>
      </c>
      <c r="E685" s="349">
        <v>420</v>
      </c>
      <c r="F685" s="350" t="s">
        <v>272</v>
      </c>
      <c r="G685" s="342" t="s">
        <v>305</v>
      </c>
      <c r="H685" s="344" t="s">
        <v>298</v>
      </c>
      <c r="I685" s="350" t="s">
        <v>109</v>
      </c>
    </row>
    <row r="686" spans="2:10">
      <c r="B686" s="311" t="s">
        <v>43</v>
      </c>
      <c r="C686" s="347">
        <v>43426</v>
      </c>
      <c r="D686" s="348">
        <v>9849</v>
      </c>
      <c r="E686" s="349">
        <v>1003</v>
      </c>
      <c r="F686" s="350" t="s">
        <v>273</v>
      </c>
      <c r="G686" s="342" t="s">
        <v>305</v>
      </c>
      <c r="H686" s="311" t="s">
        <v>297</v>
      </c>
      <c r="I686" s="350" t="s">
        <v>109</v>
      </c>
    </row>
    <row r="687" spans="2:10">
      <c r="B687" s="311" t="s">
        <v>43</v>
      </c>
      <c r="C687" s="347">
        <v>43430</v>
      </c>
      <c r="D687" s="348">
        <v>9953</v>
      </c>
      <c r="E687" s="349">
        <v>95</v>
      </c>
      <c r="F687" s="350" t="s">
        <v>273</v>
      </c>
      <c r="G687" s="342" t="s">
        <v>305</v>
      </c>
      <c r="H687" s="311" t="s">
        <v>297</v>
      </c>
      <c r="I687" s="350" t="s">
        <v>109</v>
      </c>
    </row>
    <row r="688" spans="2:10">
      <c r="B688" s="311" t="s">
        <v>43</v>
      </c>
      <c r="C688" s="347">
        <v>43431</v>
      </c>
      <c r="D688" s="348">
        <v>9977</v>
      </c>
      <c r="E688" s="349">
        <v>425</v>
      </c>
      <c r="F688" s="350" t="s">
        <v>269</v>
      </c>
      <c r="G688" s="342" t="s">
        <v>305</v>
      </c>
      <c r="H688" s="344" t="s">
        <v>298</v>
      </c>
      <c r="I688" s="350" t="s">
        <v>109</v>
      </c>
    </row>
    <row r="689" spans="2:10">
      <c r="B689" s="311" t="s">
        <v>43</v>
      </c>
      <c r="C689" s="347">
        <v>43431</v>
      </c>
      <c r="D689" s="348">
        <v>9981</v>
      </c>
      <c r="E689" s="349">
        <v>189</v>
      </c>
      <c r="F689" s="350" t="s">
        <v>269</v>
      </c>
      <c r="G689" s="342" t="s">
        <v>305</v>
      </c>
      <c r="H689" s="344" t="s">
        <v>298</v>
      </c>
      <c r="I689" s="350" t="s">
        <v>109</v>
      </c>
    </row>
    <row r="690" spans="2:10">
      <c r="B690" s="311" t="s">
        <v>364</v>
      </c>
      <c r="C690" s="347">
        <v>43387</v>
      </c>
      <c r="D690" s="348">
        <v>10016</v>
      </c>
      <c r="E690" s="349">
        <v>450</v>
      </c>
      <c r="F690" s="350" t="s">
        <v>276</v>
      </c>
      <c r="G690" s="342" t="s">
        <v>305</v>
      </c>
      <c r="H690" s="311" t="s">
        <v>297</v>
      </c>
      <c r="I690" s="350" t="s">
        <v>458</v>
      </c>
      <c r="J690" s="104"/>
    </row>
    <row r="691" spans="2:10">
      <c r="B691" s="311" t="s">
        <v>364</v>
      </c>
      <c r="C691" s="347">
        <v>43388</v>
      </c>
      <c r="D691" s="348">
        <v>10070</v>
      </c>
      <c r="E691" s="349">
        <v>407</v>
      </c>
      <c r="F691" s="350" t="s">
        <v>273</v>
      </c>
      <c r="G691" s="342" t="s">
        <v>305</v>
      </c>
      <c r="H691" s="311" t="s">
        <v>297</v>
      </c>
      <c r="I691" s="350" t="s">
        <v>113</v>
      </c>
      <c r="J691" s="104"/>
    </row>
    <row r="692" spans="2:10">
      <c r="B692" s="311" t="s">
        <v>43</v>
      </c>
      <c r="C692" s="347">
        <v>43432</v>
      </c>
      <c r="D692" s="348">
        <v>10084</v>
      </c>
      <c r="E692" s="349">
        <v>299</v>
      </c>
      <c r="F692" s="350" t="s">
        <v>273</v>
      </c>
      <c r="G692" s="342" t="s">
        <v>305</v>
      </c>
      <c r="H692" s="311" t="s">
        <v>297</v>
      </c>
      <c r="I692" s="350" t="s">
        <v>109</v>
      </c>
    </row>
    <row r="693" spans="2:10">
      <c r="B693" s="311" t="s">
        <v>43</v>
      </c>
      <c r="C693" s="347">
        <v>43433</v>
      </c>
      <c r="D693" s="348">
        <v>10091</v>
      </c>
      <c r="E693" s="349">
        <v>95</v>
      </c>
      <c r="F693" s="343" t="s">
        <v>1740</v>
      </c>
      <c r="G693" s="342" t="s">
        <v>305</v>
      </c>
      <c r="H693" s="311" t="s">
        <v>297</v>
      </c>
      <c r="I693" s="350" t="s">
        <v>109</v>
      </c>
    </row>
    <row r="694" spans="2:10">
      <c r="B694" s="311" t="s">
        <v>43</v>
      </c>
      <c r="C694" s="347">
        <v>43434</v>
      </c>
      <c r="D694" s="348">
        <v>10166</v>
      </c>
      <c r="E694" s="349">
        <v>1202</v>
      </c>
      <c r="F694" s="350" t="s">
        <v>269</v>
      </c>
      <c r="G694" s="342" t="s">
        <v>305</v>
      </c>
      <c r="H694" s="344" t="s">
        <v>298</v>
      </c>
      <c r="I694" s="350" t="s">
        <v>109</v>
      </c>
    </row>
    <row r="695" spans="2:10">
      <c r="B695" s="311" t="s">
        <v>43</v>
      </c>
      <c r="C695" s="347">
        <v>43436</v>
      </c>
      <c r="D695" s="348">
        <v>10235</v>
      </c>
      <c r="E695" s="349">
        <v>641</v>
      </c>
      <c r="F695" s="350" t="s">
        <v>270</v>
      </c>
      <c r="G695" s="342" t="s">
        <v>305</v>
      </c>
      <c r="H695" s="311" t="s">
        <v>297</v>
      </c>
      <c r="I695" s="350" t="s">
        <v>109</v>
      </c>
    </row>
    <row r="696" spans="2:10">
      <c r="B696" s="311" t="s">
        <v>43</v>
      </c>
      <c r="C696" s="347">
        <v>43437</v>
      </c>
      <c r="D696" s="348">
        <v>10282</v>
      </c>
      <c r="E696" s="349">
        <v>126</v>
      </c>
      <c r="F696" s="350" t="s">
        <v>269</v>
      </c>
      <c r="G696" s="342" t="s">
        <v>305</v>
      </c>
      <c r="H696" s="344" t="s">
        <v>298</v>
      </c>
      <c r="I696" s="350" t="s">
        <v>109</v>
      </c>
    </row>
    <row r="697" spans="2:10">
      <c r="B697" s="311" t="s">
        <v>308</v>
      </c>
      <c r="C697" s="345">
        <v>43345</v>
      </c>
      <c r="D697" s="346">
        <v>10331</v>
      </c>
      <c r="E697" s="312">
        <v>436</v>
      </c>
      <c r="F697" s="343" t="s">
        <v>935</v>
      </c>
      <c r="G697" s="342" t="s">
        <v>305</v>
      </c>
      <c r="H697" s="311" t="s">
        <v>297</v>
      </c>
      <c r="I697" s="341" t="s">
        <v>365</v>
      </c>
    </row>
    <row r="698" spans="2:10">
      <c r="B698" s="311" t="s">
        <v>308</v>
      </c>
      <c r="C698" s="345">
        <v>43345</v>
      </c>
      <c r="D698" s="346">
        <v>10333</v>
      </c>
      <c r="E698" s="312">
        <v>89</v>
      </c>
      <c r="F698" s="341" t="s">
        <v>269</v>
      </c>
      <c r="G698" s="342" t="s">
        <v>305</v>
      </c>
      <c r="H698" s="344" t="s">
        <v>298</v>
      </c>
      <c r="I698" s="341" t="s">
        <v>365</v>
      </c>
    </row>
    <row r="699" spans="2:10">
      <c r="B699" s="311" t="s">
        <v>43</v>
      </c>
      <c r="C699" s="347">
        <v>43439</v>
      </c>
      <c r="D699" s="348">
        <v>10334</v>
      </c>
      <c r="E699" s="349">
        <v>436</v>
      </c>
      <c r="F699" s="350" t="s">
        <v>273</v>
      </c>
      <c r="G699" s="342" t="s">
        <v>305</v>
      </c>
      <c r="H699" s="311" t="s">
        <v>297</v>
      </c>
      <c r="I699" s="350" t="s">
        <v>109</v>
      </c>
    </row>
    <row r="700" spans="2:10">
      <c r="B700" s="311" t="s">
        <v>43</v>
      </c>
      <c r="C700" s="347">
        <v>43440</v>
      </c>
      <c r="D700" s="348">
        <v>10348</v>
      </c>
      <c r="E700" s="349">
        <v>95</v>
      </c>
      <c r="F700" s="350" t="s">
        <v>270</v>
      </c>
      <c r="G700" s="342" t="s">
        <v>305</v>
      </c>
      <c r="H700" s="311" t="s">
        <v>297</v>
      </c>
      <c r="I700" s="350" t="s">
        <v>109</v>
      </c>
    </row>
    <row r="701" spans="2:10">
      <c r="B701" s="311" t="s">
        <v>43</v>
      </c>
      <c r="C701" s="347">
        <v>43440</v>
      </c>
      <c r="D701" s="348">
        <v>10351</v>
      </c>
      <c r="E701" s="349">
        <v>95</v>
      </c>
      <c r="F701" s="350" t="s">
        <v>270</v>
      </c>
      <c r="G701" s="342" t="s">
        <v>305</v>
      </c>
      <c r="H701" s="311" t="s">
        <v>297</v>
      </c>
      <c r="I701" s="350" t="s">
        <v>109</v>
      </c>
    </row>
    <row r="702" spans="2:10">
      <c r="B702" s="311" t="s">
        <v>43</v>
      </c>
      <c r="C702" s="347">
        <v>43441</v>
      </c>
      <c r="D702" s="348">
        <v>10370</v>
      </c>
      <c r="E702" s="349">
        <v>95</v>
      </c>
      <c r="F702" s="350" t="s">
        <v>271</v>
      </c>
      <c r="G702" s="342" t="s">
        <v>305</v>
      </c>
      <c r="H702" s="344" t="s">
        <v>298</v>
      </c>
      <c r="I702" s="350" t="s">
        <v>109</v>
      </c>
    </row>
    <row r="703" spans="2:10">
      <c r="B703" s="311" t="s">
        <v>364</v>
      </c>
      <c r="C703" s="347">
        <v>43394</v>
      </c>
      <c r="D703" s="348">
        <v>10409</v>
      </c>
      <c r="E703" s="349">
        <v>799</v>
      </c>
      <c r="F703" s="350" t="s">
        <v>271</v>
      </c>
      <c r="G703" s="342" t="s">
        <v>305</v>
      </c>
      <c r="H703" s="344" t="s">
        <v>298</v>
      </c>
      <c r="I703" s="350" t="s">
        <v>113</v>
      </c>
      <c r="J703" s="104"/>
    </row>
    <row r="704" spans="2:10">
      <c r="B704" s="311" t="s">
        <v>43</v>
      </c>
      <c r="C704" s="347">
        <v>43443</v>
      </c>
      <c r="D704" s="348">
        <v>10426</v>
      </c>
      <c r="E704" s="349">
        <v>147</v>
      </c>
      <c r="F704" s="350" t="s">
        <v>269</v>
      </c>
      <c r="G704" s="342" t="s">
        <v>305</v>
      </c>
      <c r="H704" s="344" t="s">
        <v>298</v>
      </c>
      <c r="I704" s="350" t="s">
        <v>109</v>
      </c>
    </row>
    <row r="705" spans="2:9">
      <c r="B705" s="311" t="s">
        <v>43</v>
      </c>
      <c r="C705" s="347">
        <v>43444</v>
      </c>
      <c r="D705" s="348">
        <v>10436</v>
      </c>
      <c r="E705" s="349">
        <v>95</v>
      </c>
      <c r="F705" s="350" t="s">
        <v>269</v>
      </c>
      <c r="G705" s="342" t="s">
        <v>305</v>
      </c>
      <c r="H705" s="344" t="s">
        <v>298</v>
      </c>
      <c r="I705" s="350" t="s">
        <v>109</v>
      </c>
    </row>
    <row r="706" spans="2:9">
      <c r="B706" s="311" t="s">
        <v>43</v>
      </c>
      <c r="C706" s="347">
        <v>43445</v>
      </c>
      <c r="D706" s="348">
        <v>10478</v>
      </c>
      <c r="E706" s="349">
        <v>1958</v>
      </c>
      <c r="F706" s="350" t="s">
        <v>276</v>
      </c>
      <c r="G706" s="342" t="s">
        <v>305</v>
      </c>
      <c r="H706" s="311" t="s">
        <v>297</v>
      </c>
      <c r="I706" s="350" t="s">
        <v>109</v>
      </c>
    </row>
    <row r="707" spans="2:9">
      <c r="B707" s="311" t="s">
        <v>308</v>
      </c>
      <c r="C707" s="345">
        <v>43349</v>
      </c>
      <c r="D707" s="346">
        <v>10526</v>
      </c>
      <c r="E707" s="312">
        <v>158</v>
      </c>
      <c r="F707" s="341" t="s">
        <v>274</v>
      </c>
      <c r="G707" s="342" t="s">
        <v>305</v>
      </c>
      <c r="H707" s="311" t="s">
        <v>297</v>
      </c>
      <c r="I707" s="341" t="s">
        <v>111</v>
      </c>
    </row>
    <row r="708" spans="2:9">
      <c r="B708" s="311" t="s">
        <v>43</v>
      </c>
      <c r="C708" s="347">
        <v>43448</v>
      </c>
      <c r="D708" s="348">
        <v>10546</v>
      </c>
      <c r="E708" s="349">
        <v>764</v>
      </c>
      <c r="F708" s="350" t="s">
        <v>273</v>
      </c>
      <c r="G708" s="342" t="s">
        <v>305</v>
      </c>
      <c r="H708" s="311" t="s">
        <v>297</v>
      </c>
      <c r="I708" s="350" t="s">
        <v>109</v>
      </c>
    </row>
    <row r="709" spans="2:9">
      <c r="B709" s="311" t="s">
        <v>43</v>
      </c>
      <c r="C709" s="347">
        <v>43449</v>
      </c>
      <c r="D709" s="348">
        <v>10579</v>
      </c>
      <c r="E709" s="349">
        <v>893</v>
      </c>
      <c r="F709" s="350" t="s">
        <v>271</v>
      </c>
      <c r="G709" s="342" t="s">
        <v>305</v>
      </c>
      <c r="H709" s="344" t="s">
        <v>298</v>
      </c>
      <c r="I709" s="350" t="s">
        <v>109</v>
      </c>
    </row>
    <row r="710" spans="2:9">
      <c r="B710" s="311" t="s">
        <v>43</v>
      </c>
      <c r="C710" s="347">
        <v>43449</v>
      </c>
      <c r="D710" s="348">
        <v>10593</v>
      </c>
      <c r="E710" s="349">
        <v>478</v>
      </c>
      <c r="F710" s="343" t="s">
        <v>1740</v>
      </c>
      <c r="G710" s="342" t="s">
        <v>305</v>
      </c>
      <c r="H710" s="311" t="s">
        <v>297</v>
      </c>
      <c r="I710" s="350" t="s">
        <v>109</v>
      </c>
    </row>
    <row r="711" spans="2:9">
      <c r="B711" s="311" t="s">
        <v>43</v>
      </c>
      <c r="C711" s="347">
        <v>43449</v>
      </c>
      <c r="D711" s="348">
        <v>10597</v>
      </c>
      <c r="E711" s="349">
        <v>295</v>
      </c>
      <c r="F711" s="350" t="s">
        <v>273</v>
      </c>
      <c r="G711" s="342" t="s">
        <v>305</v>
      </c>
      <c r="H711" s="311" t="s">
        <v>297</v>
      </c>
      <c r="I711" s="350" t="s">
        <v>109</v>
      </c>
    </row>
    <row r="712" spans="2:9">
      <c r="B712" s="311" t="s">
        <v>43</v>
      </c>
      <c r="C712" s="347">
        <v>43450</v>
      </c>
      <c r="D712" s="348">
        <v>10609</v>
      </c>
      <c r="E712" s="349">
        <v>165</v>
      </c>
      <c r="F712" s="350" t="s">
        <v>273</v>
      </c>
      <c r="G712" s="342" t="s">
        <v>305</v>
      </c>
      <c r="H712" s="311" t="s">
        <v>297</v>
      </c>
      <c r="I712" s="350" t="s">
        <v>109</v>
      </c>
    </row>
    <row r="713" spans="2:9">
      <c r="B713" s="311" t="s">
        <v>43</v>
      </c>
      <c r="C713" s="347">
        <v>43450</v>
      </c>
      <c r="D713" s="348">
        <v>10622</v>
      </c>
      <c r="E713" s="349">
        <v>173</v>
      </c>
      <c r="F713" s="350" t="s">
        <v>273</v>
      </c>
      <c r="G713" s="342" t="s">
        <v>305</v>
      </c>
      <c r="H713" s="311" t="s">
        <v>297</v>
      </c>
      <c r="I713" s="350" t="s">
        <v>109</v>
      </c>
    </row>
    <row r="714" spans="2:9">
      <c r="B714" s="311" t="s">
        <v>43</v>
      </c>
      <c r="C714" s="347">
        <v>43450</v>
      </c>
      <c r="D714" s="348">
        <v>10623</v>
      </c>
      <c r="E714" s="349">
        <v>294</v>
      </c>
      <c r="F714" s="350" t="s">
        <v>275</v>
      </c>
      <c r="G714" s="342" t="s">
        <v>305</v>
      </c>
      <c r="H714" s="311" t="s">
        <v>297</v>
      </c>
      <c r="I714" s="350" t="s">
        <v>109</v>
      </c>
    </row>
    <row r="715" spans="2:9">
      <c r="B715" s="311" t="s">
        <v>43</v>
      </c>
      <c r="C715" s="347">
        <v>43451</v>
      </c>
      <c r="D715" s="348">
        <v>10659</v>
      </c>
      <c r="E715" s="349">
        <v>614</v>
      </c>
      <c r="F715" s="343" t="s">
        <v>1740</v>
      </c>
      <c r="G715" s="342" t="s">
        <v>305</v>
      </c>
      <c r="H715" s="311" t="s">
        <v>297</v>
      </c>
      <c r="I715" s="350" t="s">
        <v>109</v>
      </c>
    </row>
    <row r="716" spans="2:9">
      <c r="B716" s="311" t="s">
        <v>43</v>
      </c>
      <c r="C716" s="347">
        <v>43451</v>
      </c>
      <c r="D716" s="348">
        <v>10686</v>
      </c>
      <c r="E716" s="349">
        <v>525</v>
      </c>
      <c r="F716" s="350" t="s">
        <v>273</v>
      </c>
      <c r="G716" s="342" t="s">
        <v>305</v>
      </c>
      <c r="H716" s="311" t="s">
        <v>297</v>
      </c>
      <c r="I716" s="350" t="s">
        <v>109</v>
      </c>
    </row>
    <row r="717" spans="2:9">
      <c r="B717" s="311" t="s">
        <v>308</v>
      </c>
      <c r="C717" s="345">
        <v>43352</v>
      </c>
      <c r="D717" s="346">
        <v>10689</v>
      </c>
      <c r="E717" s="312">
        <v>352</v>
      </c>
      <c r="F717" s="341" t="s">
        <v>274</v>
      </c>
      <c r="G717" s="342" t="s">
        <v>305</v>
      </c>
      <c r="H717" s="311" t="s">
        <v>297</v>
      </c>
      <c r="I717" s="341" t="s">
        <v>111</v>
      </c>
    </row>
    <row r="718" spans="2:9">
      <c r="B718" s="311" t="s">
        <v>43</v>
      </c>
      <c r="C718" s="347">
        <v>43452</v>
      </c>
      <c r="D718" s="348">
        <v>10712</v>
      </c>
      <c r="E718" s="349">
        <v>315</v>
      </c>
      <c r="F718" s="350" t="s">
        <v>273</v>
      </c>
      <c r="G718" s="342" t="s">
        <v>305</v>
      </c>
      <c r="H718" s="311" t="s">
        <v>297</v>
      </c>
      <c r="I718" s="350" t="s">
        <v>109</v>
      </c>
    </row>
    <row r="719" spans="2:9">
      <c r="B719" s="311" t="s">
        <v>43</v>
      </c>
      <c r="C719" s="347">
        <v>43453</v>
      </c>
      <c r="D719" s="348">
        <v>10731</v>
      </c>
      <c r="E719" s="349">
        <v>257</v>
      </c>
      <c r="F719" s="343" t="s">
        <v>1740</v>
      </c>
      <c r="G719" s="342" t="s">
        <v>305</v>
      </c>
      <c r="H719" s="311" t="s">
        <v>297</v>
      </c>
      <c r="I719" s="350" t="s">
        <v>109</v>
      </c>
    </row>
    <row r="720" spans="2:9">
      <c r="B720" s="311" t="s">
        <v>43</v>
      </c>
      <c r="C720" s="347">
        <v>43453</v>
      </c>
      <c r="D720" s="348">
        <v>10733</v>
      </c>
      <c r="E720" s="349">
        <v>95</v>
      </c>
      <c r="F720" s="343" t="s">
        <v>1740</v>
      </c>
      <c r="G720" s="342" t="s">
        <v>305</v>
      </c>
      <c r="H720" s="311" t="s">
        <v>297</v>
      </c>
      <c r="I720" s="350" t="s">
        <v>109</v>
      </c>
    </row>
    <row r="721" spans="2:9">
      <c r="B721" s="311" t="s">
        <v>308</v>
      </c>
      <c r="C721" s="345">
        <v>43354</v>
      </c>
      <c r="D721" s="346">
        <v>10755</v>
      </c>
      <c r="E721" s="312">
        <v>1103</v>
      </c>
      <c r="F721" s="341" t="s">
        <v>270</v>
      </c>
      <c r="G721" s="342" t="s">
        <v>305</v>
      </c>
      <c r="H721" s="311" t="s">
        <v>297</v>
      </c>
      <c r="I721" s="341" t="s">
        <v>111</v>
      </c>
    </row>
    <row r="722" spans="2:9">
      <c r="B722" s="311" t="s">
        <v>43</v>
      </c>
      <c r="C722" s="347">
        <v>43457</v>
      </c>
      <c r="D722" s="348">
        <v>10891</v>
      </c>
      <c r="E722" s="349">
        <v>269</v>
      </c>
      <c r="F722" s="350" t="s">
        <v>269</v>
      </c>
      <c r="G722" s="342" t="s">
        <v>305</v>
      </c>
      <c r="H722" s="344" t="s">
        <v>298</v>
      </c>
      <c r="I722" s="350" t="s">
        <v>109</v>
      </c>
    </row>
    <row r="723" spans="2:9">
      <c r="B723" s="311" t="s">
        <v>43</v>
      </c>
      <c r="C723" s="347">
        <v>43457</v>
      </c>
      <c r="D723" s="348">
        <v>10899</v>
      </c>
      <c r="E723" s="349">
        <v>294</v>
      </c>
      <c r="F723" s="343" t="s">
        <v>1740</v>
      </c>
      <c r="G723" s="342" t="s">
        <v>305</v>
      </c>
      <c r="H723" s="311" t="s">
        <v>297</v>
      </c>
      <c r="I723" s="350" t="s">
        <v>109</v>
      </c>
    </row>
    <row r="724" spans="2:9">
      <c r="B724" s="311" t="s">
        <v>43</v>
      </c>
      <c r="C724" s="347">
        <v>43457</v>
      </c>
      <c r="D724" s="348">
        <v>10902</v>
      </c>
      <c r="E724" s="349">
        <v>189</v>
      </c>
      <c r="F724" s="350" t="s">
        <v>274</v>
      </c>
      <c r="G724" s="342" t="s">
        <v>305</v>
      </c>
      <c r="H724" s="311" t="s">
        <v>297</v>
      </c>
      <c r="I724" s="350" t="s">
        <v>109</v>
      </c>
    </row>
    <row r="725" spans="2:9">
      <c r="B725" s="311" t="s">
        <v>43</v>
      </c>
      <c r="C725" s="347">
        <v>43457</v>
      </c>
      <c r="D725" s="348">
        <v>10936</v>
      </c>
      <c r="E725" s="349">
        <v>730</v>
      </c>
      <c r="F725" s="350" t="s">
        <v>269</v>
      </c>
      <c r="G725" s="342" t="s">
        <v>305</v>
      </c>
      <c r="H725" s="344" t="s">
        <v>298</v>
      </c>
      <c r="I725" s="350" t="s">
        <v>109</v>
      </c>
    </row>
    <row r="726" spans="2:9">
      <c r="B726" s="311" t="s">
        <v>43</v>
      </c>
      <c r="C726" s="347">
        <v>43458</v>
      </c>
      <c r="D726" s="348">
        <v>10961</v>
      </c>
      <c r="E726" s="349">
        <v>567</v>
      </c>
      <c r="F726" s="350" t="s">
        <v>273</v>
      </c>
      <c r="G726" s="342" t="s">
        <v>305</v>
      </c>
      <c r="H726" s="311" t="s">
        <v>297</v>
      </c>
      <c r="I726" s="350" t="s">
        <v>109</v>
      </c>
    </row>
    <row r="727" spans="2:9">
      <c r="B727" s="311" t="s">
        <v>364</v>
      </c>
      <c r="C727" s="347">
        <v>43406</v>
      </c>
      <c r="D727" s="348">
        <v>11019</v>
      </c>
      <c r="E727" s="349">
        <v>799</v>
      </c>
      <c r="F727" s="350" t="s">
        <v>276</v>
      </c>
      <c r="G727" s="342" t="s">
        <v>305</v>
      </c>
      <c r="H727" s="311" t="s">
        <v>297</v>
      </c>
      <c r="I727" s="350" t="s">
        <v>113</v>
      </c>
    </row>
    <row r="728" spans="2:9">
      <c r="B728" s="311" t="s">
        <v>364</v>
      </c>
      <c r="C728" s="347">
        <v>43406</v>
      </c>
      <c r="D728" s="348">
        <v>11024</v>
      </c>
      <c r="E728" s="349">
        <v>2452</v>
      </c>
      <c r="F728" s="350" t="s">
        <v>273</v>
      </c>
      <c r="G728" s="342" t="s">
        <v>305</v>
      </c>
      <c r="H728" s="311" t="s">
        <v>297</v>
      </c>
      <c r="I728" s="350" t="s">
        <v>113</v>
      </c>
    </row>
    <row r="729" spans="2:9">
      <c r="B729" s="311" t="s">
        <v>43</v>
      </c>
      <c r="C729" s="347">
        <v>43460</v>
      </c>
      <c r="D729" s="348">
        <v>11036</v>
      </c>
      <c r="E729" s="349">
        <v>95</v>
      </c>
      <c r="F729" s="350" t="s">
        <v>269</v>
      </c>
      <c r="G729" s="342" t="s">
        <v>305</v>
      </c>
      <c r="H729" s="344" t="s">
        <v>298</v>
      </c>
      <c r="I729" s="350" t="s">
        <v>109</v>
      </c>
    </row>
    <row r="730" spans="2:9">
      <c r="B730" s="311" t="s">
        <v>364</v>
      </c>
      <c r="C730" s="347">
        <v>43407</v>
      </c>
      <c r="D730" s="348">
        <v>11057</v>
      </c>
      <c r="E730" s="349">
        <v>799</v>
      </c>
      <c r="F730" s="350" t="s">
        <v>273</v>
      </c>
      <c r="G730" s="342" t="s">
        <v>305</v>
      </c>
      <c r="H730" s="311" t="s">
        <v>297</v>
      </c>
      <c r="I730" s="350" t="s">
        <v>113</v>
      </c>
    </row>
    <row r="731" spans="2:9">
      <c r="B731" s="311" t="s">
        <v>43</v>
      </c>
      <c r="C731" s="347">
        <v>43460</v>
      </c>
      <c r="D731" s="348">
        <v>11069</v>
      </c>
      <c r="E731" s="349">
        <v>315</v>
      </c>
      <c r="F731" s="350" t="s">
        <v>270</v>
      </c>
      <c r="G731" s="342" t="s">
        <v>305</v>
      </c>
      <c r="H731" s="311" t="s">
        <v>297</v>
      </c>
      <c r="I731" s="350" t="s">
        <v>109</v>
      </c>
    </row>
    <row r="732" spans="2:9">
      <c r="B732" s="311" t="s">
        <v>43</v>
      </c>
      <c r="C732" s="347">
        <v>43460</v>
      </c>
      <c r="D732" s="348">
        <v>11078</v>
      </c>
      <c r="E732" s="349">
        <v>142</v>
      </c>
      <c r="F732" s="350" t="s">
        <v>271</v>
      </c>
      <c r="G732" s="342" t="s">
        <v>305</v>
      </c>
      <c r="H732" s="344" t="s">
        <v>298</v>
      </c>
      <c r="I732" s="350" t="s">
        <v>109</v>
      </c>
    </row>
    <row r="733" spans="2:9">
      <c r="B733" s="311" t="s">
        <v>43</v>
      </c>
      <c r="C733" s="347">
        <v>43461</v>
      </c>
      <c r="D733" s="348">
        <v>11085</v>
      </c>
      <c r="E733" s="349">
        <v>289</v>
      </c>
      <c r="F733" s="350" t="s">
        <v>269</v>
      </c>
      <c r="G733" s="342" t="s">
        <v>305</v>
      </c>
      <c r="H733" s="344" t="s">
        <v>298</v>
      </c>
      <c r="I733" s="350" t="s">
        <v>109</v>
      </c>
    </row>
    <row r="734" spans="2:9">
      <c r="B734" s="311" t="s">
        <v>43</v>
      </c>
      <c r="C734" s="347">
        <v>43462</v>
      </c>
      <c r="D734" s="348">
        <v>11153</v>
      </c>
      <c r="E734" s="349">
        <v>95</v>
      </c>
      <c r="F734" s="350" t="s">
        <v>269</v>
      </c>
      <c r="G734" s="342" t="s">
        <v>305</v>
      </c>
      <c r="H734" s="344" t="s">
        <v>298</v>
      </c>
      <c r="I734" s="350" t="s">
        <v>109</v>
      </c>
    </row>
    <row r="735" spans="2:9">
      <c r="B735" s="311" t="s">
        <v>43</v>
      </c>
      <c r="C735" s="347">
        <v>43462</v>
      </c>
      <c r="D735" s="348">
        <v>11174</v>
      </c>
      <c r="E735" s="349">
        <v>420</v>
      </c>
      <c r="F735" s="350" t="s">
        <v>269</v>
      </c>
      <c r="G735" s="342" t="s">
        <v>305</v>
      </c>
      <c r="H735" s="344" t="s">
        <v>298</v>
      </c>
      <c r="I735" s="350" t="s">
        <v>109</v>
      </c>
    </row>
    <row r="736" spans="2:9">
      <c r="B736" s="311" t="s">
        <v>364</v>
      </c>
      <c r="C736" s="347">
        <v>43409</v>
      </c>
      <c r="D736" s="348">
        <v>11178</v>
      </c>
      <c r="E736" s="349">
        <v>450</v>
      </c>
      <c r="F736" s="350" t="s">
        <v>273</v>
      </c>
      <c r="G736" s="342" t="s">
        <v>305</v>
      </c>
      <c r="H736" s="311" t="s">
        <v>297</v>
      </c>
      <c r="I736" s="350" t="s">
        <v>113</v>
      </c>
    </row>
    <row r="737" spans="2:9">
      <c r="B737" s="311" t="s">
        <v>43</v>
      </c>
      <c r="C737" s="347">
        <v>43463</v>
      </c>
      <c r="D737" s="348">
        <v>11227</v>
      </c>
      <c r="E737" s="349">
        <v>185</v>
      </c>
      <c r="F737" s="350" t="s">
        <v>269</v>
      </c>
      <c r="G737" s="342" t="s">
        <v>305</v>
      </c>
      <c r="H737" s="344" t="s">
        <v>298</v>
      </c>
      <c r="I737" s="350" t="s">
        <v>109</v>
      </c>
    </row>
    <row r="738" spans="2:9">
      <c r="B738" s="311" t="s">
        <v>43</v>
      </c>
      <c r="C738" s="347">
        <v>43463</v>
      </c>
      <c r="D738" s="348">
        <v>11232</v>
      </c>
      <c r="E738" s="349">
        <v>179</v>
      </c>
      <c r="F738" s="350" t="s">
        <v>271</v>
      </c>
      <c r="G738" s="342" t="s">
        <v>305</v>
      </c>
      <c r="H738" s="344" t="s">
        <v>298</v>
      </c>
      <c r="I738" s="350" t="s">
        <v>109</v>
      </c>
    </row>
    <row r="739" spans="2:9">
      <c r="B739" s="311" t="s">
        <v>364</v>
      </c>
      <c r="C739" s="347">
        <v>43411</v>
      </c>
      <c r="D739" s="348">
        <v>11240</v>
      </c>
      <c r="E739" s="349">
        <v>1552</v>
      </c>
      <c r="F739" s="350" t="s">
        <v>800</v>
      </c>
      <c r="G739" s="342" t="s">
        <v>305</v>
      </c>
      <c r="H739" s="311" t="s">
        <v>297</v>
      </c>
      <c r="I739" s="350" t="s">
        <v>113</v>
      </c>
    </row>
    <row r="740" spans="2:9">
      <c r="B740" s="311" t="s">
        <v>43</v>
      </c>
      <c r="C740" s="347">
        <v>43464</v>
      </c>
      <c r="D740" s="348">
        <v>11259</v>
      </c>
      <c r="E740" s="349">
        <v>92</v>
      </c>
      <c r="F740" s="350" t="s">
        <v>269</v>
      </c>
      <c r="G740" s="342" t="s">
        <v>305</v>
      </c>
      <c r="H740" s="344" t="s">
        <v>298</v>
      </c>
      <c r="I740" s="350" t="s">
        <v>109</v>
      </c>
    </row>
    <row r="741" spans="2:9">
      <c r="B741" s="311" t="s">
        <v>308</v>
      </c>
      <c r="C741" s="345">
        <v>43366</v>
      </c>
      <c r="D741" s="346">
        <v>11274</v>
      </c>
      <c r="E741" s="312">
        <v>900</v>
      </c>
      <c r="F741" s="341" t="s">
        <v>271</v>
      </c>
      <c r="G741" s="342" t="s">
        <v>305</v>
      </c>
      <c r="H741" s="344" t="s">
        <v>298</v>
      </c>
      <c r="I741" s="341" t="s">
        <v>111</v>
      </c>
    </row>
    <row r="742" spans="2:9">
      <c r="B742" s="311" t="s">
        <v>43</v>
      </c>
      <c r="C742" s="347">
        <v>43464</v>
      </c>
      <c r="D742" s="348">
        <v>11285</v>
      </c>
      <c r="E742" s="349">
        <v>242</v>
      </c>
      <c r="F742" s="350" t="s">
        <v>276</v>
      </c>
      <c r="G742" s="342" t="s">
        <v>305</v>
      </c>
      <c r="H742" s="311" t="s">
        <v>297</v>
      </c>
      <c r="I742" s="350" t="s">
        <v>109</v>
      </c>
    </row>
    <row r="743" spans="2:9">
      <c r="B743" s="311" t="s">
        <v>43</v>
      </c>
      <c r="C743" s="347">
        <v>43465</v>
      </c>
      <c r="D743" s="348">
        <v>11311</v>
      </c>
      <c r="E743" s="349">
        <v>95</v>
      </c>
      <c r="F743" s="350" t="s">
        <v>276</v>
      </c>
      <c r="G743" s="342" t="s">
        <v>305</v>
      </c>
      <c r="H743" s="311" t="s">
        <v>297</v>
      </c>
      <c r="I743" s="350" t="s">
        <v>109</v>
      </c>
    </row>
    <row r="744" spans="2:9">
      <c r="B744" s="311" t="s">
        <v>364</v>
      </c>
      <c r="C744" s="347">
        <v>43413</v>
      </c>
      <c r="D744" s="348">
        <v>11317</v>
      </c>
      <c r="E744" s="349">
        <v>407</v>
      </c>
      <c r="F744" s="350" t="s">
        <v>273</v>
      </c>
      <c r="G744" s="342" t="s">
        <v>305</v>
      </c>
      <c r="H744" s="311" t="s">
        <v>297</v>
      </c>
      <c r="I744" s="350" t="s">
        <v>113</v>
      </c>
    </row>
    <row r="745" spans="2:9">
      <c r="B745" s="311" t="s">
        <v>43</v>
      </c>
      <c r="C745" s="347">
        <v>43465</v>
      </c>
      <c r="D745" s="348">
        <v>11322</v>
      </c>
      <c r="E745" s="349">
        <v>100</v>
      </c>
      <c r="F745" s="350" t="s">
        <v>270</v>
      </c>
      <c r="G745" s="342" t="s">
        <v>305</v>
      </c>
      <c r="H745" s="311" t="s">
        <v>297</v>
      </c>
      <c r="I745" s="350" t="s">
        <v>109</v>
      </c>
    </row>
    <row r="746" spans="2:9">
      <c r="B746" s="311" t="s">
        <v>364</v>
      </c>
      <c r="C746" s="347">
        <v>43413</v>
      </c>
      <c r="D746" s="348">
        <v>11363</v>
      </c>
      <c r="E746" s="349">
        <v>951</v>
      </c>
      <c r="F746" s="350" t="s">
        <v>271</v>
      </c>
      <c r="G746" s="342" t="s">
        <v>305</v>
      </c>
      <c r="H746" s="344" t="s">
        <v>298</v>
      </c>
      <c r="I746" s="350" t="s">
        <v>113</v>
      </c>
    </row>
    <row r="747" spans="2:9">
      <c r="B747" s="311" t="s">
        <v>308</v>
      </c>
      <c r="C747" s="345">
        <v>43368</v>
      </c>
      <c r="D747" s="346">
        <v>11412</v>
      </c>
      <c r="E747" s="312">
        <v>137</v>
      </c>
      <c r="F747" s="341" t="s">
        <v>276</v>
      </c>
      <c r="G747" s="342" t="s">
        <v>305</v>
      </c>
      <c r="H747" s="311" t="s">
        <v>297</v>
      </c>
      <c r="I747" s="341" t="s">
        <v>111</v>
      </c>
    </row>
    <row r="748" spans="2:9">
      <c r="B748" s="311" t="s">
        <v>308</v>
      </c>
      <c r="C748" s="345">
        <v>43369</v>
      </c>
      <c r="D748" s="346">
        <v>11447</v>
      </c>
      <c r="E748" s="312">
        <v>494</v>
      </c>
      <c r="F748" s="341" t="s">
        <v>271</v>
      </c>
      <c r="G748" s="342" t="s">
        <v>305</v>
      </c>
      <c r="H748" s="344" t="s">
        <v>298</v>
      </c>
      <c r="I748" s="341" t="s">
        <v>111</v>
      </c>
    </row>
    <row r="749" spans="2:9">
      <c r="B749" s="311" t="s">
        <v>308</v>
      </c>
      <c r="C749" s="345">
        <v>43370</v>
      </c>
      <c r="D749" s="346">
        <v>11493</v>
      </c>
      <c r="E749" s="312">
        <v>226</v>
      </c>
      <c r="F749" s="341" t="s">
        <v>274</v>
      </c>
      <c r="G749" s="342" t="s">
        <v>305</v>
      </c>
      <c r="H749" s="311" t="s">
        <v>297</v>
      </c>
      <c r="I749" s="341" t="s">
        <v>111</v>
      </c>
    </row>
    <row r="750" spans="2:9">
      <c r="B750" s="311" t="s">
        <v>308</v>
      </c>
      <c r="C750" s="345">
        <v>43371</v>
      </c>
      <c r="D750" s="346">
        <v>11498</v>
      </c>
      <c r="E750" s="312">
        <v>347</v>
      </c>
      <c r="F750" s="341" t="s">
        <v>274</v>
      </c>
      <c r="G750" s="342" t="s">
        <v>305</v>
      </c>
      <c r="H750" s="311" t="s">
        <v>297</v>
      </c>
      <c r="I750" s="341" t="s">
        <v>111</v>
      </c>
    </row>
    <row r="751" spans="2:9">
      <c r="B751" s="311" t="s">
        <v>364</v>
      </c>
      <c r="C751" s="347">
        <v>43420</v>
      </c>
      <c r="D751" s="348">
        <v>11581</v>
      </c>
      <c r="E751" s="349">
        <v>450</v>
      </c>
      <c r="F751" s="350" t="s">
        <v>273</v>
      </c>
      <c r="G751" s="342" t="s">
        <v>305</v>
      </c>
      <c r="H751" s="311" t="s">
        <v>297</v>
      </c>
      <c r="I751" s="350" t="s">
        <v>113</v>
      </c>
    </row>
    <row r="752" spans="2:9">
      <c r="B752" s="311" t="s">
        <v>364</v>
      </c>
      <c r="C752" s="347">
        <v>43421</v>
      </c>
      <c r="D752" s="348">
        <v>11638</v>
      </c>
      <c r="E752" s="349">
        <v>2739</v>
      </c>
      <c r="F752" s="350" t="s">
        <v>273</v>
      </c>
      <c r="G752" s="342" t="s">
        <v>305</v>
      </c>
      <c r="H752" s="311" t="s">
        <v>297</v>
      </c>
      <c r="I752" s="350" t="s">
        <v>113</v>
      </c>
    </row>
    <row r="753" spans="2:10">
      <c r="B753" s="311" t="s">
        <v>364</v>
      </c>
      <c r="C753" s="347">
        <v>43425</v>
      </c>
      <c r="D753" s="348">
        <v>11809</v>
      </c>
      <c r="E753" s="349">
        <v>692</v>
      </c>
      <c r="F753" s="350" t="s">
        <v>271</v>
      </c>
      <c r="G753" s="342" t="s">
        <v>305</v>
      </c>
      <c r="H753" s="344" t="s">
        <v>298</v>
      </c>
      <c r="I753" s="350" t="s">
        <v>113</v>
      </c>
    </row>
    <row r="754" spans="2:10">
      <c r="B754" s="311" t="s">
        <v>308</v>
      </c>
      <c r="C754" s="347">
        <v>43387</v>
      </c>
      <c r="D754" s="348">
        <v>12304</v>
      </c>
      <c r="E754" s="349">
        <v>268</v>
      </c>
      <c r="F754" s="350" t="s">
        <v>276</v>
      </c>
      <c r="G754" s="342" t="s">
        <v>305</v>
      </c>
      <c r="H754" s="311" t="s">
        <v>297</v>
      </c>
      <c r="I754" s="341" t="s">
        <v>111</v>
      </c>
      <c r="J754" s="104"/>
    </row>
    <row r="755" spans="2:10">
      <c r="B755" s="311" t="s">
        <v>364</v>
      </c>
      <c r="C755" s="347">
        <v>43431</v>
      </c>
      <c r="D755" s="348">
        <v>12339</v>
      </c>
      <c r="E755" s="349">
        <v>500</v>
      </c>
      <c r="F755" s="350" t="s">
        <v>273</v>
      </c>
      <c r="G755" s="342" t="s">
        <v>305</v>
      </c>
      <c r="H755" s="311" t="s">
        <v>297</v>
      </c>
      <c r="I755" s="350" t="s">
        <v>113</v>
      </c>
    </row>
    <row r="756" spans="2:10">
      <c r="B756" s="311" t="s">
        <v>364</v>
      </c>
      <c r="C756" s="347">
        <v>43431</v>
      </c>
      <c r="D756" s="348">
        <v>12340</v>
      </c>
      <c r="E756" s="349">
        <v>500</v>
      </c>
      <c r="F756" s="350" t="s">
        <v>273</v>
      </c>
      <c r="G756" s="342" t="s">
        <v>305</v>
      </c>
      <c r="H756" s="311" t="s">
        <v>297</v>
      </c>
      <c r="I756" s="350" t="s">
        <v>113</v>
      </c>
    </row>
    <row r="757" spans="2:10">
      <c r="B757" s="311" t="s">
        <v>308</v>
      </c>
      <c r="C757" s="347">
        <v>43388</v>
      </c>
      <c r="D757" s="348">
        <v>12348</v>
      </c>
      <c r="E757" s="349">
        <v>404</v>
      </c>
      <c r="F757" s="350" t="s">
        <v>271</v>
      </c>
      <c r="G757" s="342" t="s">
        <v>305</v>
      </c>
      <c r="H757" s="344" t="s">
        <v>298</v>
      </c>
      <c r="I757" s="341" t="s">
        <v>111</v>
      </c>
      <c r="J757" s="104"/>
    </row>
    <row r="758" spans="2:10">
      <c r="B758" s="311" t="s">
        <v>364</v>
      </c>
      <c r="C758" s="347">
        <v>43435</v>
      </c>
      <c r="D758" s="348">
        <v>12500</v>
      </c>
      <c r="E758" s="349">
        <v>1580</v>
      </c>
      <c r="F758" s="350" t="s">
        <v>271</v>
      </c>
      <c r="G758" s="342" t="s">
        <v>305</v>
      </c>
      <c r="H758" s="344" t="s">
        <v>298</v>
      </c>
      <c r="I758" s="350" t="s">
        <v>113</v>
      </c>
    </row>
    <row r="759" spans="2:10">
      <c r="B759" s="311" t="s">
        <v>364</v>
      </c>
      <c r="C759" s="347">
        <v>43436</v>
      </c>
      <c r="D759" s="348">
        <v>12512</v>
      </c>
      <c r="E759" s="349">
        <v>814</v>
      </c>
      <c r="F759" s="350" t="s">
        <v>273</v>
      </c>
      <c r="G759" s="342" t="s">
        <v>305</v>
      </c>
      <c r="H759" s="311" t="s">
        <v>297</v>
      </c>
      <c r="I759" s="350" t="s">
        <v>113</v>
      </c>
    </row>
    <row r="760" spans="2:10">
      <c r="B760" s="311" t="s">
        <v>308</v>
      </c>
      <c r="C760" s="347">
        <v>43391</v>
      </c>
      <c r="D760" s="348">
        <v>12518</v>
      </c>
      <c r="E760" s="349">
        <v>184</v>
      </c>
      <c r="F760" s="350" t="s">
        <v>269</v>
      </c>
      <c r="G760" s="342" t="s">
        <v>305</v>
      </c>
      <c r="H760" s="344" t="s">
        <v>298</v>
      </c>
      <c r="I760" s="341" t="s">
        <v>111</v>
      </c>
      <c r="J760" s="104"/>
    </row>
    <row r="761" spans="2:10">
      <c r="B761" s="311" t="s">
        <v>364</v>
      </c>
      <c r="C761" s="347">
        <v>43441</v>
      </c>
      <c r="D761" s="348">
        <v>12655</v>
      </c>
      <c r="E761" s="349">
        <v>407</v>
      </c>
      <c r="F761" s="350" t="s">
        <v>273</v>
      </c>
      <c r="G761" s="342" t="s">
        <v>305</v>
      </c>
      <c r="H761" s="311" t="s">
        <v>297</v>
      </c>
      <c r="I761" s="350" t="s">
        <v>113</v>
      </c>
    </row>
    <row r="762" spans="2:10">
      <c r="B762" s="311" t="s">
        <v>308</v>
      </c>
      <c r="C762" s="347">
        <v>43396</v>
      </c>
      <c r="D762" s="348">
        <v>12750</v>
      </c>
      <c r="E762" s="349">
        <v>11020</v>
      </c>
      <c r="F762" s="350" t="s">
        <v>269</v>
      </c>
      <c r="G762" s="342" t="s">
        <v>305</v>
      </c>
      <c r="H762" s="344" t="s">
        <v>298</v>
      </c>
      <c r="I762" s="341" t="s">
        <v>111</v>
      </c>
      <c r="J762" s="104"/>
    </row>
    <row r="763" spans="2:10">
      <c r="B763" s="311" t="s">
        <v>308</v>
      </c>
      <c r="C763" s="347">
        <v>43396</v>
      </c>
      <c r="D763" s="348">
        <v>12763</v>
      </c>
      <c r="E763" s="349">
        <v>2399</v>
      </c>
      <c r="F763" s="350" t="s">
        <v>271</v>
      </c>
      <c r="G763" s="342" t="s">
        <v>305</v>
      </c>
      <c r="H763" s="344" t="s">
        <v>298</v>
      </c>
      <c r="I763" s="341" t="s">
        <v>111</v>
      </c>
      <c r="J763" s="104"/>
    </row>
    <row r="764" spans="2:10">
      <c r="B764" s="311" t="s">
        <v>364</v>
      </c>
      <c r="C764" s="347">
        <v>43444</v>
      </c>
      <c r="D764" s="348">
        <v>12795</v>
      </c>
      <c r="E764" s="349">
        <v>1766</v>
      </c>
      <c r="F764" s="350" t="s">
        <v>275</v>
      </c>
      <c r="G764" s="342" t="s">
        <v>305</v>
      </c>
      <c r="H764" s="311" t="s">
        <v>297</v>
      </c>
      <c r="I764" s="350" t="s">
        <v>113</v>
      </c>
    </row>
    <row r="765" spans="2:10">
      <c r="B765" s="311" t="s">
        <v>308</v>
      </c>
      <c r="C765" s="347">
        <v>43405</v>
      </c>
      <c r="D765" s="348">
        <v>13080</v>
      </c>
      <c r="E765" s="349">
        <v>1082</v>
      </c>
      <c r="F765" s="350" t="s">
        <v>271</v>
      </c>
      <c r="G765" s="342" t="s">
        <v>305</v>
      </c>
      <c r="H765" s="344" t="s">
        <v>298</v>
      </c>
      <c r="I765" s="350" t="s">
        <v>365</v>
      </c>
    </row>
    <row r="766" spans="2:10">
      <c r="B766" s="311" t="s">
        <v>364</v>
      </c>
      <c r="C766" s="347">
        <v>43456</v>
      </c>
      <c r="D766" s="348">
        <v>13214</v>
      </c>
      <c r="E766" s="349">
        <v>89</v>
      </c>
      <c r="F766" s="350" t="s">
        <v>273</v>
      </c>
      <c r="G766" s="342" t="s">
        <v>305</v>
      </c>
      <c r="H766" s="311" t="s">
        <v>297</v>
      </c>
      <c r="I766" s="350" t="s">
        <v>287</v>
      </c>
    </row>
    <row r="767" spans="2:10">
      <c r="B767" s="311" t="s">
        <v>308</v>
      </c>
      <c r="C767" s="347">
        <v>43408</v>
      </c>
      <c r="D767" s="348">
        <v>13243</v>
      </c>
      <c r="E767" s="349">
        <v>2334</v>
      </c>
      <c r="F767" s="350" t="s">
        <v>273</v>
      </c>
      <c r="G767" s="342" t="s">
        <v>305</v>
      </c>
      <c r="H767" s="311" t="s">
        <v>297</v>
      </c>
      <c r="I767" s="341" t="s">
        <v>111</v>
      </c>
    </row>
    <row r="768" spans="2:10">
      <c r="B768" s="311" t="s">
        <v>364</v>
      </c>
      <c r="C768" s="347">
        <v>43457</v>
      </c>
      <c r="D768" s="348">
        <v>13300</v>
      </c>
      <c r="E768" s="349">
        <v>264</v>
      </c>
      <c r="F768" s="350" t="s">
        <v>273</v>
      </c>
      <c r="G768" s="342" t="s">
        <v>305</v>
      </c>
      <c r="H768" s="311" t="s">
        <v>297</v>
      </c>
      <c r="I768" s="350" t="s">
        <v>113</v>
      </c>
    </row>
    <row r="769" spans="2:9">
      <c r="B769" s="311" t="s">
        <v>364</v>
      </c>
      <c r="C769" s="347">
        <v>43458</v>
      </c>
      <c r="D769" s="348">
        <v>13325</v>
      </c>
      <c r="E769" s="349">
        <v>557</v>
      </c>
      <c r="F769" s="350" t="s">
        <v>273</v>
      </c>
      <c r="G769" s="342" t="s">
        <v>305</v>
      </c>
      <c r="H769" s="311" t="s">
        <v>297</v>
      </c>
      <c r="I769" s="350" t="s">
        <v>113</v>
      </c>
    </row>
    <row r="770" spans="2:9">
      <c r="B770" s="311" t="s">
        <v>364</v>
      </c>
      <c r="C770" s="347">
        <v>43459</v>
      </c>
      <c r="D770" s="348">
        <v>13362</v>
      </c>
      <c r="E770" s="349">
        <v>147</v>
      </c>
      <c r="F770" s="350" t="s">
        <v>271</v>
      </c>
      <c r="G770" s="342" t="s">
        <v>305</v>
      </c>
      <c r="H770" s="344" t="s">
        <v>298</v>
      </c>
      <c r="I770" s="350" t="s">
        <v>113</v>
      </c>
    </row>
    <row r="771" spans="2:9">
      <c r="B771" s="311" t="s">
        <v>308</v>
      </c>
      <c r="C771" s="347">
        <v>43426</v>
      </c>
      <c r="D771" s="348">
        <v>14000</v>
      </c>
      <c r="E771" s="349">
        <v>851</v>
      </c>
      <c r="F771" s="350" t="s">
        <v>271</v>
      </c>
      <c r="G771" s="342" t="s">
        <v>305</v>
      </c>
      <c r="H771" s="344" t="s">
        <v>298</v>
      </c>
      <c r="I771" s="341" t="s">
        <v>111</v>
      </c>
    </row>
    <row r="772" spans="2:9">
      <c r="B772" s="311" t="s">
        <v>308</v>
      </c>
      <c r="C772" s="347">
        <v>43428</v>
      </c>
      <c r="D772" s="348">
        <v>14075</v>
      </c>
      <c r="E772" s="349">
        <v>693</v>
      </c>
      <c r="F772" s="350" t="s">
        <v>271</v>
      </c>
      <c r="G772" s="342" t="s">
        <v>305</v>
      </c>
      <c r="H772" s="344" t="s">
        <v>298</v>
      </c>
      <c r="I772" s="341" t="s">
        <v>111</v>
      </c>
    </row>
    <row r="773" spans="2:9">
      <c r="B773" s="311" t="s">
        <v>308</v>
      </c>
      <c r="C773" s="347">
        <v>43429</v>
      </c>
      <c r="D773" s="348">
        <v>14156</v>
      </c>
      <c r="E773" s="349">
        <v>500</v>
      </c>
      <c r="F773" s="350" t="s">
        <v>270</v>
      </c>
      <c r="G773" s="342" t="s">
        <v>305</v>
      </c>
      <c r="H773" s="311" t="s">
        <v>297</v>
      </c>
      <c r="I773" s="341" t="s">
        <v>111</v>
      </c>
    </row>
    <row r="774" spans="2:9">
      <c r="B774" s="311" t="s">
        <v>308</v>
      </c>
      <c r="C774" s="347">
        <v>43431</v>
      </c>
      <c r="D774" s="348">
        <v>14227</v>
      </c>
      <c r="E774" s="349">
        <v>1020</v>
      </c>
      <c r="F774" s="350" t="s">
        <v>271</v>
      </c>
      <c r="G774" s="342" t="s">
        <v>305</v>
      </c>
      <c r="H774" s="344" t="s">
        <v>298</v>
      </c>
      <c r="I774" s="341" t="s">
        <v>111</v>
      </c>
    </row>
    <row r="775" spans="2:9">
      <c r="B775" s="311" t="s">
        <v>308</v>
      </c>
      <c r="C775" s="347">
        <v>43431</v>
      </c>
      <c r="D775" s="348">
        <v>14237</v>
      </c>
      <c r="E775" s="349">
        <v>1244</v>
      </c>
      <c r="F775" s="350" t="s">
        <v>271</v>
      </c>
      <c r="G775" s="342" t="s">
        <v>305</v>
      </c>
      <c r="H775" s="344" t="s">
        <v>298</v>
      </c>
      <c r="I775" s="341" t="s">
        <v>111</v>
      </c>
    </row>
    <row r="776" spans="2:9">
      <c r="B776" s="311" t="s">
        <v>308</v>
      </c>
      <c r="C776" s="347">
        <v>43434</v>
      </c>
      <c r="D776" s="348">
        <v>14302</v>
      </c>
      <c r="E776" s="349">
        <v>924</v>
      </c>
      <c r="F776" s="350" t="s">
        <v>270</v>
      </c>
      <c r="G776" s="342" t="s">
        <v>305</v>
      </c>
      <c r="H776" s="311" t="s">
        <v>297</v>
      </c>
      <c r="I776" s="341" t="s">
        <v>111</v>
      </c>
    </row>
    <row r="777" spans="2:9">
      <c r="B777" s="311" t="s">
        <v>308</v>
      </c>
      <c r="C777" s="347">
        <v>43442</v>
      </c>
      <c r="D777" s="348">
        <v>14702</v>
      </c>
      <c r="E777" s="349">
        <v>89</v>
      </c>
      <c r="F777" s="350" t="s">
        <v>276</v>
      </c>
      <c r="G777" s="342" t="s">
        <v>305</v>
      </c>
      <c r="H777" s="311" t="s">
        <v>297</v>
      </c>
      <c r="I777" s="341" t="s">
        <v>111</v>
      </c>
    </row>
    <row r="778" spans="2:9">
      <c r="B778" s="311" t="s">
        <v>308</v>
      </c>
      <c r="C778" s="347">
        <v>43442</v>
      </c>
      <c r="D778" s="348">
        <v>14703</v>
      </c>
      <c r="E778" s="349">
        <v>89</v>
      </c>
      <c r="F778" s="350" t="s">
        <v>276</v>
      </c>
      <c r="G778" s="342" t="s">
        <v>305</v>
      </c>
      <c r="H778" s="311" t="s">
        <v>297</v>
      </c>
      <c r="I778" s="341" t="s">
        <v>111</v>
      </c>
    </row>
    <row r="779" spans="2:9">
      <c r="B779" s="311" t="s">
        <v>308</v>
      </c>
      <c r="C779" s="347">
        <v>43442</v>
      </c>
      <c r="D779" s="348">
        <v>14704</v>
      </c>
      <c r="E779" s="349">
        <v>126</v>
      </c>
      <c r="F779" s="350" t="s">
        <v>273</v>
      </c>
      <c r="G779" s="342" t="s">
        <v>305</v>
      </c>
      <c r="H779" s="311" t="s">
        <v>297</v>
      </c>
      <c r="I779" s="341" t="s">
        <v>111</v>
      </c>
    </row>
    <row r="780" spans="2:9">
      <c r="B780" s="311" t="s">
        <v>308</v>
      </c>
      <c r="C780" s="347">
        <v>43448</v>
      </c>
      <c r="D780" s="348">
        <v>14964</v>
      </c>
      <c r="E780" s="349">
        <v>421</v>
      </c>
      <c r="F780" s="350" t="s">
        <v>276</v>
      </c>
      <c r="G780" s="342" t="s">
        <v>305</v>
      </c>
      <c r="H780" s="311" t="s">
        <v>297</v>
      </c>
      <c r="I780" s="341" t="s">
        <v>111</v>
      </c>
    </row>
    <row r="781" spans="2:9">
      <c r="B781" s="311" t="s">
        <v>308</v>
      </c>
      <c r="C781" s="347">
        <v>43459</v>
      </c>
      <c r="D781" s="348">
        <v>15549</v>
      </c>
      <c r="E781" s="349">
        <v>462</v>
      </c>
      <c r="F781" s="350" t="s">
        <v>273</v>
      </c>
      <c r="G781" s="342" t="s">
        <v>305</v>
      </c>
      <c r="H781" s="311" t="s">
        <v>297</v>
      </c>
      <c r="I781" s="341" t="s">
        <v>111</v>
      </c>
    </row>
    <row r="782" spans="2:9">
      <c r="B782" s="311" t="s">
        <v>308</v>
      </c>
      <c r="C782" s="347">
        <v>43459</v>
      </c>
      <c r="D782" s="348">
        <v>15567</v>
      </c>
      <c r="E782" s="349">
        <v>362</v>
      </c>
      <c r="F782" s="350" t="s">
        <v>271</v>
      </c>
      <c r="G782" s="342" t="s">
        <v>305</v>
      </c>
      <c r="H782" s="344" t="s">
        <v>298</v>
      </c>
      <c r="I782" s="341" t="s">
        <v>111</v>
      </c>
    </row>
    <row r="783" spans="2:9">
      <c r="B783" s="311" t="s">
        <v>308</v>
      </c>
      <c r="C783" s="347">
        <v>43459</v>
      </c>
      <c r="D783" s="348">
        <v>15573</v>
      </c>
      <c r="E783" s="349">
        <v>294</v>
      </c>
      <c r="F783" s="350" t="s">
        <v>271</v>
      </c>
      <c r="G783" s="342" t="s">
        <v>305</v>
      </c>
      <c r="H783" s="344" t="s">
        <v>298</v>
      </c>
      <c r="I783" s="341" t="s">
        <v>111</v>
      </c>
    </row>
    <row r="784" spans="2:9">
      <c r="B784" s="311" t="s">
        <v>308</v>
      </c>
      <c r="C784" s="347">
        <v>43459</v>
      </c>
      <c r="D784" s="348">
        <v>15583</v>
      </c>
      <c r="E784" s="349">
        <v>1087</v>
      </c>
      <c r="F784" s="350" t="s">
        <v>273</v>
      </c>
      <c r="G784" s="342" t="s">
        <v>305</v>
      </c>
      <c r="H784" s="311" t="s">
        <v>297</v>
      </c>
      <c r="I784" s="341" t="s">
        <v>111</v>
      </c>
    </row>
    <row r="785" spans="2:9">
      <c r="B785" s="311" t="s">
        <v>308</v>
      </c>
      <c r="C785" s="347">
        <v>43462</v>
      </c>
      <c r="D785" s="348">
        <v>15697</v>
      </c>
      <c r="E785" s="349">
        <v>900</v>
      </c>
      <c r="F785" s="350" t="s">
        <v>271</v>
      </c>
      <c r="G785" s="342" t="s">
        <v>305</v>
      </c>
      <c r="H785" s="344" t="s">
        <v>298</v>
      </c>
      <c r="I785" s="341" t="s">
        <v>111</v>
      </c>
    </row>
    <row r="786" spans="2:9">
      <c r="B786" s="311" t="s">
        <v>308</v>
      </c>
      <c r="C786" s="347">
        <v>43465</v>
      </c>
      <c r="D786" s="348">
        <v>15960</v>
      </c>
      <c r="E786" s="349">
        <v>368</v>
      </c>
      <c r="F786" s="350" t="s">
        <v>274</v>
      </c>
      <c r="G786" s="342" t="s">
        <v>305</v>
      </c>
      <c r="H786" s="311" t="s">
        <v>297</v>
      </c>
      <c r="I786" s="341" t="s">
        <v>111</v>
      </c>
    </row>
    <row r="787" spans="2:9">
      <c r="E787" s="354"/>
    </row>
  </sheetData>
  <sortState ref="B12:H21">
    <sortCondition descending="1" ref="H21"/>
  </sortState>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Checklist</vt:lpstr>
      <vt:lpstr>ANN-1</vt:lpstr>
      <vt:lpstr>ANN-2</vt:lpstr>
      <vt:lpstr>ANN-3</vt:lpstr>
      <vt:lpstr>ANN-4</vt:lpstr>
      <vt:lpstr>ANN-5</vt:lpstr>
      <vt:lpstr>ANN-6</vt:lpstr>
      <vt:lpstr>ANN-7</vt:lpstr>
      <vt:lpstr>ANN-8</vt:lpstr>
      <vt:lpstr>ANN-9</vt:lpstr>
      <vt:lpstr>ANN-10</vt:lpstr>
      <vt:lpstr>A</vt:lpstr>
      <vt:lpstr>B</vt:lpstr>
      <vt:lpstr>C</vt:lpstr>
      <vt:lpstr>D</vt:lpstr>
      <vt:lpstr>E</vt:lpstr>
      <vt:lpstr>F</vt:lpstr>
      <vt:lpstr>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Aswini</dc:creator>
  <cp:lastModifiedBy>Karthik-VA</cp:lastModifiedBy>
  <dcterms:created xsi:type="dcterms:W3CDTF">2018-12-21T07:05:23Z</dcterms:created>
  <dcterms:modified xsi:type="dcterms:W3CDTF">2019-02-07T05:19:12Z</dcterms:modified>
</cp:coreProperties>
</file>