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7" sheetId="1" r:id="rId1"/>
  </sheets>
  <definedNames>
    <definedName name="_xlnm._FilterDatabase" localSheetId="0" hidden="1">'Ann-7'!$B$20:$O$193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3" i="1" l="1"/>
  <c r="K193" i="1"/>
  <c r="J193" i="1"/>
  <c r="I193" i="1"/>
  <c r="H193" i="1"/>
  <c r="G193" i="1"/>
  <c r="F193" i="1"/>
  <c r="E193" i="1"/>
  <c r="O192" i="1"/>
  <c r="M192" i="1"/>
  <c r="M191" i="1"/>
  <c r="O191" i="1" s="1"/>
  <c r="O190" i="1"/>
  <c r="M190" i="1"/>
  <c r="M189" i="1"/>
  <c r="O189" i="1" s="1"/>
  <c r="O188" i="1"/>
  <c r="M188" i="1"/>
  <c r="M187" i="1"/>
  <c r="O187" i="1" s="1"/>
  <c r="O186" i="1"/>
  <c r="M186" i="1"/>
  <c r="M185" i="1"/>
  <c r="O185" i="1" s="1"/>
  <c r="O184" i="1"/>
  <c r="M184" i="1"/>
  <c r="M183" i="1"/>
  <c r="O183" i="1" s="1"/>
  <c r="O182" i="1"/>
  <c r="M182" i="1"/>
  <c r="M181" i="1"/>
  <c r="O181" i="1" s="1"/>
  <c r="O180" i="1"/>
  <c r="M180" i="1"/>
  <c r="M179" i="1"/>
  <c r="O179" i="1" s="1"/>
  <c r="O178" i="1"/>
  <c r="M178" i="1"/>
  <c r="M177" i="1"/>
  <c r="O177" i="1" s="1"/>
  <c r="O176" i="1"/>
  <c r="M176" i="1"/>
  <c r="M175" i="1"/>
  <c r="O175" i="1" s="1"/>
  <c r="O174" i="1"/>
  <c r="M174" i="1"/>
  <c r="M173" i="1"/>
  <c r="O173" i="1" s="1"/>
  <c r="O172" i="1"/>
  <c r="M172" i="1"/>
  <c r="M171" i="1"/>
  <c r="O171" i="1" s="1"/>
  <c r="O170" i="1"/>
  <c r="M170" i="1"/>
  <c r="M169" i="1"/>
  <c r="O169" i="1" s="1"/>
  <c r="O168" i="1"/>
  <c r="M168" i="1"/>
  <c r="M167" i="1"/>
  <c r="O167" i="1" s="1"/>
  <c r="O166" i="1"/>
  <c r="M166" i="1"/>
  <c r="M165" i="1"/>
  <c r="O165" i="1" s="1"/>
  <c r="O164" i="1"/>
  <c r="M164" i="1"/>
  <c r="M163" i="1"/>
  <c r="O163" i="1" s="1"/>
  <c r="O162" i="1"/>
  <c r="M162" i="1"/>
  <c r="M161" i="1"/>
  <c r="O161" i="1" s="1"/>
  <c r="O160" i="1"/>
  <c r="M160" i="1"/>
  <c r="M159" i="1"/>
  <c r="O159" i="1" s="1"/>
  <c r="O158" i="1"/>
  <c r="M158" i="1"/>
  <c r="M157" i="1"/>
  <c r="O157" i="1" s="1"/>
  <c r="O156" i="1"/>
  <c r="M156" i="1"/>
  <c r="M155" i="1"/>
  <c r="O155" i="1" s="1"/>
  <c r="O154" i="1"/>
  <c r="M154" i="1"/>
  <c r="M153" i="1"/>
  <c r="O153" i="1" s="1"/>
  <c r="O152" i="1"/>
  <c r="M152" i="1"/>
  <c r="M151" i="1"/>
  <c r="O151" i="1" s="1"/>
  <c r="O150" i="1"/>
  <c r="M150" i="1"/>
  <c r="M149" i="1"/>
  <c r="O149" i="1" s="1"/>
  <c r="O148" i="1"/>
  <c r="M148" i="1"/>
  <c r="M147" i="1"/>
  <c r="O147" i="1" s="1"/>
  <c r="O146" i="1"/>
  <c r="M146" i="1"/>
  <c r="M145" i="1"/>
  <c r="O145" i="1" s="1"/>
  <c r="O144" i="1"/>
  <c r="M144" i="1"/>
  <c r="M143" i="1"/>
  <c r="O143" i="1" s="1"/>
  <c r="O142" i="1"/>
  <c r="M142" i="1"/>
  <c r="M141" i="1"/>
  <c r="O141" i="1" s="1"/>
  <c r="O140" i="1"/>
  <c r="M140" i="1"/>
  <c r="M139" i="1"/>
  <c r="O139" i="1" s="1"/>
  <c r="O138" i="1"/>
  <c r="M138" i="1"/>
  <c r="M137" i="1"/>
  <c r="O137" i="1" s="1"/>
  <c r="O136" i="1"/>
  <c r="M136" i="1"/>
  <c r="M135" i="1"/>
  <c r="O135" i="1" s="1"/>
  <c r="M134" i="1"/>
  <c r="O134" i="1" s="1"/>
  <c r="M133" i="1"/>
  <c r="O133" i="1" s="1"/>
  <c r="M132" i="1"/>
  <c r="O132" i="1" s="1"/>
  <c r="M131" i="1"/>
  <c r="O131" i="1" s="1"/>
  <c r="O130" i="1"/>
  <c r="M130" i="1"/>
  <c r="M129" i="1"/>
  <c r="O129" i="1" s="1"/>
  <c r="O128" i="1"/>
  <c r="M128" i="1"/>
  <c r="M127" i="1"/>
  <c r="O127" i="1" s="1"/>
  <c r="M126" i="1"/>
  <c r="O126" i="1" s="1"/>
  <c r="M125" i="1"/>
  <c r="O125" i="1" s="1"/>
  <c r="M124" i="1"/>
  <c r="O124" i="1" s="1"/>
  <c r="M123" i="1"/>
  <c r="O123" i="1" s="1"/>
  <c r="O122" i="1"/>
  <c r="M122" i="1"/>
  <c r="M121" i="1"/>
  <c r="O121" i="1" s="1"/>
  <c r="O120" i="1"/>
  <c r="M120" i="1"/>
  <c r="M119" i="1"/>
  <c r="O119" i="1" s="1"/>
  <c r="M118" i="1"/>
  <c r="O118" i="1" s="1"/>
  <c r="M117" i="1"/>
  <c r="O117" i="1" s="1"/>
  <c r="M116" i="1"/>
  <c r="O116" i="1" s="1"/>
  <c r="M115" i="1"/>
  <c r="O115" i="1" s="1"/>
  <c r="O114" i="1"/>
  <c r="M114" i="1"/>
  <c r="M113" i="1"/>
  <c r="O113" i="1" s="1"/>
  <c r="O112" i="1"/>
  <c r="M112" i="1"/>
  <c r="M111" i="1"/>
  <c r="O111" i="1" s="1"/>
  <c r="M110" i="1"/>
  <c r="O110" i="1" s="1"/>
  <c r="M109" i="1"/>
  <c r="O109" i="1" s="1"/>
  <c r="M108" i="1"/>
  <c r="O108" i="1" s="1"/>
  <c r="M107" i="1"/>
  <c r="O107" i="1" s="1"/>
  <c r="O106" i="1"/>
  <c r="M106" i="1"/>
  <c r="M105" i="1"/>
  <c r="O105" i="1" s="1"/>
  <c r="O104" i="1"/>
  <c r="M104" i="1"/>
  <c r="M103" i="1"/>
  <c r="O103" i="1" s="1"/>
  <c r="M102" i="1"/>
  <c r="O102" i="1" s="1"/>
  <c r="M101" i="1"/>
  <c r="O101" i="1" s="1"/>
  <c r="M100" i="1"/>
  <c r="O100" i="1" s="1"/>
  <c r="M99" i="1"/>
  <c r="O99" i="1" s="1"/>
  <c r="O98" i="1"/>
  <c r="M98" i="1"/>
  <c r="M97" i="1"/>
  <c r="O97" i="1" s="1"/>
  <c r="O96" i="1"/>
  <c r="M96" i="1"/>
  <c r="M95" i="1"/>
  <c r="O95" i="1" s="1"/>
  <c r="M94" i="1"/>
  <c r="O94" i="1" s="1"/>
  <c r="M93" i="1"/>
  <c r="O93" i="1" s="1"/>
  <c r="M92" i="1"/>
  <c r="O92" i="1" s="1"/>
  <c r="M91" i="1"/>
  <c r="O91" i="1" s="1"/>
  <c r="O90" i="1"/>
  <c r="M90" i="1"/>
  <c r="M89" i="1"/>
  <c r="O89" i="1" s="1"/>
  <c r="O88" i="1"/>
  <c r="M88" i="1"/>
  <c r="M87" i="1"/>
  <c r="O87" i="1" s="1"/>
  <c r="M86" i="1"/>
  <c r="O86" i="1" s="1"/>
  <c r="M85" i="1"/>
  <c r="O85" i="1" s="1"/>
  <c r="M84" i="1"/>
  <c r="O84" i="1" s="1"/>
  <c r="M83" i="1"/>
  <c r="O83" i="1" s="1"/>
  <c r="O82" i="1"/>
  <c r="M82" i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O74" i="1"/>
  <c r="M74" i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O66" i="1"/>
  <c r="M66" i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O58" i="1"/>
  <c r="M58" i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O50" i="1"/>
  <c r="M50" i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O42" i="1"/>
  <c r="M42" i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O34" i="1"/>
  <c r="M34" i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O26" i="1"/>
  <c r="M26" i="1"/>
  <c r="M25" i="1"/>
  <c r="O25" i="1" s="1"/>
  <c r="M24" i="1"/>
  <c r="O24" i="1" s="1"/>
  <c r="M23" i="1"/>
  <c r="O23" i="1" s="1"/>
  <c r="M22" i="1"/>
  <c r="O22" i="1" s="1"/>
  <c r="O21" i="1"/>
  <c r="M21" i="1"/>
  <c r="D17" i="1"/>
  <c r="D15" i="1"/>
  <c r="H14" i="1"/>
  <c r="G14" i="1"/>
  <c r="D14" i="1"/>
  <c r="D13" i="1"/>
  <c r="D12" i="1"/>
  <c r="E12" i="1" s="1"/>
  <c r="D11" i="1"/>
  <c r="D10" i="1"/>
  <c r="D16" i="1" s="1"/>
  <c r="D18" i="1" s="1"/>
  <c r="E13" i="1" l="1"/>
  <c r="E14" i="1"/>
  <c r="E11" i="1"/>
  <c r="E10" i="1"/>
  <c r="M193" i="1"/>
  <c r="E16" i="1" l="1"/>
</calcChain>
</file>

<file path=xl/sharedStrings.xml><?xml version="1.0" encoding="utf-8"?>
<sst xmlns="http://schemas.openxmlformats.org/spreadsheetml/2006/main" count="384" uniqueCount="377">
  <si>
    <t>UNIT                : HOTEL GREEN PARK-CHENNAI</t>
  </si>
  <si>
    <t>TITLE              : DEBTORS PENDING BALANCES FOR MORE THAN 180 DAYS AS ON 08-APR-19</t>
  </si>
  <si>
    <t>Summary:</t>
  </si>
  <si>
    <t>Comparison between Q3 (FY 18 - 19) and Q4 (FY 18-19):</t>
  </si>
  <si>
    <t>Age bucket</t>
  </si>
  <si>
    <t>Amount Rs.</t>
  </si>
  <si>
    <t>%</t>
  </si>
  <si>
    <t>Particulars</t>
  </si>
  <si>
    <t>Count</t>
  </si>
  <si>
    <t>Value Rs.</t>
  </si>
  <si>
    <t>BELOW 30 DAYS</t>
  </si>
  <si>
    <t>Customers whose balance has increased</t>
  </si>
  <si>
    <t>31 TO 60 DAYS</t>
  </si>
  <si>
    <t>Customers whose balance has decreased</t>
  </si>
  <si>
    <t>61 TO 120 DAYS</t>
  </si>
  <si>
    <t>Customers whose balance has not changed</t>
  </si>
  <si>
    <t>121 TO 180 DAYS</t>
  </si>
  <si>
    <t>Newly added customers</t>
  </si>
  <si>
    <t>181 TO 360 DAYS</t>
  </si>
  <si>
    <t>TOTAL OUTSTANDING</t>
  </si>
  <si>
    <t>361 TO 720 DAYS</t>
  </si>
  <si>
    <t>UNADJUSTED CREDIT</t>
  </si>
  <si>
    <t>NET OUTSTANDING</t>
  </si>
  <si>
    <t>Code</t>
  </si>
  <si>
    <t>Folio Type</t>
  </si>
  <si>
    <t>Company Name</t>
  </si>
  <si>
    <t>Net Debit</t>
  </si>
  <si>
    <t>Net Credit</t>
  </si>
  <si>
    <t>Net Balance</t>
  </si>
  <si>
    <t>Net Debit as per Last report</t>
  </si>
  <si>
    <t>Categorization</t>
  </si>
  <si>
    <t>C000548</t>
  </si>
  <si>
    <t>D-Link India Ltd-MUM-ADM</t>
  </si>
  <si>
    <t>C001119</t>
  </si>
  <si>
    <t>Isuzu Motors India Pvt Ltd</t>
  </si>
  <si>
    <t>C001182</t>
  </si>
  <si>
    <t>Balmer Lawrie Company Limited-VZG-HRD</t>
  </si>
  <si>
    <t>C001245</t>
  </si>
  <si>
    <t>Apex Laboratories Private Limited-CHN-TD</t>
  </si>
  <si>
    <t>C001246</t>
  </si>
  <si>
    <t>Aristo Pharmaceuticals Pvt Ltd-CHN-ADM</t>
  </si>
  <si>
    <t>C001247</t>
  </si>
  <si>
    <t>Asian Paints Limited-CHN-ADM</t>
  </si>
  <si>
    <t>C001249</t>
  </si>
  <si>
    <t>Biocon Limited-CHN-ADM</t>
  </si>
  <si>
    <t>C001255</t>
  </si>
  <si>
    <t>Cipla Limited-CHN-ADM</t>
  </si>
  <si>
    <t>C001258</t>
  </si>
  <si>
    <t>Glenmark Pharmaceuticals Ltd-CHN-ADM</t>
  </si>
  <si>
    <t>C001260</t>
  </si>
  <si>
    <t>Greensignal Bio Pharma Limited-CHN-ADM</t>
  </si>
  <si>
    <t>C001266</t>
  </si>
  <si>
    <t>Larion Life Sciences Private Limited-CHN</t>
  </si>
  <si>
    <t>C001267</t>
  </si>
  <si>
    <t>Lupin Limited-CHN-SAM</t>
  </si>
  <si>
    <t>C001280</t>
  </si>
  <si>
    <t>Regenix Drugs Limited-CHN-ADM</t>
  </si>
  <si>
    <t>C001282</t>
  </si>
  <si>
    <t>Sanofi India Limited-CHN-FAC</t>
  </si>
  <si>
    <t>C001286</t>
  </si>
  <si>
    <t>SUNDARAM ARULRHAJ HOSPITALS</t>
  </si>
  <si>
    <t>C001287</t>
  </si>
  <si>
    <t>Tractors And Farm Equipment Limited-CHN-</t>
  </si>
  <si>
    <t>C001289</t>
  </si>
  <si>
    <t>The Himalaya Drug Company-CHN-SAM</t>
  </si>
  <si>
    <t>C001290</t>
  </si>
  <si>
    <t>Trimline  Medicals Systems-CHN-ADM</t>
  </si>
  <si>
    <t>C001291</t>
  </si>
  <si>
    <t>USV Private Limited-CHN-ADM</t>
  </si>
  <si>
    <t>C001293</t>
  </si>
  <si>
    <t>Waters India Private Limited-CHN-SAM</t>
  </si>
  <si>
    <t>C001297</t>
  </si>
  <si>
    <t>Nordex India Pvt Ltd-CHN-ADM</t>
  </si>
  <si>
    <t>C001300</t>
  </si>
  <si>
    <t>Asahi India Glass Limited-KAN-ADM</t>
  </si>
  <si>
    <t>C001310</t>
  </si>
  <si>
    <t>DANIELI India Limited-CHN-ADM</t>
  </si>
  <si>
    <t>C001335</t>
  </si>
  <si>
    <t>Intercraft Trading Pvt Limited-CHN-ADM</t>
  </si>
  <si>
    <t>C001336</t>
  </si>
  <si>
    <t>India Japan Lighting Private Limited-CHN</t>
  </si>
  <si>
    <t>C001351</t>
  </si>
  <si>
    <t>Medusind Solutions India Private-CHN-ADM</t>
  </si>
  <si>
    <t>C001358</t>
  </si>
  <si>
    <t>Mentor Printing &amp; Logistics Private Limi</t>
  </si>
  <si>
    <t>C001368</t>
  </si>
  <si>
    <t>Paradise Tours Co.Limited-BGL-ADM</t>
  </si>
  <si>
    <t>C001392</t>
  </si>
  <si>
    <t>Srf Limited-CHN-ADM</t>
  </si>
  <si>
    <t>C001395</t>
  </si>
  <si>
    <t>Steel Authority Of India-CHN-ADM</t>
  </si>
  <si>
    <t>C001408</t>
  </si>
  <si>
    <t>Venture Automotive Tooling India Private</t>
  </si>
  <si>
    <t>C001425</t>
  </si>
  <si>
    <t>Atlas Copco India Limited-CHN-ADM</t>
  </si>
  <si>
    <t>C001440</t>
  </si>
  <si>
    <t>Highpowerv - CHN - ADM</t>
  </si>
  <si>
    <t>C001443</t>
  </si>
  <si>
    <t>Hyundai Motors India Limited-CHN-ADM</t>
  </si>
  <si>
    <t>C001455</t>
  </si>
  <si>
    <t xml:space="preserve">Keller Ground Engineering India Private </t>
  </si>
  <si>
    <t>C001459</t>
  </si>
  <si>
    <t>Kone Elevator India Private Limited-CHN-</t>
  </si>
  <si>
    <t>C001464</t>
  </si>
  <si>
    <t>Maruti Suzuki India Limited-CHN-ADM</t>
  </si>
  <si>
    <t>C001469</t>
  </si>
  <si>
    <t>Lyca Production Private Limited-CHN-ADM</t>
  </si>
  <si>
    <t>C001475</t>
  </si>
  <si>
    <t>Novateur Electrical And Digital-CHN-ADM</t>
  </si>
  <si>
    <t>C001482</t>
  </si>
  <si>
    <t>Prestige Estates Projects Limited-CHN-AD</t>
  </si>
  <si>
    <t>C001499</t>
  </si>
  <si>
    <t>Somany Ceramics Limited-CHN-ADM</t>
  </si>
  <si>
    <t>C001500</t>
  </si>
  <si>
    <t>Sony India Private Limited-CHN-ADM</t>
  </si>
  <si>
    <t>C001503</t>
  </si>
  <si>
    <t>Sun Tv Network Ltd-CHN-ADM</t>
  </si>
  <si>
    <t>C001512</t>
  </si>
  <si>
    <t>Tohoku Steel India Private Limited-CHN</t>
  </si>
  <si>
    <t>C001514</t>
  </si>
  <si>
    <t>Usha International Limited-CHN-ADM</t>
  </si>
  <si>
    <t>C001517</t>
  </si>
  <si>
    <t>Ve Commercial Vehicles Limited-CHN-ADM</t>
  </si>
  <si>
    <t>C001534</t>
  </si>
  <si>
    <t>Css Corp Private Limited-CHN-TDK</t>
  </si>
  <si>
    <t>C001564</t>
  </si>
  <si>
    <t>Kirara Travel And Business Solutions Pri</t>
  </si>
  <si>
    <t>C001579</t>
  </si>
  <si>
    <t>Rrb Energy Limited-CHN-ADM</t>
  </si>
  <si>
    <t>C001581</t>
  </si>
  <si>
    <t>Mgm Varvel Power Transmissions Private L</t>
  </si>
  <si>
    <t>C001588</t>
  </si>
  <si>
    <t>Schneider Electric India Private Ltd-CHN</t>
  </si>
  <si>
    <t>C001591</t>
  </si>
  <si>
    <t>Siswa Mission Trust-CHN-FAC</t>
  </si>
  <si>
    <t>C001616</t>
  </si>
  <si>
    <t>Bigtree Entertainment Pvt.Ltd</t>
  </si>
  <si>
    <t>C001629</t>
  </si>
  <si>
    <t>Symbiotic Infotech Pvt Ltd-CHN-ADM</t>
  </si>
  <si>
    <t>C001634</t>
  </si>
  <si>
    <t>Enerlife India Private Limited-CHN-HRD</t>
  </si>
  <si>
    <t>C001644</t>
  </si>
  <si>
    <t>Sheng Long Biotech India Private Limited</t>
  </si>
  <si>
    <t>C001668</t>
  </si>
  <si>
    <t>Doosan Bobcat India Private Limited-CHN-</t>
  </si>
  <si>
    <t>C001677</t>
  </si>
  <si>
    <t>Fuji Electric India Private Limited-CHN-</t>
  </si>
  <si>
    <t>C001682</t>
  </si>
  <si>
    <t>Indus Towers Limited-CHN-ADM</t>
  </si>
  <si>
    <t>C001691</t>
  </si>
  <si>
    <t>Leister Technologies India Private Limit</t>
  </si>
  <si>
    <t>C001698</t>
  </si>
  <si>
    <t>Mott Macdonald Private Limited-CHN-ADM</t>
  </si>
  <si>
    <t>C001712</t>
  </si>
  <si>
    <t>Rbs Services India Private Limited-CHN-A</t>
  </si>
  <si>
    <t>C001714</t>
  </si>
  <si>
    <t>Redington India Limited-CHN-ADM</t>
  </si>
  <si>
    <t>C001719</t>
  </si>
  <si>
    <t>Sankyu India Logistics And-CHN-ADM</t>
  </si>
  <si>
    <t>C001726</t>
  </si>
  <si>
    <t>Sterling And Wilson  Pvt Ltd-CHN-ADM</t>
  </si>
  <si>
    <t>C001730</t>
  </si>
  <si>
    <t>Tuv Sud South Asia Private Limited-CHN-A</t>
  </si>
  <si>
    <t>C001739</t>
  </si>
  <si>
    <t>Yusen Logistics India Private Limited-CH</t>
  </si>
  <si>
    <t>C001825</t>
  </si>
  <si>
    <t>Glenmark Pharmaceuticals Ltd (MUM)-MUM-A</t>
  </si>
  <si>
    <t>C001836</t>
  </si>
  <si>
    <t>Piramal Enterprises Limited (MUM)-MUM-AD</t>
  </si>
  <si>
    <t>C001837</t>
  </si>
  <si>
    <t>Pfizer Limited</t>
  </si>
  <si>
    <t>C001869</t>
  </si>
  <si>
    <t>Torrent Pharmaceuticals Limited</t>
  </si>
  <si>
    <t>C001911</t>
  </si>
  <si>
    <t>Serdia Pharmaceuticals India Pvt. Ltd. (</t>
  </si>
  <si>
    <t>C002091</t>
  </si>
  <si>
    <t>OKAYA &amp; CO. INDIA PVT LTD (BLR)-BGL-ADM</t>
  </si>
  <si>
    <t>C002147</t>
  </si>
  <si>
    <t>Jsw Cements-HYD-ADM</t>
  </si>
  <si>
    <t>C002247</t>
  </si>
  <si>
    <t>Ashok Leyland  Limited-Foundry Division-</t>
  </si>
  <si>
    <t>C002256</t>
  </si>
  <si>
    <t>Tata Bluescope Steel Limited-CHN-ADM</t>
  </si>
  <si>
    <t>C002257</t>
  </si>
  <si>
    <t>Tata Motors Limited-CHN-ADM</t>
  </si>
  <si>
    <t>-</t>
  </si>
  <si>
    <t>C002258</t>
  </si>
  <si>
    <t>Ashok Leyland Limited -CHN-ADM</t>
  </si>
  <si>
    <t>C002266</t>
  </si>
  <si>
    <t>Larsen And Toubro Ltd-CHN</t>
  </si>
  <si>
    <t>C002267</t>
  </si>
  <si>
    <t>Tvs Credit Services Limited-CHN-ADM</t>
  </si>
  <si>
    <t>C002268</t>
  </si>
  <si>
    <t>Brakes India Limited-CHN-ADM</t>
  </si>
  <si>
    <t>C002270</t>
  </si>
  <si>
    <t>Sundaram Brake Linings Limited-CHN-ADM</t>
  </si>
  <si>
    <t>C002276</t>
  </si>
  <si>
    <t>Flyjac Logistics Pvt Ltd -CHN-ADM</t>
  </si>
  <si>
    <t>C002277</t>
  </si>
  <si>
    <t>Gmmco Limited-CHN-ADM</t>
  </si>
  <si>
    <t>C002286</t>
  </si>
  <si>
    <t>Panasonic Appliances India Co.Limited-CH</t>
  </si>
  <si>
    <t>C002329</t>
  </si>
  <si>
    <t>Roche Diabetes Care India Private Limite</t>
  </si>
  <si>
    <t>C002334</t>
  </si>
  <si>
    <t>Ashok Leyland  Limited-CHN-ADM</t>
  </si>
  <si>
    <t>C002346</t>
  </si>
  <si>
    <t>Tata Steel Limited (Executive Holiday Pl</t>
  </si>
  <si>
    <t>C002360</t>
  </si>
  <si>
    <t>Bajaj Electricals-CHN-ADM</t>
  </si>
  <si>
    <t>C002362</t>
  </si>
  <si>
    <t>Kirloskar OilEngines Ltd-CHN-ADM</t>
  </si>
  <si>
    <t>C002385</t>
  </si>
  <si>
    <t>Bausch And Lomb India Private - CHN-ADM</t>
  </si>
  <si>
    <t>C002434</t>
  </si>
  <si>
    <t>Ashok Leyland Limited-CHN-ADM</t>
  </si>
  <si>
    <t>C002450</t>
  </si>
  <si>
    <t>CEAT Limited-CHN-FAC</t>
  </si>
  <si>
    <t>C002574</t>
  </si>
  <si>
    <t>Dr Reddys Laboratories-CHN-SAM</t>
  </si>
  <si>
    <t>C002585</t>
  </si>
  <si>
    <t>Avanse Financial Services-CHN-ADM</t>
  </si>
  <si>
    <t>C002766</t>
  </si>
  <si>
    <t>Ultratech Cement Limited-CHN-ADM</t>
  </si>
  <si>
    <t>C002877</t>
  </si>
  <si>
    <t>Bollore Logistics India Limited-CHN-ADM</t>
  </si>
  <si>
    <t>C002949</t>
  </si>
  <si>
    <t>Sun Pharma Laboratories Ltd.</t>
  </si>
  <si>
    <t>C002951</t>
  </si>
  <si>
    <t>Sun Pharmaceutical Industries Ltd. (SR -</t>
  </si>
  <si>
    <t>C003001</t>
  </si>
  <si>
    <t>TATA Smart Foodz Limited</t>
  </si>
  <si>
    <t>C003041</t>
  </si>
  <si>
    <t>Teknomec-CHN-ADM</t>
  </si>
  <si>
    <t>C003050</t>
  </si>
  <si>
    <t>SBI Life Insurance Company Ltd-CHN-ADM</t>
  </si>
  <si>
    <t>C003052</t>
  </si>
  <si>
    <t>Zydus Healthcare Ltd-CHN-SAM</t>
  </si>
  <si>
    <t>C003076</t>
  </si>
  <si>
    <t>TVS Srichakra Limited-CHN-SAM</t>
  </si>
  <si>
    <t>C003094</t>
  </si>
  <si>
    <t>National Institute of Securities Markets</t>
  </si>
  <si>
    <t>C003267</t>
  </si>
  <si>
    <t>Max Hypermarket India Pvt. Ltd-CHN-ADM</t>
  </si>
  <si>
    <t>C003395</t>
  </si>
  <si>
    <t>Babji Realtors Pvt Ltd.-CHN-ADM</t>
  </si>
  <si>
    <t>C003405</t>
  </si>
  <si>
    <t>Meril Life Sciences Pvt Ltd (BLR)-BGL-SA</t>
  </si>
  <si>
    <t>C003429</t>
  </si>
  <si>
    <t>Bharat Heavy Electrical Ltd-CHN-ADM</t>
  </si>
  <si>
    <t>C003480</t>
  </si>
  <si>
    <t>Balmer Lawrie &amp; Co. Ltd.,-DEL-TDK</t>
  </si>
  <si>
    <t>C003535</t>
  </si>
  <si>
    <t>Oil and Natural Gas Limited-CHN-HRD</t>
  </si>
  <si>
    <t>C003553</t>
  </si>
  <si>
    <t>Zivira Labs Pvt. Ltd. (MUM)-MUM-SAM</t>
  </si>
  <si>
    <t>C003704</t>
  </si>
  <si>
    <t>M/S.TOLL (INDIA) LOGISTICS PVT LTD -CHN-</t>
  </si>
  <si>
    <t>C003900</t>
  </si>
  <si>
    <t>Okaya Power Private Limited</t>
  </si>
  <si>
    <t>C003920</t>
  </si>
  <si>
    <t>Saarathi Healthcare Pvt Ltd-CHN-SAM</t>
  </si>
  <si>
    <t>C003921</t>
  </si>
  <si>
    <t>India Medtronic Private Limited-CHN-ADM</t>
  </si>
  <si>
    <t>C003961</t>
  </si>
  <si>
    <t>PRESTIGE MALL MANAGEMENT PVT. LTD</t>
  </si>
  <si>
    <t>C003962</t>
  </si>
  <si>
    <t>Heavenly Holidays and Events-CHN-ADM</t>
  </si>
  <si>
    <t>C003967</t>
  </si>
  <si>
    <t>Sunshine Tiles Co P Ltd-CHN-ADM</t>
  </si>
  <si>
    <t>C004012</t>
  </si>
  <si>
    <t>Meril Endo Surgery Pvt. Ltd. (BLR)-BGL-A</t>
  </si>
  <si>
    <t>C004074</t>
  </si>
  <si>
    <t>Bharat Electronics Limited-CHN-ADM</t>
  </si>
  <si>
    <t>C004107</t>
  </si>
  <si>
    <t>Rising Stars Mobile India Pvt Ltd-TAD-AD</t>
  </si>
  <si>
    <t>C004120</t>
  </si>
  <si>
    <t>Asianet Star Communications Pvt Ltd-CHN-</t>
  </si>
  <si>
    <t>C004157</t>
  </si>
  <si>
    <t>Nucleus Software Exports Limited-CHN-ADM</t>
  </si>
  <si>
    <t>C004158</t>
  </si>
  <si>
    <t>Sundaram Dynacast Private Limited-CHN-TD</t>
  </si>
  <si>
    <t>C004171</t>
  </si>
  <si>
    <t>Wipro Limited-CHN-ADM</t>
  </si>
  <si>
    <t>C004172</t>
  </si>
  <si>
    <t>PREDICTIVE ENERGY INSTRUMENTS PVT. LTD.-</t>
  </si>
  <si>
    <t>C004193</t>
  </si>
  <si>
    <t>Lucas-TVS Limited-CHN-ADM</t>
  </si>
  <si>
    <t>C00OUT1</t>
  </si>
  <si>
    <t>GROUPON INDIA ( ONCE UPON A TIME)</t>
  </si>
  <si>
    <t>C00SPF1</t>
  </si>
  <si>
    <t>GROUPON INDIA ( SPECIAL FUNCTION  )</t>
  </si>
  <si>
    <t>C00TUL1</t>
  </si>
  <si>
    <t>GROUPON INDIA PVT LTD (TULIPS)</t>
  </si>
  <si>
    <t>COMS626</t>
  </si>
  <si>
    <t>SWIGGY</t>
  </si>
  <si>
    <t>CRCA001</t>
  </si>
  <si>
    <t>AMERICAN EXPRESS BANK LTD</t>
  </si>
  <si>
    <t>CRCH001</t>
  </si>
  <si>
    <t>HDFC BANK EDC ONLINE</t>
  </si>
  <si>
    <t>F000002</t>
  </si>
  <si>
    <t>BIG SCREEN (FLOURIST)</t>
  </si>
  <si>
    <t>F000003</t>
  </si>
  <si>
    <t>HIROHAMA INDIA PVT LTD (DEL)</t>
  </si>
  <si>
    <t>F000004</t>
  </si>
  <si>
    <t>UBICO NETWORKS PVT LTD</t>
  </si>
  <si>
    <t>F000005</t>
  </si>
  <si>
    <t>VN WELLNESS STUDIO PVT LTD</t>
  </si>
  <si>
    <t>F000006</t>
  </si>
  <si>
    <t>CITY HOMES</t>
  </si>
  <si>
    <t>F000007</t>
  </si>
  <si>
    <t>CONCEPTS THE TRAVES</t>
  </si>
  <si>
    <t>F000010</t>
  </si>
  <si>
    <t>VIDEOCON INDUSTRIES LTD</t>
  </si>
  <si>
    <t>F000013</t>
  </si>
  <si>
    <t>PELICAN FACILITIES MANAGEMENT PVT LTD</t>
  </si>
  <si>
    <t>F000016</t>
  </si>
  <si>
    <t>THOMAS COOK INDIA LTD</t>
  </si>
  <si>
    <t>F000019</t>
  </si>
  <si>
    <t>CFA INSTITUTE</t>
  </si>
  <si>
    <t>F000020</t>
  </si>
  <si>
    <t>FRONT OFFICE</t>
  </si>
  <si>
    <t>F000026</t>
  </si>
  <si>
    <t>PARVEEN TRAVELS LTD</t>
  </si>
  <si>
    <t>F000027</t>
  </si>
  <si>
    <t>Gurumani ( Laundry )</t>
  </si>
  <si>
    <t>F000051</t>
  </si>
  <si>
    <t>Laundry ( Sivamani )</t>
  </si>
  <si>
    <t>G000004</t>
  </si>
  <si>
    <t>Gt Holidays Limited-CHN-ADM</t>
  </si>
  <si>
    <t>G000025</t>
  </si>
  <si>
    <t>Resche Healthcare and Consulting Service</t>
  </si>
  <si>
    <t>I000006</t>
  </si>
  <si>
    <t>National Institute for Smart Government-</t>
  </si>
  <si>
    <t>I000070</t>
  </si>
  <si>
    <t>VIMAL</t>
  </si>
  <si>
    <t>I0000D1</t>
  </si>
  <si>
    <t>DINAKARAN</t>
  </si>
  <si>
    <t>I0000S1</t>
  </si>
  <si>
    <t>SHEKAR</t>
  </si>
  <si>
    <t>I000100</t>
  </si>
  <si>
    <t>GIFT VOUCHER</t>
  </si>
  <si>
    <t>I000G01</t>
  </si>
  <si>
    <t>GIFT VOUCHER (  MINDA SAI LTD</t>
  </si>
  <si>
    <t>I002892</t>
  </si>
  <si>
    <t>Hirohama India P Ltd-CHN-ADM</t>
  </si>
  <si>
    <t>I003969</t>
  </si>
  <si>
    <t>Astron Tours and Travels Private Limited</t>
  </si>
  <si>
    <t>OTHA043</t>
  </si>
  <si>
    <t>ROOM ADVANCE</t>
  </si>
  <si>
    <t>STFS010</t>
  </si>
  <si>
    <t>SUDIP SENGUPTA ( VP )</t>
  </si>
  <si>
    <t>T000002</t>
  </si>
  <si>
    <t>Cox &amp; Kings-HYD-ADM</t>
  </si>
  <si>
    <t>T000006</t>
  </si>
  <si>
    <t>FCM Travel Solutions India Private Limit</t>
  </si>
  <si>
    <t>T000022</t>
  </si>
  <si>
    <t>Orient Express Travels &amp; Tours-DEL-ADM</t>
  </si>
  <si>
    <t>T000033</t>
  </si>
  <si>
    <t>Thiru Tous And Travels-CHN-ADM</t>
  </si>
  <si>
    <t>T000037</t>
  </si>
  <si>
    <t>Maurya International-CHN-ADM</t>
  </si>
  <si>
    <t>T000256</t>
  </si>
  <si>
    <t>Zenith Leisure Holidays Limited(BLR)-BGL</t>
  </si>
  <si>
    <t>T000262</t>
  </si>
  <si>
    <t>Humming Bird Travel &amp; Stay Pvt Ltd ( BLR</t>
  </si>
  <si>
    <t>T002899</t>
  </si>
  <si>
    <t>Make My Trip-HYD-ADM</t>
  </si>
  <si>
    <t>T002900</t>
  </si>
  <si>
    <t>Goibibo-HYD-ADM</t>
  </si>
  <si>
    <t>T002901</t>
  </si>
  <si>
    <t>Agoda-HYD-ADM</t>
  </si>
  <si>
    <t>T002902</t>
  </si>
  <si>
    <t>Clear Trip-HYD-ADM</t>
  </si>
  <si>
    <t>T002904</t>
  </si>
  <si>
    <t>Travel Guru-HYD-TDK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</si>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</sst>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"/>
      <family val="1"/>
    </font>
    <font>
      <sz val="10"/>
      <name val="Times"/>
      <family val="1"/>
    </font>
    <font>
      <sz val="10"/>
      <color theme="1"/>
      <name val="Times"/>
      <family val="1"/>
    </font>
    <font>
      <b/>
      <sz val="10"/>
      <color indexed="8"/>
      <name val="Times"/>
      <family val="1"/>
    </font>
    <font>
      <b/>
      <sz val="10"/>
      <color theme="1"/>
      <name val="Times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4" fillId="0" borderId="0" xfId="0" applyFont="1"/>
    <xf numFmtId="0" fontId="2" fillId="2" borderId="4" xfId="2" applyFont="1" applyFill="1" applyBorder="1"/>
    <xf numFmtId="0" fontId="3" fillId="2" borderId="0" xfId="2" applyFont="1" applyFill="1" applyBorder="1"/>
    <xf numFmtId="0" fontId="3" fillId="2" borderId="5" xfId="2" applyFont="1" applyFill="1" applyBorder="1"/>
    <xf numFmtId="0" fontId="3" fillId="2" borderId="4" xfId="2" applyFont="1" applyFill="1" applyBorder="1"/>
    <xf numFmtId="0" fontId="2" fillId="2" borderId="0" xfId="2" applyFont="1" applyFill="1" applyBorder="1"/>
    <xf numFmtId="0" fontId="4" fillId="2" borderId="0" xfId="0" applyFont="1" applyFill="1" applyBorder="1"/>
    <xf numFmtId="0" fontId="2" fillId="2" borderId="5" xfId="2" applyFont="1" applyFill="1" applyBorder="1"/>
    <xf numFmtId="0" fontId="3" fillId="2" borderId="6" xfId="2" applyFont="1" applyFill="1" applyBorder="1"/>
    <xf numFmtId="0" fontId="3" fillId="2" borderId="7" xfId="2" applyFont="1" applyFill="1" applyBorder="1"/>
    <xf numFmtId="0" fontId="4" fillId="2" borderId="7" xfId="0" applyFont="1" applyFill="1" applyBorder="1"/>
    <xf numFmtId="0" fontId="3" fillId="2" borderId="8" xfId="2" applyFont="1" applyFill="1" applyBorder="1"/>
    <xf numFmtId="0" fontId="5" fillId="0" borderId="4" xfId="0" applyFont="1" applyBorder="1"/>
    <xf numFmtId="0" fontId="2" fillId="3" borderId="0" xfId="2" applyFont="1" applyFill="1" applyBorder="1"/>
    <xf numFmtId="0" fontId="3" fillId="3" borderId="0" xfId="2" applyFont="1" applyFill="1" applyBorder="1"/>
    <xf numFmtId="0" fontId="4" fillId="0" borderId="0" xfId="0" applyFont="1" applyBorder="1"/>
    <xf numFmtId="0" fontId="3" fillId="3" borderId="5" xfId="2" applyFont="1" applyFill="1" applyBorder="1"/>
    <xf numFmtId="0" fontId="2" fillId="3" borderId="9" xfId="2" applyFont="1" applyFill="1" applyBorder="1"/>
    <xf numFmtId="0" fontId="2" fillId="3" borderId="10" xfId="2" applyFont="1" applyFill="1" applyBorder="1"/>
    <xf numFmtId="0" fontId="3" fillId="3" borderId="11" xfId="2" applyFont="1" applyFill="1" applyBorder="1"/>
    <xf numFmtId="0" fontId="2" fillId="3" borderId="12" xfId="2" applyFont="1" applyFill="1" applyBorder="1"/>
    <xf numFmtId="0" fontId="3" fillId="3" borderId="12" xfId="2" applyFont="1" applyFill="1" applyBorder="1"/>
    <xf numFmtId="0" fontId="6" fillId="0" borderId="12" xfId="0" applyFont="1" applyBorder="1" applyAlignment="1">
      <alignment horizontal="center"/>
    </xf>
    <xf numFmtId="0" fontId="2" fillId="3" borderId="12" xfId="2" applyFont="1" applyFill="1" applyBorder="1" applyAlignment="1">
      <alignment horizontal="center"/>
    </xf>
    <xf numFmtId="0" fontId="4" fillId="0" borderId="12" xfId="0" applyFont="1" applyFill="1" applyBorder="1" applyAlignment="1">
      <alignment horizontal="left" vertical="top"/>
    </xf>
    <xf numFmtId="165" fontId="3" fillId="3" borderId="12" xfId="1" applyNumberFormat="1" applyFont="1" applyFill="1" applyBorder="1"/>
    <xf numFmtId="164" fontId="3" fillId="3" borderId="12" xfId="1" applyFont="1" applyFill="1" applyBorder="1"/>
    <xf numFmtId="0" fontId="3" fillId="3" borderId="12" xfId="2" applyFont="1" applyFill="1" applyBorder="1" applyAlignment="1">
      <alignment wrapText="1"/>
    </xf>
    <xf numFmtId="165" fontId="7" fillId="3" borderId="12" xfId="1" applyNumberFormat="1" applyFont="1" applyFill="1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164" fontId="4" fillId="0" borderId="12" xfId="1" applyFont="1" applyBorder="1"/>
    <xf numFmtId="0" fontId="2" fillId="2" borderId="12" xfId="2" applyFont="1" applyFill="1" applyBorder="1"/>
    <xf numFmtId="164" fontId="2" fillId="2" borderId="12" xfId="1" applyFont="1" applyFill="1" applyBorder="1"/>
    <xf numFmtId="0" fontId="4" fillId="4" borderId="12" xfId="0" applyFont="1" applyFill="1" applyBorder="1" applyAlignment="1">
      <alignment horizontal="left" vertical="top"/>
    </xf>
    <xf numFmtId="0" fontId="2" fillId="0" borderId="0" xfId="2" applyFont="1" applyFill="1" applyBorder="1"/>
    <xf numFmtId="164" fontId="2" fillId="0" borderId="0" xfId="1" applyFont="1" applyFill="1" applyBorder="1"/>
    <xf numFmtId="0" fontId="6" fillId="0" borderId="12" xfId="0" applyFont="1" applyFill="1" applyBorder="1" applyAlignment="1">
      <alignment horizontal="left" vertical="top"/>
    </xf>
    <xf numFmtId="165" fontId="2" fillId="3" borderId="12" xfId="1" applyNumberFormat="1" applyFont="1" applyFill="1" applyBorder="1"/>
    <xf numFmtId="164" fontId="2" fillId="3" borderId="12" xfId="2" applyNumberFormat="1" applyFont="1" applyFill="1" applyBorder="1"/>
    <xf numFmtId="0" fontId="3" fillId="3" borderId="6" xfId="2" applyFont="1" applyFill="1" applyBorder="1"/>
    <xf numFmtId="0" fontId="3" fillId="3" borderId="7" xfId="2" applyFont="1" applyFill="1" applyBorder="1"/>
    <xf numFmtId="0" fontId="3" fillId="3" borderId="8" xfId="2" applyFont="1" applyFill="1" applyBorder="1"/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left" vertical="top"/>
    </xf>
    <xf numFmtId="165" fontId="3" fillId="0" borderId="12" xfId="1" applyNumberFormat="1" applyFont="1" applyBorder="1" applyAlignment="1">
      <alignment horizontal="right" vertical="top"/>
    </xf>
    <xf numFmtId="0" fontId="3" fillId="0" borderId="12" xfId="0" quotePrefix="1" applyFont="1" applyFill="1" applyBorder="1" applyAlignment="1">
      <alignment horizontal="left" vertical="top"/>
    </xf>
    <xf numFmtId="0" fontId="4" fillId="0" borderId="12" xfId="0" applyFont="1" applyFill="1" applyBorder="1"/>
    <xf numFmtId="165" fontId="3" fillId="0" borderId="12" xfId="1" applyNumberFormat="1" applyFont="1" applyFill="1" applyBorder="1" applyAlignment="1">
      <alignment horizontal="right" vertical="top"/>
    </xf>
    <xf numFmtId="164" fontId="4" fillId="0" borderId="12" xfId="1" applyFont="1" applyFill="1" applyBorder="1"/>
    <xf numFmtId="0" fontId="4" fillId="0" borderId="0" xfId="0" applyFont="1" applyFill="1"/>
    <xf numFmtId="0" fontId="6" fillId="2" borderId="12" xfId="0" applyFont="1" applyFill="1" applyBorder="1" applyAlignment="1">
      <alignment horizontal="center"/>
    </xf>
    <xf numFmtId="165" fontId="6" fillId="2" borderId="12" xfId="1" applyNumberFormat="1" applyFont="1" applyFill="1" applyBorder="1"/>
    <xf numFmtId="164" fontId="6" fillId="2" borderId="12" xfId="1" applyFont="1" applyFill="1" applyBorder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O193"/>
  <sheetViews>
    <sheetView showGridLines="0" tabSelected="1" topLeftCell="B1" workbookViewId="0">
      <selection activeCell="I20" sqref="I20"/>
    </sheetView>
  </sheetViews>
  <sheetFormatPr defaultColWidth="9.140625" defaultRowHeight="12.75" x14ac:dyDescent="0.2"/>
  <cols>
    <col min="1" max="1" width="17" style="4" bestFit="1" customWidth="1"/>
    <col min="2" max="2" width="8.42578125" style="4" customWidth="1"/>
    <col min="3" max="3" width="28.42578125" style="4" bestFit="1" customWidth="1"/>
    <col min="4" max="4" width="36.7109375" style="4" bestFit="1" customWidth="1"/>
    <col min="5" max="5" width="16.5703125" style="4" bestFit="1" customWidth="1"/>
    <col min="6" max="6" width="21.140625" style="4" customWidth="1"/>
    <col min="7" max="7" width="15.85546875" style="4" bestFit="1" customWidth="1"/>
    <col min="8" max="8" width="16.85546875" style="4" bestFit="1" customWidth="1"/>
    <col min="9" max="9" width="17.140625" style="4" bestFit="1" customWidth="1"/>
    <col min="10" max="10" width="17.140625" style="4" customWidth="1"/>
    <col min="11" max="11" width="16.85546875" style="4" customWidth="1"/>
    <col min="12" max="12" width="13.85546875" style="4" bestFit="1" customWidth="1"/>
    <col min="13" max="13" width="14.140625" style="4" bestFit="1" customWidth="1"/>
    <col min="14" max="14" width="14" style="4" customWidth="1"/>
    <col min="15" max="15" width="11.5703125" style="4" bestFit="1" customWidth="1"/>
    <col min="16" max="16384" width="9.140625" style="4"/>
  </cols>
  <sheetData>
    <row r="2" spans="2:15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">
      <c r="B5" s="5" t="s">
        <v>1</v>
      </c>
      <c r="C5" s="9"/>
      <c r="D5" s="9"/>
      <c r="E5" s="9"/>
      <c r="F5" s="9"/>
      <c r="G5" s="9"/>
      <c r="H5" s="9"/>
      <c r="I5" s="9"/>
      <c r="J5" s="9"/>
      <c r="K5" s="9"/>
      <c r="L5" s="10"/>
      <c r="M5" s="9"/>
      <c r="N5" s="10"/>
      <c r="O5" s="11"/>
    </row>
    <row r="6" spans="2:15" x14ac:dyDescent="0.2">
      <c r="B6" s="12"/>
      <c r="C6" s="13"/>
      <c r="D6" s="13"/>
      <c r="E6" s="13"/>
      <c r="F6" s="13"/>
      <c r="G6" s="13"/>
      <c r="H6" s="13"/>
      <c r="I6" s="13"/>
      <c r="J6" s="13"/>
      <c r="K6" s="13"/>
      <c r="L6" s="14"/>
      <c r="M6" s="13"/>
      <c r="N6" s="14"/>
      <c r="O6" s="15"/>
    </row>
    <row r="7" spans="2:15" x14ac:dyDescent="0.2">
      <c r="B7" s="16"/>
      <c r="C7" s="17"/>
      <c r="D7" s="17"/>
      <c r="E7" s="18"/>
      <c r="F7" s="18"/>
      <c r="G7" s="18"/>
      <c r="H7" s="18"/>
      <c r="I7" s="18"/>
      <c r="J7" s="18"/>
      <c r="K7" s="18"/>
      <c r="L7" s="19"/>
      <c r="M7" s="18"/>
      <c r="N7" s="19"/>
      <c r="O7" s="20"/>
    </row>
    <row r="8" spans="2:15" x14ac:dyDescent="0.2">
      <c r="B8" s="16"/>
      <c r="C8" s="21" t="s">
        <v>2</v>
      </c>
      <c r="D8" s="22"/>
      <c r="E8" s="23"/>
      <c r="F8" s="24" t="s">
        <v>3</v>
      </c>
      <c r="G8" s="25"/>
      <c r="H8" s="25"/>
      <c r="I8" s="18"/>
      <c r="J8" s="18"/>
      <c r="K8" s="18"/>
      <c r="L8" s="19"/>
      <c r="M8" s="18"/>
      <c r="N8" s="19"/>
      <c r="O8" s="20"/>
    </row>
    <row r="9" spans="2:15" x14ac:dyDescent="0.2">
      <c r="B9" s="16"/>
      <c r="C9" s="26" t="s">
        <v>4</v>
      </c>
      <c r="D9" s="27" t="s">
        <v>5</v>
      </c>
      <c r="E9" s="27" t="s">
        <v>6</v>
      </c>
      <c r="F9" s="26" t="s">
        <v>7</v>
      </c>
      <c r="G9" s="27" t="s">
        <v>8</v>
      </c>
      <c r="H9" s="27" t="s">
        <v>9</v>
      </c>
      <c r="I9" s="18"/>
      <c r="J9" s="18"/>
      <c r="K9" s="18"/>
      <c r="L9" s="19"/>
      <c r="M9" s="18"/>
      <c r="N9" s="19"/>
      <c r="O9" s="20"/>
    </row>
    <row r="10" spans="2:15" ht="25.5" x14ac:dyDescent="0.2">
      <c r="B10" s="16"/>
      <c r="C10" s="28" t="s">
        <v>10</v>
      </c>
      <c r="D10" s="29">
        <f>E193</f>
        <v>15315174.819999998</v>
      </c>
      <c r="E10" s="30">
        <f>D10/$D$16%</f>
        <v>41.938118362812119</v>
      </c>
      <c r="F10" s="31" t="s">
        <v>11</v>
      </c>
      <c r="G10" s="25">
        <v>59</v>
      </c>
      <c r="H10" s="30">
        <v>15205930</v>
      </c>
      <c r="I10" s="18"/>
      <c r="J10" s="18"/>
      <c r="K10" s="18"/>
      <c r="L10" s="19"/>
      <c r="M10" s="18"/>
      <c r="N10" s="19"/>
      <c r="O10" s="20"/>
    </row>
    <row r="11" spans="2:15" ht="25.5" x14ac:dyDescent="0.2">
      <c r="B11" s="16"/>
      <c r="C11" s="28" t="s">
        <v>12</v>
      </c>
      <c r="D11" s="32">
        <f>F193</f>
        <v>10613321.210000001</v>
      </c>
      <c r="E11" s="30">
        <f>D11/$D$16%</f>
        <v>29.062856046949417</v>
      </c>
      <c r="F11" s="31" t="s">
        <v>13</v>
      </c>
      <c r="G11" s="25">
        <v>48</v>
      </c>
      <c r="H11" s="30">
        <v>5850385</v>
      </c>
      <c r="I11" s="18"/>
      <c r="J11" s="18"/>
      <c r="M11" s="18"/>
      <c r="N11" s="19"/>
      <c r="O11" s="20"/>
    </row>
    <row r="12" spans="2:15" ht="25.5" x14ac:dyDescent="0.2">
      <c r="B12" s="16"/>
      <c r="C12" s="28" t="s">
        <v>14</v>
      </c>
      <c r="D12" s="29">
        <f>G193</f>
        <v>7198634.3500000006</v>
      </c>
      <c r="E12" s="30">
        <f>D12/$D$16%</f>
        <v>19.712290781471154</v>
      </c>
      <c r="F12" s="33" t="s">
        <v>15</v>
      </c>
      <c r="G12" s="34">
        <v>22</v>
      </c>
      <c r="H12" s="35">
        <v>-48407</v>
      </c>
      <c r="I12" s="18"/>
      <c r="J12" s="18"/>
      <c r="K12" s="18"/>
      <c r="L12" s="19"/>
      <c r="M12" s="18"/>
      <c r="N12" s="19"/>
      <c r="O12" s="20"/>
    </row>
    <row r="13" spans="2:15" x14ac:dyDescent="0.2">
      <c r="B13" s="16"/>
      <c r="C13" s="28" t="s">
        <v>16</v>
      </c>
      <c r="D13" s="29">
        <f>H193</f>
        <v>992155</v>
      </c>
      <c r="E13" s="30">
        <f>D13/$D$16%</f>
        <v>2.7168552963508295</v>
      </c>
      <c r="F13" s="25" t="s">
        <v>17</v>
      </c>
      <c r="G13" s="25">
        <v>43</v>
      </c>
      <c r="H13" s="30">
        <v>4861016</v>
      </c>
      <c r="I13" s="18"/>
      <c r="J13" s="18"/>
      <c r="K13" s="18"/>
      <c r="L13" s="18"/>
      <c r="M13" s="18"/>
      <c r="N13" s="18"/>
      <c r="O13" s="20"/>
    </row>
    <row r="14" spans="2:15" x14ac:dyDescent="0.2">
      <c r="B14" s="16"/>
      <c r="C14" s="28" t="s">
        <v>18</v>
      </c>
      <c r="D14" s="29">
        <f>I193</f>
        <v>1984773.3499999999</v>
      </c>
      <c r="E14" s="30">
        <f>D14/$D$16%</f>
        <v>5.4349794014075208</v>
      </c>
      <c r="F14" s="36" t="s">
        <v>19</v>
      </c>
      <c r="G14" s="36">
        <f>SUM(G10:G13)</f>
        <v>172</v>
      </c>
      <c r="H14" s="37">
        <f>SUBTOTAL(9,H10:H13)</f>
        <v>25868924</v>
      </c>
      <c r="I14" s="18"/>
      <c r="J14" s="18"/>
      <c r="K14" s="18"/>
      <c r="L14" s="18"/>
      <c r="M14" s="18"/>
      <c r="N14" s="18"/>
      <c r="O14" s="20"/>
    </row>
    <row r="15" spans="2:15" x14ac:dyDescent="0.2">
      <c r="B15" s="16"/>
      <c r="C15" s="38" t="s">
        <v>20</v>
      </c>
      <c r="D15" s="29">
        <f>J193</f>
        <v>414448.58</v>
      </c>
      <c r="E15" s="30"/>
      <c r="F15" s="39"/>
      <c r="G15" s="39"/>
      <c r="H15" s="40"/>
      <c r="I15" s="18"/>
      <c r="J15" s="18"/>
      <c r="K15" s="18"/>
      <c r="L15" s="18"/>
      <c r="M15" s="18"/>
      <c r="N15" s="18"/>
      <c r="O15" s="20"/>
    </row>
    <row r="16" spans="2:15" x14ac:dyDescent="0.2">
      <c r="B16" s="16"/>
      <c r="C16" s="41" t="s">
        <v>19</v>
      </c>
      <c r="D16" s="42">
        <f>SUM(D10:D15)</f>
        <v>36518507.310000002</v>
      </c>
      <c r="E16" s="43">
        <f>SUM(E10:E14)</f>
        <v>98.86509988899104</v>
      </c>
      <c r="F16" s="19"/>
      <c r="G16" s="19"/>
      <c r="H16" s="19"/>
      <c r="I16" s="18"/>
      <c r="J16" s="18"/>
      <c r="K16" s="18"/>
      <c r="L16" s="18"/>
      <c r="M16" s="18"/>
      <c r="N16" s="18"/>
      <c r="O16" s="20"/>
    </row>
    <row r="17" spans="2:15" x14ac:dyDescent="0.2">
      <c r="B17" s="16"/>
      <c r="C17" s="41" t="s">
        <v>21</v>
      </c>
      <c r="D17" s="42">
        <f>L193</f>
        <v>11579674.729999997</v>
      </c>
      <c r="E17" s="43"/>
      <c r="F17" s="19"/>
      <c r="G17" s="19"/>
      <c r="H17" s="19"/>
      <c r="I17" s="18"/>
      <c r="J17" s="18"/>
      <c r="K17" s="18"/>
      <c r="L17" s="18"/>
      <c r="M17" s="18"/>
      <c r="N17" s="18"/>
      <c r="O17" s="20"/>
    </row>
    <row r="18" spans="2:15" x14ac:dyDescent="0.2">
      <c r="B18" s="16"/>
      <c r="C18" s="41" t="s">
        <v>22</v>
      </c>
      <c r="D18" s="42">
        <f>+D16-D17</f>
        <v>24938832.580000006</v>
      </c>
      <c r="E18" s="43"/>
      <c r="F18" s="19"/>
      <c r="G18" s="19"/>
      <c r="H18" s="19"/>
      <c r="I18" s="18"/>
      <c r="J18" s="18"/>
      <c r="K18" s="18"/>
      <c r="L18" s="18"/>
      <c r="M18" s="18"/>
      <c r="N18" s="18"/>
      <c r="O18" s="20"/>
    </row>
    <row r="19" spans="2:15" x14ac:dyDescent="0.2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spans="2:15" ht="25.5" x14ac:dyDescent="0.2">
      <c r="B20" s="47" t="s">
        <v>23</v>
      </c>
      <c r="C20" s="47" t="s">
        <v>24</v>
      </c>
      <c r="D20" s="47" t="s">
        <v>25</v>
      </c>
      <c r="E20" s="47" t="s">
        <v>10</v>
      </c>
      <c r="F20" s="47" t="s">
        <v>12</v>
      </c>
      <c r="G20" s="47" t="s">
        <v>14</v>
      </c>
      <c r="H20" s="47" t="s">
        <v>16</v>
      </c>
      <c r="I20" s="47" t="s">
        <v>18</v>
      </c>
      <c r="J20" s="48" t="s">
        <v>20</v>
      </c>
      <c r="K20" s="47" t="s">
        <v>26</v>
      </c>
      <c r="L20" s="47" t="s">
        <v>27</v>
      </c>
      <c r="M20" s="47" t="s">
        <v>28</v>
      </c>
      <c r="N20" s="49" t="s">
        <v>29</v>
      </c>
      <c r="O20" s="47" t="s">
        <v>30</v>
      </c>
    </row>
    <row r="21" spans="2:15" hidden="1" x14ac:dyDescent="0.2">
      <c r="B21" s="50" t="s">
        <v>31</v>
      </c>
      <c r="C21" s="34"/>
      <c r="D21" s="50" t="s">
        <v>32</v>
      </c>
      <c r="E21" s="51">
        <v>0</v>
      </c>
      <c r="F21" s="51">
        <v>10620</v>
      </c>
      <c r="G21" s="51">
        <v>0</v>
      </c>
      <c r="H21" s="51">
        <v>0</v>
      </c>
      <c r="I21" s="51">
        <v>0</v>
      </c>
      <c r="J21" s="51"/>
      <c r="K21" s="51">
        <v>10620</v>
      </c>
      <c r="L21" s="51">
        <v>0</v>
      </c>
      <c r="M21" s="51">
        <f>+K21-L21</f>
        <v>10620</v>
      </c>
      <c r="N21" s="35" t="e">
        <v>#N/A</v>
      </c>
      <c r="O21" s="35" t="e">
        <f>IF(M21&gt;N21,"True","False")</f>
        <v>#N/A</v>
      </c>
    </row>
    <row r="22" spans="2:15" hidden="1" x14ac:dyDescent="0.2">
      <c r="B22" s="50" t="s">
        <v>33</v>
      </c>
      <c r="C22" s="34"/>
      <c r="D22" s="50" t="s">
        <v>34</v>
      </c>
      <c r="E22" s="51">
        <v>54999</v>
      </c>
      <c r="F22" s="51">
        <v>0</v>
      </c>
      <c r="G22" s="51">
        <v>0</v>
      </c>
      <c r="H22" s="51">
        <v>0</v>
      </c>
      <c r="I22" s="51">
        <v>0</v>
      </c>
      <c r="J22" s="51"/>
      <c r="K22" s="51">
        <v>54999</v>
      </c>
      <c r="L22" s="51">
        <v>5000</v>
      </c>
      <c r="M22" s="51">
        <f t="shared" ref="M22:M85" si="0">+K22-L22</f>
        <v>49999</v>
      </c>
      <c r="N22" s="35">
        <v>104352</v>
      </c>
      <c r="O22" s="35" t="str">
        <f t="shared" ref="O22:O85" si="1">IF(M22&gt;N22,"True","False")</f>
        <v>False</v>
      </c>
    </row>
    <row r="23" spans="2:15" hidden="1" x14ac:dyDescent="0.2">
      <c r="B23" s="50" t="s">
        <v>35</v>
      </c>
      <c r="C23" s="34"/>
      <c r="D23" s="50" t="s">
        <v>36</v>
      </c>
      <c r="E23" s="51">
        <v>0</v>
      </c>
      <c r="F23" s="51">
        <v>0</v>
      </c>
      <c r="G23" s="51">
        <v>115710</v>
      </c>
      <c r="H23" s="51">
        <v>0</v>
      </c>
      <c r="I23" s="51">
        <v>0</v>
      </c>
      <c r="J23" s="51"/>
      <c r="K23" s="51">
        <v>115710</v>
      </c>
      <c r="L23" s="51">
        <v>55000</v>
      </c>
      <c r="M23" s="51">
        <f t="shared" si="0"/>
        <v>60710</v>
      </c>
      <c r="N23" s="35">
        <v>104500</v>
      </c>
      <c r="O23" s="35" t="str">
        <f t="shared" si="1"/>
        <v>False</v>
      </c>
    </row>
    <row r="24" spans="2:15" hidden="1" x14ac:dyDescent="0.2">
      <c r="B24" s="50" t="s">
        <v>37</v>
      </c>
      <c r="C24" s="34"/>
      <c r="D24" s="50" t="s">
        <v>38</v>
      </c>
      <c r="E24" s="51">
        <v>10024</v>
      </c>
      <c r="F24" s="51">
        <v>0</v>
      </c>
      <c r="G24" s="51">
        <v>0</v>
      </c>
      <c r="H24" s="51">
        <v>0</v>
      </c>
      <c r="I24" s="51">
        <v>0</v>
      </c>
      <c r="J24" s="51"/>
      <c r="K24" s="51">
        <v>10024</v>
      </c>
      <c r="L24" s="51">
        <v>0</v>
      </c>
      <c r="M24" s="51">
        <f t="shared" si="0"/>
        <v>10024</v>
      </c>
      <c r="N24" s="35">
        <v>-10030</v>
      </c>
      <c r="O24" s="35" t="str">
        <f t="shared" si="1"/>
        <v>True</v>
      </c>
    </row>
    <row r="25" spans="2:15" hidden="1" x14ac:dyDescent="0.2">
      <c r="B25" s="50" t="s">
        <v>39</v>
      </c>
      <c r="C25" s="34"/>
      <c r="D25" s="50" t="s">
        <v>40</v>
      </c>
      <c r="E25" s="51">
        <v>0</v>
      </c>
      <c r="F25" s="51">
        <v>0</v>
      </c>
      <c r="G25" s="51">
        <v>1202029</v>
      </c>
      <c r="H25" s="51">
        <v>0</v>
      </c>
      <c r="I25" s="51">
        <v>0</v>
      </c>
      <c r="J25" s="51"/>
      <c r="K25" s="51">
        <v>1202029</v>
      </c>
      <c r="L25" s="51">
        <v>390000</v>
      </c>
      <c r="M25" s="51">
        <f t="shared" si="0"/>
        <v>812029</v>
      </c>
      <c r="N25" s="35">
        <v>1172421</v>
      </c>
      <c r="O25" s="35" t="str">
        <f t="shared" si="1"/>
        <v>False</v>
      </c>
    </row>
    <row r="26" spans="2:15" hidden="1" x14ac:dyDescent="0.2">
      <c r="B26" s="50" t="s">
        <v>41</v>
      </c>
      <c r="C26" s="34"/>
      <c r="D26" s="50" t="s">
        <v>42</v>
      </c>
      <c r="E26" s="51">
        <v>74200</v>
      </c>
      <c r="F26" s="51">
        <v>73450</v>
      </c>
      <c r="G26" s="51">
        <v>0</v>
      </c>
      <c r="H26" s="51">
        <v>0</v>
      </c>
      <c r="I26" s="51">
        <v>0</v>
      </c>
      <c r="J26" s="51"/>
      <c r="K26" s="51">
        <v>147650</v>
      </c>
      <c r="L26" s="51">
        <v>0</v>
      </c>
      <c r="M26" s="51">
        <f t="shared" si="0"/>
        <v>147650</v>
      </c>
      <c r="N26" s="35" t="e">
        <v>#N/A</v>
      </c>
      <c r="O26" s="35" t="e">
        <f t="shared" si="1"/>
        <v>#N/A</v>
      </c>
    </row>
    <row r="27" spans="2:15" hidden="1" x14ac:dyDescent="0.2">
      <c r="B27" s="50" t="s">
        <v>43</v>
      </c>
      <c r="C27" s="34"/>
      <c r="D27" s="50" t="s">
        <v>44</v>
      </c>
      <c r="E27" s="51">
        <v>48266</v>
      </c>
      <c r="F27" s="51">
        <v>5387</v>
      </c>
      <c r="G27" s="51">
        <v>9928</v>
      </c>
      <c r="H27" s="51">
        <v>0</v>
      </c>
      <c r="I27" s="51">
        <v>0</v>
      </c>
      <c r="J27" s="51"/>
      <c r="K27" s="51">
        <v>63581</v>
      </c>
      <c r="L27" s="51">
        <v>0</v>
      </c>
      <c r="M27" s="51">
        <f t="shared" si="0"/>
        <v>63581</v>
      </c>
      <c r="N27" s="35">
        <v>35560</v>
      </c>
      <c r="O27" s="35" t="str">
        <f t="shared" si="1"/>
        <v>True</v>
      </c>
    </row>
    <row r="28" spans="2:15" hidden="1" x14ac:dyDescent="0.2">
      <c r="B28" s="50" t="s">
        <v>45</v>
      </c>
      <c r="C28" s="34"/>
      <c r="D28" s="50" t="s">
        <v>46</v>
      </c>
      <c r="E28" s="51">
        <v>0</v>
      </c>
      <c r="F28" s="51">
        <v>495654</v>
      </c>
      <c r="G28" s="51">
        <v>0</v>
      </c>
      <c r="H28" s="51">
        <v>0</v>
      </c>
      <c r="I28" s="51">
        <v>0</v>
      </c>
      <c r="J28" s="51"/>
      <c r="K28" s="51">
        <v>495654</v>
      </c>
      <c r="L28" s="51">
        <v>0</v>
      </c>
      <c r="M28" s="51">
        <f t="shared" si="0"/>
        <v>495654</v>
      </c>
      <c r="N28" s="35">
        <v>97873</v>
      </c>
      <c r="O28" s="35" t="str">
        <f t="shared" si="1"/>
        <v>True</v>
      </c>
    </row>
    <row r="29" spans="2:15" hidden="1" x14ac:dyDescent="0.2">
      <c r="B29" s="50" t="s">
        <v>47</v>
      </c>
      <c r="C29" s="34"/>
      <c r="D29" s="50" t="s">
        <v>48</v>
      </c>
      <c r="E29" s="51">
        <v>99907</v>
      </c>
      <c r="F29" s="51">
        <v>27693</v>
      </c>
      <c r="G29" s="51">
        <v>12217</v>
      </c>
      <c r="H29" s="51">
        <v>0</v>
      </c>
      <c r="I29" s="51">
        <v>41391</v>
      </c>
      <c r="J29" s="51"/>
      <c r="K29" s="51">
        <v>181208</v>
      </c>
      <c r="L29" s="51">
        <v>0</v>
      </c>
      <c r="M29" s="51">
        <f t="shared" si="0"/>
        <v>181208</v>
      </c>
      <c r="N29" s="35">
        <v>131552</v>
      </c>
      <c r="O29" s="35" t="str">
        <f t="shared" si="1"/>
        <v>True</v>
      </c>
    </row>
    <row r="30" spans="2:15" hidden="1" x14ac:dyDescent="0.2">
      <c r="B30" s="50" t="s">
        <v>49</v>
      </c>
      <c r="C30" s="34"/>
      <c r="D30" s="50" t="s">
        <v>50</v>
      </c>
      <c r="E30" s="51">
        <v>70317</v>
      </c>
      <c r="F30" s="51">
        <v>0</v>
      </c>
      <c r="G30" s="51">
        <v>0</v>
      </c>
      <c r="H30" s="51">
        <v>0</v>
      </c>
      <c r="I30" s="51">
        <v>0</v>
      </c>
      <c r="J30" s="51"/>
      <c r="K30" s="51">
        <v>70317</v>
      </c>
      <c r="L30" s="51">
        <v>0</v>
      </c>
      <c r="M30" s="51">
        <f t="shared" si="0"/>
        <v>70317</v>
      </c>
      <c r="N30" s="35" t="e">
        <v>#N/A</v>
      </c>
      <c r="O30" s="35" t="e">
        <f t="shared" si="1"/>
        <v>#N/A</v>
      </c>
    </row>
    <row r="31" spans="2:15" hidden="1" x14ac:dyDescent="0.2">
      <c r="B31" s="50" t="s">
        <v>51</v>
      </c>
      <c r="C31" s="34"/>
      <c r="D31" s="50" t="s">
        <v>52</v>
      </c>
      <c r="E31" s="51">
        <v>16402</v>
      </c>
      <c r="F31" s="51">
        <v>0</v>
      </c>
      <c r="G31" s="51">
        <v>0</v>
      </c>
      <c r="H31" s="51">
        <v>0</v>
      </c>
      <c r="I31" s="51">
        <v>0</v>
      </c>
      <c r="J31" s="51"/>
      <c r="K31" s="51">
        <v>16402</v>
      </c>
      <c r="L31" s="51">
        <v>0</v>
      </c>
      <c r="M31" s="51">
        <f t="shared" si="0"/>
        <v>16402</v>
      </c>
      <c r="N31" s="35">
        <v>17700</v>
      </c>
      <c r="O31" s="35" t="str">
        <f t="shared" si="1"/>
        <v>False</v>
      </c>
    </row>
    <row r="32" spans="2:15" hidden="1" x14ac:dyDescent="0.2">
      <c r="B32" s="50" t="s">
        <v>53</v>
      </c>
      <c r="C32" s="34"/>
      <c r="D32" s="50" t="s">
        <v>54</v>
      </c>
      <c r="E32" s="51">
        <v>0</v>
      </c>
      <c r="F32" s="51">
        <v>0</v>
      </c>
      <c r="G32" s="51">
        <v>123750</v>
      </c>
      <c r="H32" s="51">
        <v>0</v>
      </c>
      <c r="I32" s="51">
        <v>0</v>
      </c>
      <c r="J32" s="51"/>
      <c r="K32" s="51">
        <v>123750</v>
      </c>
      <c r="L32" s="51">
        <v>42625</v>
      </c>
      <c r="M32" s="51">
        <f t="shared" si="0"/>
        <v>81125</v>
      </c>
      <c r="N32" s="35" t="e">
        <v>#N/A</v>
      </c>
      <c r="O32" s="35" t="e">
        <f t="shared" si="1"/>
        <v>#N/A</v>
      </c>
    </row>
    <row r="33" spans="2:15" hidden="1" x14ac:dyDescent="0.2">
      <c r="B33" s="50" t="s">
        <v>55</v>
      </c>
      <c r="C33" s="34"/>
      <c r="D33" s="50" t="s">
        <v>56</v>
      </c>
      <c r="E33" s="51">
        <v>4500</v>
      </c>
      <c r="F33" s="51">
        <v>29450</v>
      </c>
      <c r="G33" s="51">
        <v>0</v>
      </c>
      <c r="H33" s="51">
        <v>0</v>
      </c>
      <c r="I33" s="51">
        <v>0</v>
      </c>
      <c r="J33" s="51"/>
      <c r="K33" s="51">
        <v>33950</v>
      </c>
      <c r="L33" s="51">
        <v>0</v>
      </c>
      <c r="M33" s="51">
        <f t="shared" si="0"/>
        <v>33950</v>
      </c>
      <c r="N33" s="35">
        <v>11388</v>
      </c>
      <c r="O33" s="35" t="str">
        <f t="shared" si="1"/>
        <v>True</v>
      </c>
    </row>
    <row r="34" spans="2:15" hidden="1" x14ac:dyDescent="0.2">
      <c r="B34" s="50" t="s">
        <v>57</v>
      </c>
      <c r="C34" s="34"/>
      <c r="D34" s="50" t="s">
        <v>58</v>
      </c>
      <c r="E34" s="51">
        <v>28350</v>
      </c>
      <c r="F34" s="51">
        <v>0</v>
      </c>
      <c r="G34" s="51">
        <v>0</v>
      </c>
      <c r="H34" s="51">
        <v>0</v>
      </c>
      <c r="I34" s="51">
        <v>0</v>
      </c>
      <c r="J34" s="51"/>
      <c r="K34" s="51">
        <v>28350</v>
      </c>
      <c r="L34" s="51">
        <v>9226.0400000000009</v>
      </c>
      <c r="M34" s="51">
        <f t="shared" si="0"/>
        <v>19123.96</v>
      </c>
      <c r="N34" s="35">
        <v>272283.19</v>
      </c>
      <c r="O34" s="35" t="str">
        <f t="shared" si="1"/>
        <v>False</v>
      </c>
    </row>
    <row r="35" spans="2:15" hidden="1" x14ac:dyDescent="0.2">
      <c r="B35" s="50" t="s">
        <v>59</v>
      </c>
      <c r="C35" s="34"/>
      <c r="D35" s="50" t="s">
        <v>60</v>
      </c>
      <c r="E35" s="51">
        <v>0</v>
      </c>
      <c r="F35" s="51">
        <v>6230</v>
      </c>
      <c r="G35" s="51">
        <v>0</v>
      </c>
      <c r="H35" s="51">
        <v>0</v>
      </c>
      <c r="I35" s="51">
        <v>0</v>
      </c>
      <c r="J35" s="51"/>
      <c r="K35" s="51">
        <v>6230</v>
      </c>
      <c r="L35" s="51">
        <v>0</v>
      </c>
      <c r="M35" s="51">
        <f t="shared" si="0"/>
        <v>6230</v>
      </c>
      <c r="N35" s="35">
        <v>11000</v>
      </c>
      <c r="O35" s="35" t="str">
        <f t="shared" si="1"/>
        <v>False</v>
      </c>
    </row>
    <row r="36" spans="2:15" hidden="1" x14ac:dyDescent="0.2">
      <c r="B36" s="50" t="s">
        <v>61</v>
      </c>
      <c r="C36" s="34"/>
      <c r="D36" s="50" t="s">
        <v>62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/>
      <c r="K36" s="51">
        <v>0</v>
      </c>
      <c r="L36" s="51">
        <v>21200</v>
      </c>
      <c r="M36" s="51">
        <f t="shared" si="0"/>
        <v>-21200</v>
      </c>
      <c r="N36" s="35">
        <v>431501</v>
      </c>
      <c r="O36" s="35" t="str">
        <f t="shared" si="1"/>
        <v>False</v>
      </c>
    </row>
    <row r="37" spans="2:15" hidden="1" x14ac:dyDescent="0.2">
      <c r="B37" s="50" t="s">
        <v>63</v>
      </c>
      <c r="C37" s="34"/>
      <c r="D37" s="50" t="s">
        <v>64</v>
      </c>
      <c r="E37" s="51">
        <v>0</v>
      </c>
      <c r="F37" s="51">
        <v>37515</v>
      </c>
      <c r="G37" s="51">
        <v>0</v>
      </c>
      <c r="H37" s="51">
        <v>0</v>
      </c>
      <c r="I37" s="51">
        <v>0</v>
      </c>
      <c r="J37" s="51"/>
      <c r="K37" s="51">
        <v>37515</v>
      </c>
      <c r="L37" s="51">
        <v>0</v>
      </c>
      <c r="M37" s="51">
        <f t="shared" si="0"/>
        <v>37515</v>
      </c>
      <c r="N37" s="35">
        <v>195066</v>
      </c>
      <c r="O37" s="35" t="str">
        <f t="shared" si="1"/>
        <v>False</v>
      </c>
    </row>
    <row r="38" spans="2:15" hidden="1" x14ac:dyDescent="0.2">
      <c r="B38" s="50" t="s">
        <v>65</v>
      </c>
      <c r="C38" s="34"/>
      <c r="D38" s="50" t="s">
        <v>66</v>
      </c>
      <c r="E38" s="51">
        <v>42049</v>
      </c>
      <c r="F38" s="51">
        <v>0</v>
      </c>
      <c r="G38" s="51">
        <v>0</v>
      </c>
      <c r="H38" s="51">
        <v>0</v>
      </c>
      <c r="I38" s="51">
        <v>0</v>
      </c>
      <c r="J38" s="51"/>
      <c r="K38" s="51">
        <v>42049</v>
      </c>
      <c r="L38" s="51">
        <v>0</v>
      </c>
      <c r="M38" s="51">
        <f t="shared" si="0"/>
        <v>42049</v>
      </c>
      <c r="N38" s="35">
        <v>4374</v>
      </c>
      <c r="O38" s="35" t="str">
        <f t="shared" si="1"/>
        <v>True</v>
      </c>
    </row>
    <row r="39" spans="2:15" hidden="1" x14ac:dyDescent="0.2">
      <c r="B39" s="50" t="s">
        <v>67</v>
      </c>
      <c r="C39" s="34"/>
      <c r="D39" s="50" t="s">
        <v>68</v>
      </c>
      <c r="E39" s="51">
        <v>675990</v>
      </c>
      <c r="F39" s="51">
        <v>0</v>
      </c>
      <c r="G39" s="51">
        <v>0</v>
      </c>
      <c r="H39" s="51">
        <v>0</v>
      </c>
      <c r="I39" s="51">
        <v>0</v>
      </c>
      <c r="J39" s="51"/>
      <c r="K39" s="51">
        <v>675990</v>
      </c>
      <c r="L39" s="51">
        <v>0</v>
      </c>
      <c r="M39" s="51">
        <f t="shared" si="0"/>
        <v>675990</v>
      </c>
      <c r="N39" s="35">
        <v>1458222</v>
      </c>
      <c r="O39" s="35" t="str">
        <f t="shared" si="1"/>
        <v>False</v>
      </c>
    </row>
    <row r="40" spans="2:15" hidden="1" x14ac:dyDescent="0.2">
      <c r="B40" s="50" t="s">
        <v>69</v>
      </c>
      <c r="C40" s="34"/>
      <c r="D40" s="50" t="s">
        <v>70</v>
      </c>
      <c r="E40" s="51">
        <v>169971</v>
      </c>
      <c r="F40" s="51">
        <v>25960</v>
      </c>
      <c r="G40" s="51">
        <v>66080</v>
      </c>
      <c r="H40" s="51">
        <v>0</v>
      </c>
      <c r="I40" s="51">
        <v>0</v>
      </c>
      <c r="J40" s="51"/>
      <c r="K40" s="51">
        <v>262011</v>
      </c>
      <c r="L40" s="51">
        <v>0</v>
      </c>
      <c r="M40" s="51">
        <f t="shared" si="0"/>
        <v>262011</v>
      </c>
      <c r="N40" s="35">
        <v>59000</v>
      </c>
      <c r="O40" s="35" t="str">
        <f t="shared" si="1"/>
        <v>True</v>
      </c>
    </row>
    <row r="41" spans="2:15" hidden="1" x14ac:dyDescent="0.2">
      <c r="B41" s="50" t="s">
        <v>71</v>
      </c>
      <c r="C41" s="34"/>
      <c r="D41" s="50" t="s">
        <v>72</v>
      </c>
      <c r="E41" s="51">
        <v>2601095</v>
      </c>
      <c r="F41" s="51">
        <v>588299</v>
      </c>
      <c r="G41" s="51">
        <v>0</v>
      </c>
      <c r="H41" s="51">
        <v>0</v>
      </c>
      <c r="I41" s="51">
        <v>0</v>
      </c>
      <c r="J41" s="51"/>
      <c r="K41" s="51">
        <v>3189394</v>
      </c>
      <c r="L41" s="51">
        <v>142230</v>
      </c>
      <c r="M41" s="51">
        <f t="shared" si="0"/>
        <v>3047164</v>
      </c>
      <c r="N41" s="35">
        <v>156407</v>
      </c>
      <c r="O41" s="35" t="str">
        <f t="shared" si="1"/>
        <v>True</v>
      </c>
    </row>
    <row r="42" spans="2:15" hidden="1" x14ac:dyDescent="0.2">
      <c r="B42" s="50" t="s">
        <v>73</v>
      </c>
      <c r="C42" s="34"/>
      <c r="D42" s="50" t="s">
        <v>74</v>
      </c>
      <c r="E42" s="51">
        <v>0</v>
      </c>
      <c r="F42" s="51">
        <v>114484</v>
      </c>
      <c r="G42" s="51">
        <v>56474</v>
      </c>
      <c r="H42" s="51">
        <v>0</v>
      </c>
      <c r="I42" s="51">
        <v>0</v>
      </c>
      <c r="J42" s="51"/>
      <c r="K42" s="51">
        <v>170958</v>
      </c>
      <c r="L42" s="51">
        <v>0</v>
      </c>
      <c r="M42" s="51">
        <f t="shared" si="0"/>
        <v>170958</v>
      </c>
      <c r="N42" s="35">
        <v>56474</v>
      </c>
      <c r="O42" s="35" t="str">
        <f t="shared" si="1"/>
        <v>True</v>
      </c>
    </row>
    <row r="43" spans="2:15" hidden="1" x14ac:dyDescent="0.2">
      <c r="B43" s="50" t="s">
        <v>75</v>
      </c>
      <c r="C43" s="34"/>
      <c r="D43" s="50" t="s">
        <v>76</v>
      </c>
      <c r="E43" s="51">
        <v>53040</v>
      </c>
      <c r="F43" s="51">
        <v>0</v>
      </c>
      <c r="G43" s="51">
        <v>0</v>
      </c>
      <c r="H43" s="51">
        <v>0</v>
      </c>
      <c r="I43" s="51">
        <v>0</v>
      </c>
      <c r="J43" s="51"/>
      <c r="K43" s="51">
        <v>53040</v>
      </c>
      <c r="L43" s="51">
        <v>0</v>
      </c>
      <c r="M43" s="51">
        <f t="shared" si="0"/>
        <v>53040</v>
      </c>
      <c r="N43" s="35" t="e">
        <v>#N/A</v>
      </c>
      <c r="O43" s="35" t="e">
        <f t="shared" si="1"/>
        <v>#N/A</v>
      </c>
    </row>
    <row r="44" spans="2:15" hidden="1" x14ac:dyDescent="0.2">
      <c r="B44" s="50" t="s">
        <v>77</v>
      </c>
      <c r="C44" s="34"/>
      <c r="D44" s="50" t="s">
        <v>78</v>
      </c>
      <c r="E44" s="51">
        <v>46988</v>
      </c>
      <c r="F44" s="51">
        <v>0</v>
      </c>
      <c r="G44" s="51">
        <v>0</v>
      </c>
      <c r="H44" s="51">
        <v>0</v>
      </c>
      <c r="I44" s="51">
        <v>0</v>
      </c>
      <c r="J44" s="51"/>
      <c r="K44" s="51">
        <v>46988</v>
      </c>
      <c r="L44" s="51">
        <v>0</v>
      </c>
      <c r="M44" s="51">
        <f t="shared" si="0"/>
        <v>46988</v>
      </c>
      <c r="N44" s="35">
        <v>16899</v>
      </c>
      <c r="O44" s="35" t="str">
        <f t="shared" si="1"/>
        <v>True</v>
      </c>
    </row>
    <row r="45" spans="2:15" hidden="1" x14ac:dyDescent="0.2">
      <c r="B45" s="50" t="s">
        <v>79</v>
      </c>
      <c r="C45" s="34"/>
      <c r="D45" s="50" t="s">
        <v>80</v>
      </c>
      <c r="E45" s="51">
        <v>0</v>
      </c>
      <c r="F45" s="51">
        <v>0</v>
      </c>
      <c r="G45" s="51">
        <v>31860</v>
      </c>
      <c r="H45" s="51">
        <v>0</v>
      </c>
      <c r="I45" s="51">
        <v>0</v>
      </c>
      <c r="J45" s="51"/>
      <c r="K45" s="51">
        <v>31860</v>
      </c>
      <c r="L45" s="51">
        <v>0</v>
      </c>
      <c r="M45" s="51">
        <f t="shared" si="0"/>
        <v>31860</v>
      </c>
      <c r="N45" s="35" t="e">
        <v>#N/A</v>
      </c>
      <c r="O45" s="35" t="e">
        <f t="shared" si="1"/>
        <v>#N/A</v>
      </c>
    </row>
    <row r="46" spans="2:15" hidden="1" x14ac:dyDescent="0.2">
      <c r="B46" s="50" t="s">
        <v>81</v>
      </c>
      <c r="C46" s="34"/>
      <c r="D46" s="50" t="s">
        <v>82</v>
      </c>
      <c r="E46" s="51">
        <v>56578</v>
      </c>
      <c r="F46" s="51">
        <v>60470</v>
      </c>
      <c r="G46" s="51">
        <v>23010</v>
      </c>
      <c r="H46" s="51">
        <v>0</v>
      </c>
      <c r="I46" s="51">
        <v>43281</v>
      </c>
      <c r="J46" s="51"/>
      <c r="K46" s="51">
        <v>183339</v>
      </c>
      <c r="L46" s="51">
        <v>0</v>
      </c>
      <c r="M46" s="51">
        <f t="shared" si="0"/>
        <v>183339</v>
      </c>
      <c r="N46" s="35">
        <v>381881</v>
      </c>
      <c r="O46" s="35" t="str">
        <f t="shared" si="1"/>
        <v>False</v>
      </c>
    </row>
    <row r="47" spans="2:15" hidden="1" x14ac:dyDescent="0.2">
      <c r="B47" s="50" t="s">
        <v>83</v>
      </c>
      <c r="C47" s="34"/>
      <c r="D47" s="50" t="s">
        <v>84</v>
      </c>
      <c r="E47" s="51">
        <v>44934</v>
      </c>
      <c r="F47" s="51">
        <v>0</v>
      </c>
      <c r="G47" s="51">
        <v>0</v>
      </c>
      <c r="H47" s="51">
        <v>0</v>
      </c>
      <c r="I47" s="51">
        <v>0</v>
      </c>
      <c r="J47" s="51"/>
      <c r="K47" s="51">
        <v>44934</v>
      </c>
      <c r="L47" s="51">
        <v>0</v>
      </c>
      <c r="M47" s="51">
        <f t="shared" si="0"/>
        <v>44934</v>
      </c>
      <c r="N47" s="35" t="e">
        <v>#N/A</v>
      </c>
      <c r="O47" s="35" t="e">
        <f t="shared" si="1"/>
        <v>#N/A</v>
      </c>
    </row>
    <row r="48" spans="2:15" hidden="1" x14ac:dyDescent="0.2">
      <c r="B48" s="50" t="s">
        <v>85</v>
      </c>
      <c r="C48" s="34"/>
      <c r="D48" s="50" t="s">
        <v>86</v>
      </c>
      <c r="E48" s="51">
        <v>9400</v>
      </c>
      <c r="F48" s="51">
        <v>0</v>
      </c>
      <c r="G48" s="51">
        <v>0</v>
      </c>
      <c r="H48" s="51">
        <v>0</v>
      </c>
      <c r="I48" s="51">
        <v>0</v>
      </c>
      <c r="J48" s="51"/>
      <c r="K48" s="51">
        <v>9400</v>
      </c>
      <c r="L48" s="51">
        <v>0</v>
      </c>
      <c r="M48" s="51">
        <f t="shared" si="0"/>
        <v>9400</v>
      </c>
      <c r="N48" s="35">
        <v>42300</v>
      </c>
      <c r="O48" s="35" t="str">
        <f t="shared" si="1"/>
        <v>False</v>
      </c>
    </row>
    <row r="49" spans="2:15" hidden="1" x14ac:dyDescent="0.2">
      <c r="B49" s="50" t="s">
        <v>87</v>
      </c>
      <c r="C49" s="34"/>
      <c r="D49" s="50" t="s">
        <v>88</v>
      </c>
      <c r="E49" s="51">
        <v>0</v>
      </c>
      <c r="F49" s="51">
        <v>23473</v>
      </c>
      <c r="G49" s="51">
        <v>0</v>
      </c>
      <c r="H49" s="51">
        <v>0</v>
      </c>
      <c r="I49" s="51">
        <v>0</v>
      </c>
      <c r="J49" s="51"/>
      <c r="K49" s="51">
        <v>23473</v>
      </c>
      <c r="L49" s="51">
        <v>4685</v>
      </c>
      <c r="M49" s="51">
        <f t="shared" si="0"/>
        <v>18788</v>
      </c>
      <c r="N49" s="35">
        <v>6211.28</v>
      </c>
      <c r="O49" s="35" t="str">
        <f t="shared" si="1"/>
        <v>True</v>
      </c>
    </row>
    <row r="50" spans="2:15" hidden="1" x14ac:dyDescent="0.2">
      <c r="B50" s="50" t="s">
        <v>89</v>
      </c>
      <c r="C50" s="34"/>
      <c r="D50" s="50" t="s">
        <v>90</v>
      </c>
      <c r="E50" s="51">
        <v>47200</v>
      </c>
      <c r="F50" s="51">
        <v>0</v>
      </c>
      <c r="G50" s="51">
        <v>59160</v>
      </c>
      <c r="H50" s="51">
        <v>0</v>
      </c>
      <c r="I50" s="51">
        <v>6000</v>
      </c>
      <c r="J50" s="51"/>
      <c r="K50" s="51">
        <v>112360</v>
      </c>
      <c r="L50" s="51">
        <v>38876</v>
      </c>
      <c r="M50" s="51">
        <f t="shared" si="0"/>
        <v>73484</v>
      </c>
      <c r="N50" s="35">
        <v>26284</v>
      </c>
      <c r="O50" s="35" t="str">
        <f t="shared" si="1"/>
        <v>True</v>
      </c>
    </row>
    <row r="51" spans="2:15" hidden="1" x14ac:dyDescent="0.2">
      <c r="B51" s="50" t="s">
        <v>91</v>
      </c>
      <c r="C51" s="34"/>
      <c r="D51" s="50" t="s">
        <v>92</v>
      </c>
      <c r="E51" s="51">
        <v>0</v>
      </c>
      <c r="F51" s="51">
        <v>0</v>
      </c>
      <c r="G51" s="51">
        <v>0</v>
      </c>
      <c r="H51" s="51">
        <v>0</v>
      </c>
      <c r="I51" s="51">
        <v>4720</v>
      </c>
      <c r="J51" s="51"/>
      <c r="K51" s="51">
        <v>4720</v>
      </c>
      <c r="L51" s="51">
        <v>0</v>
      </c>
      <c r="M51" s="51">
        <f t="shared" si="0"/>
        <v>4720</v>
      </c>
      <c r="N51" s="35">
        <v>4720</v>
      </c>
      <c r="O51" s="35" t="str">
        <f t="shared" si="1"/>
        <v>False</v>
      </c>
    </row>
    <row r="52" spans="2:15" hidden="1" x14ac:dyDescent="0.2">
      <c r="B52" s="50" t="s">
        <v>93</v>
      </c>
      <c r="C52" s="34"/>
      <c r="D52" s="50" t="s">
        <v>94</v>
      </c>
      <c r="E52" s="51">
        <v>0</v>
      </c>
      <c r="F52" s="51">
        <v>0</v>
      </c>
      <c r="G52" s="51">
        <v>135939</v>
      </c>
      <c r="H52" s="51">
        <v>195000</v>
      </c>
      <c r="I52" s="51">
        <v>0</v>
      </c>
      <c r="J52" s="51"/>
      <c r="K52" s="51">
        <v>330939</v>
      </c>
      <c r="L52" s="51">
        <v>325326.69</v>
      </c>
      <c r="M52" s="51">
        <f t="shared" si="0"/>
        <v>5612.3099999999977</v>
      </c>
      <c r="N52" s="35">
        <v>330939</v>
      </c>
      <c r="O52" s="35" t="str">
        <f t="shared" si="1"/>
        <v>False</v>
      </c>
    </row>
    <row r="53" spans="2:15" hidden="1" x14ac:dyDescent="0.2">
      <c r="B53" s="50" t="s">
        <v>95</v>
      </c>
      <c r="C53" s="34"/>
      <c r="D53" s="50" t="s">
        <v>96</v>
      </c>
      <c r="E53" s="51">
        <v>56214</v>
      </c>
      <c r="F53" s="51">
        <v>14300</v>
      </c>
      <c r="G53" s="51">
        <v>0</v>
      </c>
      <c r="H53" s="51">
        <v>12722</v>
      </c>
      <c r="I53" s="51">
        <v>0</v>
      </c>
      <c r="J53" s="51"/>
      <c r="K53" s="51">
        <v>83236</v>
      </c>
      <c r="L53" s="51">
        <v>20056</v>
      </c>
      <c r="M53" s="51">
        <f t="shared" si="0"/>
        <v>63180</v>
      </c>
      <c r="N53" s="35">
        <v>21541</v>
      </c>
      <c r="O53" s="35" t="str">
        <f t="shared" si="1"/>
        <v>True</v>
      </c>
    </row>
    <row r="54" spans="2:15" hidden="1" x14ac:dyDescent="0.2">
      <c r="B54" s="50" t="s">
        <v>97</v>
      </c>
      <c r="C54" s="34"/>
      <c r="D54" s="50" t="s">
        <v>98</v>
      </c>
      <c r="E54" s="51">
        <v>0</v>
      </c>
      <c r="F54" s="51">
        <v>0</v>
      </c>
      <c r="G54" s="51">
        <v>0</v>
      </c>
      <c r="H54" s="51">
        <v>0</v>
      </c>
      <c r="I54" s="51">
        <v>510716</v>
      </c>
      <c r="J54" s="51"/>
      <c r="K54" s="51">
        <v>510716</v>
      </c>
      <c r="L54" s="51">
        <v>480708</v>
      </c>
      <c r="M54" s="51">
        <f t="shared" si="0"/>
        <v>30008</v>
      </c>
      <c r="N54" s="35">
        <v>510716</v>
      </c>
      <c r="O54" s="35" t="str">
        <f t="shared" si="1"/>
        <v>False</v>
      </c>
    </row>
    <row r="55" spans="2:15" hidden="1" x14ac:dyDescent="0.2">
      <c r="B55" s="50" t="s">
        <v>99</v>
      </c>
      <c r="C55" s="34"/>
      <c r="D55" s="50" t="s">
        <v>100</v>
      </c>
      <c r="E55" s="51">
        <v>48314</v>
      </c>
      <c r="F55" s="51">
        <v>58125</v>
      </c>
      <c r="G55" s="51">
        <v>51615</v>
      </c>
      <c r="H55" s="51">
        <v>135256</v>
      </c>
      <c r="I55" s="51">
        <v>0</v>
      </c>
      <c r="J55" s="51"/>
      <c r="K55" s="51">
        <v>293310</v>
      </c>
      <c r="L55" s="51">
        <v>205563</v>
      </c>
      <c r="M55" s="51">
        <f t="shared" si="0"/>
        <v>87747</v>
      </c>
      <c r="N55" s="35">
        <v>46490</v>
      </c>
      <c r="O55" s="35" t="str">
        <f t="shared" si="1"/>
        <v>True</v>
      </c>
    </row>
    <row r="56" spans="2:15" hidden="1" x14ac:dyDescent="0.2">
      <c r="B56" s="50" t="s">
        <v>101</v>
      </c>
      <c r="C56" s="34"/>
      <c r="D56" s="50" t="s">
        <v>102</v>
      </c>
      <c r="E56" s="51">
        <v>0</v>
      </c>
      <c r="F56" s="51">
        <v>1201002</v>
      </c>
      <c r="G56" s="51">
        <v>314750</v>
      </c>
      <c r="H56" s="51">
        <v>361</v>
      </c>
      <c r="I56" s="51">
        <v>0</v>
      </c>
      <c r="J56" s="51"/>
      <c r="K56" s="51">
        <v>1516113</v>
      </c>
      <c r="L56" s="51">
        <v>0</v>
      </c>
      <c r="M56" s="51">
        <f t="shared" si="0"/>
        <v>1516113</v>
      </c>
      <c r="N56" s="35">
        <v>10421</v>
      </c>
      <c r="O56" s="35" t="str">
        <f t="shared" si="1"/>
        <v>True</v>
      </c>
    </row>
    <row r="57" spans="2:15" s="56" customFormat="1" hidden="1" x14ac:dyDescent="0.2">
      <c r="B57" s="52" t="s">
        <v>103</v>
      </c>
      <c r="C57" s="53"/>
      <c r="D57" s="52" t="s">
        <v>104</v>
      </c>
      <c r="E57" s="54">
        <v>51300</v>
      </c>
      <c r="F57" s="54">
        <v>1471353</v>
      </c>
      <c r="G57" s="54">
        <v>1728906</v>
      </c>
      <c r="H57" s="54">
        <v>0</v>
      </c>
      <c r="I57" s="54">
        <v>29073</v>
      </c>
      <c r="J57" s="54">
        <v>154659</v>
      </c>
      <c r="K57" s="54">
        <v>3435291.8</v>
      </c>
      <c r="L57" s="54">
        <v>791284.61</v>
      </c>
      <c r="M57" s="54">
        <f t="shared" si="0"/>
        <v>2644007.19</v>
      </c>
      <c r="N57" s="55">
        <v>1280865.3600000001</v>
      </c>
      <c r="O57" s="55" t="str">
        <f t="shared" si="1"/>
        <v>True</v>
      </c>
    </row>
    <row r="58" spans="2:15" hidden="1" x14ac:dyDescent="0.2">
      <c r="B58" s="50" t="s">
        <v>105</v>
      </c>
      <c r="C58" s="34"/>
      <c r="D58" s="50" t="s">
        <v>106</v>
      </c>
      <c r="E58" s="51">
        <v>76967</v>
      </c>
      <c r="F58" s="51">
        <v>25347</v>
      </c>
      <c r="G58" s="51">
        <v>0</v>
      </c>
      <c r="H58" s="51">
        <v>609</v>
      </c>
      <c r="I58" s="51">
        <v>7791</v>
      </c>
      <c r="J58" s="51"/>
      <c r="K58" s="51">
        <v>110714</v>
      </c>
      <c r="L58" s="51">
        <v>234259</v>
      </c>
      <c r="M58" s="51">
        <f t="shared" si="0"/>
        <v>-123545</v>
      </c>
      <c r="N58" s="35">
        <v>1492</v>
      </c>
      <c r="O58" s="35" t="str">
        <f t="shared" si="1"/>
        <v>False</v>
      </c>
    </row>
    <row r="59" spans="2:15" hidden="1" x14ac:dyDescent="0.2">
      <c r="B59" s="50" t="s">
        <v>107</v>
      </c>
      <c r="C59" s="34"/>
      <c r="D59" s="50" t="s">
        <v>108</v>
      </c>
      <c r="E59" s="51">
        <v>0</v>
      </c>
      <c r="F59" s="51">
        <v>258680</v>
      </c>
      <c r="G59" s="51">
        <v>0</v>
      </c>
      <c r="H59" s="51">
        <v>0</v>
      </c>
      <c r="I59" s="51">
        <v>0</v>
      </c>
      <c r="J59" s="51"/>
      <c r="K59" s="51">
        <v>258680</v>
      </c>
      <c r="L59" s="51">
        <v>0</v>
      </c>
      <c r="M59" s="51">
        <f t="shared" si="0"/>
        <v>258680</v>
      </c>
      <c r="N59" s="35" t="e">
        <v>#N/A</v>
      </c>
      <c r="O59" s="35" t="e">
        <f t="shared" si="1"/>
        <v>#N/A</v>
      </c>
    </row>
    <row r="60" spans="2:15" hidden="1" x14ac:dyDescent="0.2">
      <c r="B60" s="50" t="s">
        <v>109</v>
      </c>
      <c r="C60" s="34"/>
      <c r="D60" s="50" t="s">
        <v>110</v>
      </c>
      <c r="E60" s="51">
        <v>0</v>
      </c>
      <c r="F60" s="51">
        <v>0</v>
      </c>
      <c r="G60" s="51">
        <v>23277</v>
      </c>
      <c r="H60" s="51">
        <v>6447</v>
      </c>
      <c r="I60" s="51">
        <v>0</v>
      </c>
      <c r="J60" s="51"/>
      <c r="K60" s="51">
        <v>29724</v>
      </c>
      <c r="L60" s="51">
        <v>0</v>
      </c>
      <c r="M60" s="51">
        <f t="shared" si="0"/>
        <v>29724</v>
      </c>
      <c r="N60" s="35">
        <v>17681</v>
      </c>
      <c r="O60" s="35" t="str">
        <f t="shared" si="1"/>
        <v>True</v>
      </c>
    </row>
    <row r="61" spans="2:15" hidden="1" x14ac:dyDescent="0.2">
      <c r="B61" s="50" t="s">
        <v>111</v>
      </c>
      <c r="C61" s="34"/>
      <c r="D61" s="50" t="s">
        <v>112</v>
      </c>
      <c r="E61" s="51">
        <v>58660</v>
      </c>
      <c r="F61" s="51">
        <v>310659</v>
      </c>
      <c r="G61" s="51">
        <v>94872</v>
      </c>
      <c r="H61" s="51">
        <v>5310</v>
      </c>
      <c r="I61" s="51">
        <v>0</v>
      </c>
      <c r="J61" s="51"/>
      <c r="K61" s="51">
        <v>469501</v>
      </c>
      <c r="L61" s="51">
        <v>177785</v>
      </c>
      <c r="M61" s="51">
        <f t="shared" si="0"/>
        <v>291716</v>
      </c>
      <c r="N61" s="35">
        <v>100182</v>
      </c>
      <c r="O61" s="35" t="str">
        <f t="shared" si="1"/>
        <v>True</v>
      </c>
    </row>
    <row r="62" spans="2:15" hidden="1" x14ac:dyDescent="0.2">
      <c r="B62" s="50" t="s">
        <v>113</v>
      </c>
      <c r="C62" s="34"/>
      <c r="D62" s="50" t="s">
        <v>114</v>
      </c>
      <c r="E62" s="51">
        <v>0</v>
      </c>
      <c r="F62" s="51">
        <v>362877</v>
      </c>
      <c r="G62" s="51">
        <v>0</v>
      </c>
      <c r="H62" s="51">
        <v>0</v>
      </c>
      <c r="I62" s="51">
        <v>0</v>
      </c>
      <c r="J62" s="51"/>
      <c r="K62" s="51">
        <v>362877</v>
      </c>
      <c r="L62" s="51">
        <v>0</v>
      </c>
      <c r="M62" s="51">
        <f t="shared" si="0"/>
        <v>362877</v>
      </c>
      <c r="N62" s="35" t="e">
        <v>#N/A</v>
      </c>
      <c r="O62" s="35" t="e">
        <f t="shared" si="1"/>
        <v>#N/A</v>
      </c>
    </row>
    <row r="63" spans="2:15" hidden="1" x14ac:dyDescent="0.2">
      <c r="B63" s="50" t="s">
        <v>115</v>
      </c>
      <c r="C63" s="34"/>
      <c r="D63" s="50" t="s">
        <v>116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/>
      <c r="K63" s="51">
        <v>0</v>
      </c>
      <c r="L63" s="51">
        <v>42809</v>
      </c>
      <c r="M63" s="51">
        <f t="shared" si="0"/>
        <v>-42809</v>
      </c>
      <c r="N63" s="35">
        <v>-42809</v>
      </c>
      <c r="O63" s="35" t="str">
        <f t="shared" si="1"/>
        <v>False</v>
      </c>
    </row>
    <row r="64" spans="2:15" hidden="1" x14ac:dyDescent="0.2">
      <c r="B64" s="50" t="s">
        <v>117</v>
      </c>
      <c r="C64" s="34"/>
      <c r="D64" s="50" t="s">
        <v>118</v>
      </c>
      <c r="E64" s="51">
        <v>21330</v>
      </c>
      <c r="F64" s="51">
        <v>15925</v>
      </c>
      <c r="G64" s="51">
        <v>0</v>
      </c>
      <c r="H64" s="51">
        <v>0</v>
      </c>
      <c r="I64" s="51">
        <v>0</v>
      </c>
      <c r="J64" s="51"/>
      <c r="K64" s="51">
        <v>37255</v>
      </c>
      <c r="L64" s="51">
        <v>33552</v>
      </c>
      <c r="M64" s="51">
        <f t="shared" si="0"/>
        <v>3703</v>
      </c>
      <c r="N64" s="35">
        <v>5895</v>
      </c>
      <c r="O64" s="35" t="str">
        <f t="shared" si="1"/>
        <v>False</v>
      </c>
    </row>
    <row r="65" spans="2:15" hidden="1" x14ac:dyDescent="0.2">
      <c r="B65" s="50" t="s">
        <v>119</v>
      </c>
      <c r="C65" s="34"/>
      <c r="D65" s="50" t="s">
        <v>120</v>
      </c>
      <c r="E65" s="51">
        <v>0</v>
      </c>
      <c r="F65" s="51">
        <v>0</v>
      </c>
      <c r="G65" s="51">
        <v>16800</v>
      </c>
      <c r="H65" s="51">
        <v>0</v>
      </c>
      <c r="I65" s="51">
        <v>0</v>
      </c>
      <c r="J65" s="51"/>
      <c r="K65" s="51">
        <v>16800</v>
      </c>
      <c r="L65" s="51">
        <v>0</v>
      </c>
      <c r="M65" s="51">
        <f t="shared" si="0"/>
        <v>16800</v>
      </c>
      <c r="N65" s="35" t="e">
        <v>#N/A</v>
      </c>
      <c r="O65" s="35" t="e">
        <f t="shared" si="1"/>
        <v>#N/A</v>
      </c>
    </row>
    <row r="66" spans="2:15" hidden="1" x14ac:dyDescent="0.2">
      <c r="B66" s="50" t="s">
        <v>121</v>
      </c>
      <c r="C66" s="34"/>
      <c r="D66" s="50" t="s">
        <v>122</v>
      </c>
      <c r="E66" s="51">
        <v>336371</v>
      </c>
      <c r="F66" s="51">
        <v>0</v>
      </c>
      <c r="G66" s="51">
        <v>0</v>
      </c>
      <c r="H66" s="51">
        <v>94457</v>
      </c>
      <c r="I66" s="51">
        <v>0</v>
      </c>
      <c r="J66" s="51"/>
      <c r="K66" s="51">
        <v>430828</v>
      </c>
      <c r="L66" s="51">
        <v>0</v>
      </c>
      <c r="M66" s="51">
        <f t="shared" si="0"/>
        <v>430828</v>
      </c>
      <c r="N66" s="35">
        <v>96317</v>
      </c>
      <c r="O66" s="35" t="str">
        <f t="shared" si="1"/>
        <v>True</v>
      </c>
    </row>
    <row r="67" spans="2:15" hidden="1" x14ac:dyDescent="0.2">
      <c r="B67" s="50" t="s">
        <v>123</v>
      </c>
      <c r="C67" s="34"/>
      <c r="D67" s="50" t="s">
        <v>124</v>
      </c>
      <c r="E67" s="51">
        <v>0</v>
      </c>
      <c r="F67" s="51">
        <v>0</v>
      </c>
      <c r="G67" s="51">
        <v>0</v>
      </c>
      <c r="H67" s="51">
        <v>0</v>
      </c>
      <c r="I67" s="51">
        <v>7000</v>
      </c>
      <c r="J67" s="51"/>
      <c r="K67" s="51">
        <v>7000</v>
      </c>
      <c r="L67" s="51">
        <v>0</v>
      </c>
      <c r="M67" s="51">
        <f t="shared" si="0"/>
        <v>7000</v>
      </c>
      <c r="N67" s="35">
        <v>7000</v>
      </c>
      <c r="O67" s="35" t="str">
        <f t="shared" si="1"/>
        <v>False</v>
      </c>
    </row>
    <row r="68" spans="2:15" hidden="1" x14ac:dyDescent="0.2">
      <c r="B68" s="50" t="s">
        <v>125</v>
      </c>
      <c r="C68" s="34"/>
      <c r="D68" s="50" t="s">
        <v>126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/>
      <c r="K68" s="51">
        <v>0</v>
      </c>
      <c r="L68" s="51">
        <v>4014</v>
      </c>
      <c r="M68" s="51">
        <f t="shared" si="0"/>
        <v>-4014</v>
      </c>
      <c r="N68" s="35">
        <v>-2444</v>
      </c>
      <c r="O68" s="35" t="str">
        <f t="shared" si="1"/>
        <v>False</v>
      </c>
    </row>
    <row r="69" spans="2:15" hidden="1" x14ac:dyDescent="0.2">
      <c r="B69" s="50" t="s">
        <v>127</v>
      </c>
      <c r="C69" s="34"/>
      <c r="D69" s="50" t="s">
        <v>128</v>
      </c>
      <c r="E69" s="51">
        <v>25230</v>
      </c>
      <c r="F69" s="51">
        <v>13817</v>
      </c>
      <c r="G69" s="51">
        <v>21255</v>
      </c>
      <c r="H69" s="51">
        <v>0</v>
      </c>
      <c r="I69" s="51">
        <v>0</v>
      </c>
      <c r="J69" s="51"/>
      <c r="K69" s="51">
        <v>60302</v>
      </c>
      <c r="L69" s="51">
        <v>0</v>
      </c>
      <c r="M69" s="51">
        <f t="shared" si="0"/>
        <v>60302</v>
      </c>
      <c r="N69" s="35">
        <v>13523</v>
      </c>
      <c r="O69" s="35" t="str">
        <f t="shared" si="1"/>
        <v>True</v>
      </c>
    </row>
    <row r="70" spans="2:15" hidden="1" x14ac:dyDescent="0.2">
      <c r="B70" s="50" t="s">
        <v>129</v>
      </c>
      <c r="C70" s="34"/>
      <c r="D70" s="50" t="s">
        <v>130</v>
      </c>
      <c r="E70" s="51">
        <v>0</v>
      </c>
      <c r="F70" s="51">
        <v>83407</v>
      </c>
      <c r="G70" s="51">
        <v>0</v>
      </c>
      <c r="H70" s="51">
        <v>0</v>
      </c>
      <c r="I70" s="51">
        <v>0</v>
      </c>
      <c r="J70" s="51"/>
      <c r="K70" s="51">
        <v>83407</v>
      </c>
      <c r="L70" s="51">
        <v>47625</v>
      </c>
      <c r="M70" s="51">
        <f t="shared" si="0"/>
        <v>35782</v>
      </c>
      <c r="N70" s="35" t="e">
        <v>#N/A</v>
      </c>
      <c r="O70" s="35" t="e">
        <f t="shared" si="1"/>
        <v>#N/A</v>
      </c>
    </row>
    <row r="71" spans="2:15" hidden="1" x14ac:dyDescent="0.2">
      <c r="B71" s="50" t="s">
        <v>131</v>
      </c>
      <c r="C71" s="34"/>
      <c r="D71" s="50" t="s">
        <v>132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/>
      <c r="K71" s="51">
        <v>0</v>
      </c>
      <c r="L71" s="51">
        <v>4490.12</v>
      </c>
      <c r="M71" s="51">
        <f t="shared" si="0"/>
        <v>-4490.12</v>
      </c>
      <c r="N71" s="35">
        <v>-4490.12</v>
      </c>
      <c r="O71" s="35" t="str">
        <f t="shared" si="1"/>
        <v>False</v>
      </c>
    </row>
    <row r="72" spans="2:15" hidden="1" x14ac:dyDescent="0.2">
      <c r="B72" s="50" t="s">
        <v>133</v>
      </c>
      <c r="C72" s="34"/>
      <c r="D72" s="50" t="s">
        <v>134</v>
      </c>
      <c r="E72" s="51">
        <v>0</v>
      </c>
      <c r="F72" s="51">
        <v>0</v>
      </c>
      <c r="G72" s="51">
        <v>17980</v>
      </c>
      <c r="H72" s="51">
        <v>0</v>
      </c>
      <c r="I72" s="51">
        <v>0</v>
      </c>
      <c r="J72" s="51"/>
      <c r="K72" s="51">
        <v>17980</v>
      </c>
      <c r="L72" s="51">
        <v>0</v>
      </c>
      <c r="M72" s="51">
        <f t="shared" si="0"/>
        <v>17980</v>
      </c>
      <c r="N72" s="35" t="e">
        <v>#N/A</v>
      </c>
      <c r="O72" s="35" t="e">
        <f t="shared" si="1"/>
        <v>#N/A</v>
      </c>
    </row>
    <row r="73" spans="2:15" hidden="1" x14ac:dyDescent="0.2">
      <c r="B73" s="50" t="s">
        <v>135</v>
      </c>
      <c r="C73" s="34"/>
      <c r="D73" s="50" t="s">
        <v>136</v>
      </c>
      <c r="E73" s="51">
        <v>5000</v>
      </c>
      <c r="F73" s="51">
        <v>0</v>
      </c>
      <c r="G73" s="51">
        <v>0</v>
      </c>
      <c r="H73" s="51">
        <v>0</v>
      </c>
      <c r="I73" s="51">
        <v>0</v>
      </c>
      <c r="J73" s="51"/>
      <c r="K73" s="51">
        <v>5000</v>
      </c>
      <c r="L73" s="51">
        <v>0</v>
      </c>
      <c r="M73" s="51">
        <f t="shared" si="0"/>
        <v>5000</v>
      </c>
      <c r="N73" s="35">
        <v>59074</v>
      </c>
      <c r="O73" s="35" t="str">
        <f t="shared" si="1"/>
        <v>False</v>
      </c>
    </row>
    <row r="74" spans="2:15" hidden="1" x14ac:dyDescent="0.2">
      <c r="B74" s="50" t="s">
        <v>137</v>
      </c>
      <c r="C74" s="34"/>
      <c r="D74" s="50" t="s">
        <v>138</v>
      </c>
      <c r="E74" s="51">
        <v>0</v>
      </c>
      <c r="F74" s="51">
        <v>30444</v>
      </c>
      <c r="G74" s="51">
        <v>0</v>
      </c>
      <c r="H74" s="51">
        <v>5617</v>
      </c>
      <c r="I74" s="51">
        <v>0</v>
      </c>
      <c r="J74" s="51"/>
      <c r="K74" s="51">
        <v>36061</v>
      </c>
      <c r="L74" s="51">
        <v>0</v>
      </c>
      <c r="M74" s="51">
        <f t="shared" si="0"/>
        <v>36061</v>
      </c>
      <c r="N74" s="35">
        <v>5617</v>
      </c>
      <c r="O74" s="35" t="str">
        <f t="shared" si="1"/>
        <v>True</v>
      </c>
    </row>
    <row r="75" spans="2:15" hidden="1" x14ac:dyDescent="0.2">
      <c r="B75" s="50" t="s">
        <v>139</v>
      </c>
      <c r="C75" s="34"/>
      <c r="D75" s="50" t="s">
        <v>140</v>
      </c>
      <c r="E75" s="51">
        <v>26215</v>
      </c>
      <c r="F75" s="51">
        <v>0</v>
      </c>
      <c r="G75" s="51">
        <v>0</v>
      </c>
      <c r="H75" s="51">
        <v>0</v>
      </c>
      <c r="I75" s="51">
        <v>0</v>
      </c>
      <c r="J75" s="51"/>
      <c r="K75" s="51">
        <v>26215</v>
      </c>
      <c r="L75" s="51">
        <v>25691</v>
      </c>
      <c r="M75" s="51">
        <f t="shared" si="0"/>
        <v>524</v>
      </c>
      <c r="N75" s="35" t="e">
        <v>#N/A</v>
      </c>
      <c r="O75" s="35" t="e">
        <f t="shared" si="1"/>
        <v>#N/A</v>
      </c>
    </row>
    <row r="76" spans="2:15" hidden="1" x14ac:dyDescent="0.2">
      <c r="B76" s="50" t="s">
        <v>141</v>
      </c>
      <c r="C76" s="34"/>
      <c r="D76" s="50" t="s">
        <v>142</v>
      </c>
      <c r="E76" s="51">
        <v>380911</v>
      </c>
      <c r="F76" s="51">
        <v>0</v>
      </c>
      <c r="G76" s="51">
        <v>0</v>
      </c>
      <c r="H76" s="51">
        <v>0</v>
      </c>
      <c r="I76" s="51">
        <v>0</v>
      </c>
      <c r="J76" s="51"/>
      <c r="K76" s="51">
        <v>380911</v>
      </c>
      <c r="L76" s="51">
        <v>491311</v>
      </c>
      <c r="M76" s="51">
        <f t="shared" si="0"/>
        <v>-110400</v>
      </c>
      <c r="N76" s="35" t="e">
        <v>#N/A</v>
      </c>
      <c r="O76" s="35" t="e">
        <f t="shared" si="1"/>
        <v>#N/A</v>
      </c>
    </row>
    <row r="77" spans="2:15" hidden="1" x14ac:dyDescent="0.2">
      <c r="B77" s="50" t="s">
        <v>143</v>
      </c>
      <c r="C77" s="34"/>
      <c r="D77" s="50" t="s">
        <v>144</v>
      </c>
      <c r="E77" s="51">
        <v>0</v>
      </c>
      <c r="F77" s="51">
        <v>0</v>
      </c>
      <c r="G77" s="51">
        <v>78482</v>
      </c>
      <c r="H77" s="51">
        <v>0</v>
      </c>
      <c r="I77" s="51">
        <v>0</v>
      </c>
      <c r="J77" s="51"/>
      <c r="K77" s="51">
        <v>78482</v>
      </c>
      <c r="L77" s="51">
        <v>0</v>
      </c>
      <c r="M77" s="51">
        <f t="shared" si="0"/>
        <v>78482</v>
      </c>
      <c r="N77" s="35">
        <v>119782</v>
      </c>
      <c r="O77" s="35" t="str">
        <f t="shared" si="1"/>
        <v>False</v>
      </c>
    </row>
    <row r="78" spans="2:15" hidden="1" x14ac:dyDescent="0.2">
      <c r="B78" s="50" t="s">
        <v>145</v>
      </c>
      <c r="C78" s="34"/>
      <c r="D78" s="50" t="s">
        <v>146</v>
      </c>
      <c r="E78" s="51">
        <v>13098</v>
      </c>
      <c r="F78" s="51">
        <v>0</v>
      </c>
      <c r="G78" s="51">
        <v>0</v>
      </c>
      <c r="H78" s="51">
        <v>0</v>
      </c>
      <c r="I78" s="51">
        <v>0</v>
      </c>
      <c r="J78" s="51"/>
      <c r="K78" s="51">
        <v>13098</v>
      </c>
      <c r="L78" s="51">
        <v>4130.01</v>
      </c>
      <c r="M78" s="51">
        <f t="shared" si="0"/>
        <v>8967.99</v>
      </c>
      <c r="N78" s="35">
        <v>23260</v>
      </c>
      <c r="O78" s="35" t="str">
        <f t="shared" si="1"/>
        <v>False</v>
      </c>
    </row>
    <row r="79" spans="2:15" hidden="1" x14ac:dyDescent="0.2">
      <c r="B79" s="50" t="s">
        <v>147</v>
      </c>
      <c r="C79" s="34"/>
      <c r="D79" s="50" t="s">
        <v>148</v>
      </c>
      <c r="E79" s="51">
        <v>154293</v>
      </c>
      <c r="F79" s="51">
        <v>55505</v>
      </c>
      <c r="G79" s="51">
        <v>112847</v>
      </c>
      <c r="H79" s="51">
        <v>33832</v>
      </c>
      <c r="I79" s="51">
        <v>56811</v>
      </c>
      <c r="J79" s="51"/>
      <c r="K79" s="51">
        <v>413288</v>
      </c>
      <c r="L79" s="51">
        <v>31268</v>
      </c>
      <c r="M79" s="51">
        <f t="shared" si="0"/>
        <v>382020</v>
      </c>
      <c r="N79" s="35">
        <v>144085.6</v>
      </c>
      <c r="O79" s="35" t="str">
        <f t="shared" si="1"/>
        <v>True</v>
      </c>
    </row>
    <row r="80" spans="2:15" hidden="1" x14ac:dyDescent="0.2">
      <c r="B80" s="50" t="s">
        <v>149</v>
      </c>
      <c r="C80" s="34"/>
      <c r="D80" s="50" t="s">
        <v>150</v>
      </c>
      <c r="E80" s="51">
        <v>29021</v>
      </c>
      <c r="F80" s="51">
        <v>0</v>
      </c>
      <c r="G80" s="51">
        <v>0</v>
      </c>
      <c r="H80" s="51">
        <v>0</v>
      </c>
      <c r="I80" s="51">
        <v>0</v>
      </c>
      <c r="J80" s="51"/>
      <c r="K80" s="51">
        <v>29021</v>
      </c>
      <c r="L80" s="51">
        <v>0</v>
      </c>
      <c r="M80" s="51">
        <f t="shared" si="0"/>
        <v>29021</v>
      </c>
      <c r="N80" s="35" t="e">
        <v>#N/A</v>
      </c>
      <c r="O80" s="35" t="e">
        <f t="shared" si="1"/>
        <v>#N/A</v>
      </c>
    </row>
    <row r="81" spans="2:15" hidden="1" x14ac:dyDescent="0.2">
      <c r="B81" s="50" t="s">
        <v>151</v>
      </c>
      <c r="C81" s="34"/>
      <c r="D81" s="50" t="s">
        <v>152</v>
      </c>
      <c r="E81" s="51">
        <v>47200</v>
      </c>
      <c r="F81" s="51">
        <v>0</v>
      </c>
      <c r="G81" s="51">
        <v>0</v>
      </c>
      <c r="H81" s="51">
        <v>0</v>
      </c>
      <c r="I81" s="51">
        <v>0</v>
      </c>
      <c r="J81" s="51"/>
      <c r="K81" s="51">
        <v>47200</v>
      </c>
      <c r="L81" s="51">
        <v>0</v>
      </c>
      <c r="M81" s="51">
        <f t="shared" si="0"/>
        <v>47200</v>
      </c>
      <c r="N81" s="35">
        <v>9440</v>
      </c>
      <c r="O81" s="35" t="str">
        <f t="shared" si="1"/>
        <v>True</v>
      </c>
    </row>
    <row r="82" spans="2:15" hidden="1" x14ac:dyDescent="0.2">
      <c r="B82" s="50" t="s">
        <v>153</v>
      </c>
      <c r="C82" s="34"/>
      <c r="D82" s="50" t="s">
        <v>154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/>
      <c r="K82" s="51">
        <v>0</v>
      </c>
      <c r="L82" s="51">
        <v>36288.129999999997</v>
      </c>
      <c r="M82" s="51">
        <f t="shared" si="0"/>
        <v>-36288.129999999997</v>
      </c>
      <c r="N82" s="35">
        <v>420631.87</v>
      </c>
      <c r="O82" s="35" t="str">
        <f t="shared" si="1"/>
        <v>False</v>
      </c>
    </row>
    <row r="83" spans="2:15" hidden="1" x14ac:dyDescent="0.2">
      <c r="B83" s="50" t="s">
        <v>155</v>
      </c>
      <c r="C83" s="34"/>
      <c r="D83" s="50" t="s">
        <v>156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/>
      <c r="K83" s="51">
        <v>0</v>
      </c>
      <c r="L83" s="51">
        <v>3359</v>
      </c>
      <c r="M83" s="51">
        <f t="shared" si="0"/>
        <v>-3359</v>
      </c>
      <c r="N83" s="35">
        <v>-3359</v>
      </c>
      <c r="O83" s="35" t="str">
        <f t="shared" si="1"/>
        <v>False</v>
      </c>
    </row>
    <row r="84" spans="2:15" hidden="1" x14ac:dyDescent="0.2">
      <c r="B84" s="50" t="s">
        <v>157</v>
      </c>
      <c r="C84" s="34"/>
      <c r="D84" s="50" t="s">
        <v>158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/>
      <c r="K84" s="51">
        <v>0</v>
      </c>
      <c r="L84" s="51">
        <v>88135</v>
      </c>
      <c r="M84" s="51">
        <f t="shared" si="0"/>
        <v>-88135</v>
      </c>
      <c r="N84" s="35">
        <v>-88135</v>
      </c>
      <c r="O84" s="35" t="str">
        <f t="shared" si="1"/>
        <v>False</v>
      </c>
    </row>
    <row r="85" spans="2:15" hidden="1" x14ac:dyDescent="0.2">
      <c r="B85" s="50" t="s">
        <v>159</v>
      </c>
      <c r="C85" s="34"/>
      <c r="D85" s="50" t="s">
        <v>160</v>
      </c>
      <c r="E85" s="51">
        <v>22394</v>
      </c>
      <c r="F85" s="51">
        <v>57480</v>
      </c>
      <c r="G85" s="51">
        <v>30428</v>
      </c>
      <c r="H85" s="51">
        <v>0</v>
      </c>
      <c r="I85" s="51">
        <v>0</v>
      </c>
      <c r="J85" s="51"/>
      <c r="K85" s="51">
        <v>110302</v>
      </c>
      <c r="L85" s="51">
        <v>61617</v>
      </c>
      <c r="M85" s="51">
        <f t="shared" si="0"/>
        <v>48685</v>
      </c>
      <c r="N85" s="35">
        <v>30229</v>
      </c>
      <c r="O85" s="35" t="str">
        <f t="shared" si="1"/>
        <v>True</v>
      </c>
    </row>
    <row r="86" spans="2:15" hidden="1" x14ac:dyDescent="0.2">
      <c r="B86" s="50" t="s">
        <v>161</v>
      </c>
      <c r="C86" s="34"/>
      <c r="D86" s="50" t="s">
        <v>162</v>
      </c>
      <c r="E86" s="51">
        <v>0</v>
      </c>
      <c r="F86" s="51">
        <v>28852</v>
      </c>
      <c r="G86" s="51">
        <v>0</v>
      </c>
      <c r="H86" s="51">
        <v>0</v>
      </c>
      <c r="I86" s="51">
        <v>0</v>
      </c>
      <c r="J86" s="51"/>
      <c r="K86" s="51">
        <v>28852</v>
      </c>
      <c r="L86" s="51">
        <v>0</v>
      </c>
      <c r="M86" s="51">
        <f t="shared" ref="M86:M149" si="2">+K86-L86</f>
        <v>28852</v>
      </c>
      <c r="N86" s="35">
        <v>16261</v>
      </c>
      <c r="O86" s="35" t="str">
        <f t="shared" ref="O86:O149" si="3">IF(M86&gt;N86,"True","False")</f>
        <v>True</v>
      </c>
    </row>
    <row r="87" spans="2:15" hidden="1" x14ac:dyDescent="0.2">
      <c r="B87" s="50" t="s">
        <v>163</v>
      </c>
      <c r="C87" s="34"/>
      <c r="D87" s="50" t="s">
        <v>164</v>
      </c>
      <c r="E87" s="51">
        <v>0</v>
      </c>
      <c r="F87" s="51">
        <v>9440</v>
      </c>
      <c r="G87" s="51">
        <v>0</v>
      </c>
      <c r="H87" s="51">
        <v>0</v>
      </c>
      <c r="I87" s="51">
        <v>0</v>
      </c>
      <c r="J87" s="51"/>
      <c r="K87" s="51">
        <v>9440</v>
      </c>
      <c r="L87" s="51">
        <v>0</v>
      </c>
      <c r="M87" s="51">
        <f t="shared" si="2"/>
        <v>9440</v>
      </c>
      <c r="N87" s="35">
        <v>4425</v>
      </c>
      <c r="O87" s="35" t="str">
        <f t="shared" si="3"/>
        <v>True</v>
      </c>
    </row>
    <row r="88" spans="2:15" hidden="1" x14ac:dyDescent="0.2">
      <c r="B88" s="50" t="s">
        <v>165</v>
      </c>
      <c r="C88" s="34"/>
      <c r="D88" s="50" t="s">
        <v>166</v>
      </c>
      <c r="E88" s="51">
        <v>0</v>
      </c>
      <c r="F88" s="51">
        <v>114720</v>
      </c>
      <c r="G88" s="51">
        <v>0</v>
      </c>
      <c r="H88" s="51">
        <v>0</v>
      </c>
      <c r="I88" s="51">
        <v>5863</v>
      </c>
      <c r="J88" s="51"/>
      <c r="K88" s="51">
        <v>120583</v>
      </c>
      <c r="L88" s="51">
        <v>0</v>
      </c>
      <c r="M88" s="51">
        <f t="shared" si="2"/>
        <v>120583</v>
      </c>
      <c r="N88" s="35">
        <v>5863</v>
      </c>
      <c r="O88" s="35" t="str">
        <f t="shared" si="3"/>
        <v>True</v>
      </c>
    </row>
    <row r="89" spans="2:15" hidden="1" x14ac:dyDescent="0.2">
      <c r="B89" s="50" t="s">
        <v>167</v>
      </c>
      <c r="C89" s="34"/>
      <c r="D89" s="50" t="s">
        <v>168</v>
      </c>
      <c r="E89" s="51">
        <v>226600</v>
      </c>
      <c r="F89" s="51">
        <v>0</v>
      </c>
      <c r="G89" s="51">
        <v>0</v>
      </c>
      <c r="H89" s="51">
        <v>0</v>
      </c>
      <c r="I89" s="51">
        <v>0</v>
      </c>
      <c r="J89" s="51"/>
      <c r="K89" s="51">
        <v>226600</v>
      </c>
      <c r="L89" s="51">
        <v>0</v>
      </c>
      <c r="M89" s="51">
        <f t="shared" si="2"/>
        <v>226600</v>
      </c>
      <c r="N89" s="35">
        <v>7317</v>
      </c>
      <c r="O89" s="35" t="str">
        <f t="shared" si="3"/>
        <v>True</v>
      </c>
    </row>
    <row r="90" spans="2:15" hidden="1" x14ac:dyDescent="0.2">
      <c r="B90" s="50" t="s">
        <v>169</v>
      </c>
      <c r="C90" s="34"/>
      <c r="D90" s="50" t="s">
        <v>170</v>
      </c>
      <c r="E90" s="51">
        <v>1475</v>
      </c>
      <c r="F90" s="51">
        <v>1952644</v>
      </c>
      <c r="G90" s="51">
        <v>0</v>
      </c>
      <c r="H90" s="51">
        <v>0</v>
      </c>
      <c r="I90" s="51">
        <v>0</v>
      </c>
      <c r="J90" s="51"/>
      <c r="K90" s="51">
        <v>1954119</v>
      </c>
      <c r="L90" s="51">
        <v>0</v>
      </c>
      <c r="M90" s="51">
        <f t="shared" si="2"/>
        <v>1954119</v>
      </c>
      <c r="N90" s="35" t="e">
        <v>#N/A</v>
      </c>
      <c r="O90" s="35" t="e">
        <f t="shared" si="3"/>
        <v>#N/A</v>
      </c>
    </row>
    <row r="91" spans="2:15" hidden="1" x14ac:dyDescent="0.2">
      <c r="B91" s="50" t="s">
        <v>171</v>
      </c>
      <c r="C91" s="34"/>
      <c r="D91" s="50" t="s">
        <v>172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/>
      <c r="K91" s="51">
        <v>0</v>
      </c>
      <c r="L91" s="51">
        <v>19712.009999999998</v>
      </c>
      <c r="M91" s="51">
        <f t="shared" si="2"/>
        <v>-19712.009999999998</v>
      </c>
      <c r="N91" s="35">
        <v>373176</v>
      </c>
      <c r="O91" s="35" t="str">
        <f t="shared" si="3"/>
        <v>False</v>
      </c>
    </row>
    <row r="92" spans="2:15" hidden="1" x14ac:dyDescent="0.2">
      <c r="B92" s="50" t="s">
        <v>173</v>
      </c>
      <c r="C92" s="34"/>
      <c r="D92" s="50" t="s">
        <v>174</v>
      </c>
      <c r="E92" s="51">
        <v>42345</v>
      </c>
      <c r="F92" s="51">
        <v>0</v>
      </c>
      <c r="G92" s="51">
        <v>0</v>
      </c>
      <c r="H92" s="51">
        <v>0</v>
      </c>
      <c r="I92" s="51">
        <v>0</v>
      </c>
      <c r="J92" s="51"/>
      <c r="K92" s="51">
        <v>42345</v>
      </c>
      <c r="L92" s="51">
        <v>0</v>
      </c>
      <c r="M92" s="51">
        <f t="shared" si="2"/>
        <v>42345</v>
      </c>
      <c r="N92" s="35" t="e">
        <v>#N/A</v>
      </c>
      <c r="O92" s="35" t="e">
        <f t="shared" si="3"/>
        <v>#N/A</v>
      </c>
    </row>
    <row r="93" spans="2:15" hidden="1" x14ac:dyDescent="0.2">
      <c r="B93" s="50" t="s">
        <v>175</v>
      </c>
      <c r="C93" s="34"/>
      <c r="D93" s="50" t="s">
        <v>176</v>
      </c>
      <c r="E93" s="51">
        <v>10000</v>
      </c>
      <c r="F93" s="51">
        <v>10880</v>
      </c>
      <c r="G93" s="51">
        <v>0</v>
      </c>
      <c r="H93" s="51">
        <v>0</v>
      </c>
      <c r="I93" s="51">
        <v>0</v>
      </c>
      <c r="J93" s="51"/>
      <c r="K93" s="51">
        <v>20880</v>
      </c>
      <c r="L93" s="51">
        <v>0</v>
      </c>
      <c r="M93" s="51">
        <f t="shared" si="2"/>
        <v>20880</v>
      </c>
      <c r="N93" s="35">
        <v>25000</v>
      </c>
      <c r="O93" s="35" t="str">
        <f t="shared" si="3"/>
        <v>False</v>
      </c>
    </row>
    <row r="94" spans="2:15" hidden="1" x14ac:dyDescent="0.2">
      <c r="B94" s="50" t="s">
        <v>177</v>
      </c>
      <c r="C94" s="34"/>
      <c r="D94" s="50" t="s">
        <v>178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/>
      <c r="K94" s="51">
        <v>0</v>
      </c>
      <c r="L94" s="51">
        <v>13495</v>
      </c>
      <c r="M94" s="51">
        <f t="shared" si="2"/>
        <v>-13495</v>
      </c>
      <c r="N94" s="35">
        <v>-13495</v>
      </c>
      <c r="O94" s="35" t="str">
        <f t="shared" si="3"/>
        <v>False</v>
      </c>
    </row>
    <row r="95" spans="2:15" hidden="1" x14ac:dyDescent="0.2">
      <c r="B95" s="50" t="s">
        <v>179</v>
      </c>
      <c r="C95" s="34"/>
      <c r="D95" s="50" t="s">
        <v>180</v>
      </c>
      <c r="E95" s="51">
        <v>0</v>
      </c>
      <c r="F95" s="51">
        <v>0</v>
      </c>
      <c r="G95" s="51">
        <v>0</v>
      </c>
      <c r="H95" s="51">
        <v>167250</v>
      </c>
      <c r="I95" s="51">
        <v>0</v>
      </c>
      <c r="J95" s="51"/>
      <c r="K95" s="51">
        <v>167250</v>
      </c>
      <c r="L95" s="51">
        <v>381478</v>
      </c>
      <c r="M95" s="51">
        <f t="shared" si="2"/>
        <v>-214228</v>
      </c>
      <c r="N95" s="35">
        <v>167250</v>
      </c>
      <c r="O95" s="35" t="str">
        <f t="shared" si="3"/>
        <v>False</v>
      </c>
    </row>
    <row r="96" spans="2:15" hidden="1" x14ac:dyDescent="0.2">
      <c r="B96" s="50" t="s">
        <v>181</v>
      </c>
      <c r="C96" s="34"/>
      <c r="D96" s="50" t="s">
        <v>182</v>
      </c>
      <c r="E96" s="51">
        <v>13275</v>
      </c>
      <c r="F96" s="51">
        <v>0</v>
      </c>
      <c r="G96" s="51">
        <v>0</v>
      </c>
      <c r="H96" s="51">
        <v>0</v>
      </c>
      <c r="I96" s="51">
        <v>0</v>
      </c>
      <c r="J96" s="51"/>
      <c r="K96" s="51">
        <v>13275</v>
      </c>
      <c r="L96" s="51">
        <v>0</v>
      </c>
      <c r="M96" s="51">
        <f t="shared" si="2"/>
        <v>13275</v>
      </c>
      <c r="N96" s="35" t="e">
        <v>#N/A</v>
      </c>
      <c r="O96" s="35" t="e">
        <f t="shared" si="3"/>
        <v>#N/A</v>
      </c>
    </row>
    <row r="97" spans="2:15" s="56" customFormat="1" hidden="1" x14ac:dyDescent="0.2">
      <c r="B97" s="52" t="s">
        <v>183</v>
      </c>
      <c r="C97" s="53"/>
      <c r="D97" s="52" t="s">
        <v>184</v>
      </c>
      <c r="E97" s="54">
        <v>329538</v>
      </c>
      <c r="F97" s="54">
        <v>59472</v>
      </c>
      <c r="G97" s="54" t="s">
        <v>185</v>
      </c>
      <c r="H97" s="54">
        <v>0</v>
      </c>
      <c r="I97" s="54">
        <v>47556.38</v>
      </c>
      <c r="J97" s="54">
        <v>159599</v>
      </c>
      <c r="K97" s="54">
        <v>596165.38</v>
      </c>
      <c r="L97" s="54">
        <v>36432.67</v>
      </c>
      <c r="M97" s="54">
        <f t="shared" si="2"/>
        <v>559732.71</v>
      </c>
      <c r="N97" s="55">
        <v>643419</v>
      </c>
      <c r="O97" s="55" t="str">
        <f t="shared" si="3"/>
        <v>False</v>
      </c>
    </row>
    <row r="98" spans="2:15" hidden="1" x14ac:dyDescent="0.2">
      <c r="B98" s="50" t="s">
        <v>186</v>
      </c>
      <c r="C98" s="34"/>
      <c r="D98" s="50" t="s">
        <v>187</v>
      </c>
      <c r="E98" s="51">
        <v>0</v>
      </c>
      <c r="F98" s="51">
        <v>0</v>
      </c>
      <c r="G98" s="51">
        <v>0</v>
      </c>
      <c r="H98" s="51">
        <v>0</v>
      </c>
      <c r="I98" s="51">
        <v>5000</v>
      </c>
      <c r="J98" s="51"/>
      <c r="K98" s="51">
        <v>5000</v>
      </c>
      <c r="L98" s="51">
        <v>0</v>
      </c>
      <c r="M98" s="51">
        <f t="shared" si="2"/>
        <v>5000</v>
      </c>
      <c r="N98" s="35">
        <v>26441</v>
      </c>
      <c r="O98" s="35" t="str">
        <f t="shared" si="3"/>
        <v>False</v>
      </c>
    </row>
    <row r="99" spans="2:15" hidden="1" x14ac:dyDescent="0.2">
      <c r="B99" s="50" t="s">
        <v>188</v>
      </c>
      <c r="C99" s="34"/>
      <c r="D99" s="50" t="s">
        <v>189</v>
      </c>
      <c r="E99" s="51">
        <v>331159</v>
      </c>
      <c r="F99" s="51">
        <v>0</v>
      </c>
      <c r="G99" s="51">
        <v>5718</v>
      </c>
      <c r="H99" s="51">
        <v>0</v>
      </c>
      <c r="I99" s="51">
        <v>0</v>
      </c>
      <c r="J99" s="51"/>
      <c r="K99" s="51">
        <v>336877</v>
      </c>
      <c r="L99" s="51">
        <v>0</v>
      </c>
      <c r="M99" s="51">
        <f t="shared" si="2"/>
        <v>336877</v>
      </c>
      <c r="N99" s="35">
        <v>295015</v>
      </c>
      <c r="O99" s="35" t="str">
        <f t="shared" si="3"/>
        <v>True</v>
      </c>
    </row>
    <row r="100" spans="2:15" hidden="1" x14ac:dyDescent="0.2">
      <c r="B100" s="50" t="s">
        <v>190</v>
      </c>
      <c r="C100" s="34"/>
      <c r="D100" s="50" t="s">
        <v>191</v>
      </c>
      <c r="E100" s="51">
        <v>0</v>
      </c>
      <c r="F100" s="51">
        <v>0</v>
      </c>
      <c r="G100" s="51">
        <v>1460</v>
      </c>
      <c r="H100" s="51">
        <v>66450</v>
      </c>
      <c r="I100" s="51">
        <v>0</v>
      </c>
      <c r="J100" s="51"/>
      <c r="K100" s="51">
        <v>67910</v>
      </c>
      <c r="L100" s="51">
        <v>0</v>
      </c>
      <c r="M100" s="51">
        <f t="shared" si="2"/>
        <v>67910</v>
      </c>
      <c r="N100" s="35">
        <v>67910</v>
      </c>
      <c r="O100" s="35" t="str">
        <f t="shared" si="3"/>
        <v>False</v>
      </c>
    </row>
    <row r="101" spans="2:15" hidden="1" x14ac:dyDescent="0.2">
      <c r="B101" s="50" t="s">
        <v>192</v>
      </c>
      <c r="C101" s="34"/>
      <c r="D101" s="50" t="s">
        <v>193</v>
      </c>
      <c r="E101" s="51">
        <v>90000</v>
      </c>
      <c r="F101" s="51">
        <v>0</v>
      </c>
      <c r="G101" s="51">
        <v>0</v>
      </c>
      <c r="H101" s="51">
        <v>0</v>
      </c>
      <c r="I101" s="51">
        <v>0</v>
      </c>
      <c r="J101" s="51"/>
      <c r="K101" s="51">
        <v>90000</v>
      </c>
      <c r="L101" s="51">
        <v>0</v>
      </c>
      <c r="M101" s="51">
        <f t="shared" si="2"/>
        <v>90000</v>
      </c>
      <c r="N101" s="35">
        <v>261273</v>
      </c>
      <c r="O101" s="35" t="str">
        <f t="shared" si="3"/>
        <v>False</v>
      </c>
    </row>
    <row r="102" spans="2:15" hidden="1" x14ac:dyDescent="0.2">
      <c r="B102" s="50" t="s">
        <v>194</v>
      </c>
      <c r="C102" s="34"/>
      <c r="D102" s="50" t="s">
        <v>195</v>
      </c>
      <c r="E102" s="51">
        <v>33315</v>
      </c>
      <c r="F102" s="51">
        <v>0</v>
      </c>
      <c r="G102" s="51">
        <v>0</v>
      </c>
      <c r="H102" s="51">
        <v>0</v>
      </c>
      <c r="I102" s="51">
        <v>0</v>
      </c>
      <c r="J102" s="51"/>
      <c r="K102" s="51">
        <v>33315</v>
      </c>
      <c r="L102" s="51">
        <v>0</v>
      </c>
      <c r="M102" s="51">
        <f t="shared" si="2"/>
        <v>33315</v>
      </c>
      <c r="N102" s="35">
        <v>32585</v>
      </c>
      <c r="O102" s="35" t="str">
        <f t="shared" si="3"/>
        <v>True</v>
      </c>
    </row>
    <row r="103" spans="2:15" hidden="1" x14ac:dyDescent="0.2">
      <c r="B103" s="50" t="s">
        <v>196</v>
      </c>
      <c r="C103" s="34"/>
      <c r="D103" s="50" t="s">
        <v>197</v>
      </c>
      <c r="E103" s="51">
        <v>0</v>
      </c>
      <c r="F103" s="51">
        <v>35241</v>
      </c>
      <c r="G103" s="51">
        <v>0</v>
      </c>
      <c r="H103" s="51">
        <v>0</v>
      </c>
      <c r="I103" s="51">
        <v>4130</v>
      </c>
      <c r="J103" s="51"/>
      <c r="K103" s="51">
        <v>39371</v>
      </c>
      <c r="L103" s="51">
        <v>0</v>
      </c>
      <c r="M103" s="51">
        <f t="shared" si="2"/>
        <v>39371</v>
      </c>
      <c r="N103" s="35">
        <v>4130</v>
      </c>
      <c r="O103" s="35" t="str">
        <f t="shared" si="3"/>
        <v>True</v>
      </c>
    </row>
    <row r="104" spans="2:15" hidden="1" x14ac:dyDescent="0.2">
      <c r="B104" s="50" t="s">
        <v>198</v>
      </c>
      <c r="C104" s="34"/>
      <c r="D104" s="50" t="s">
        <v>199</v>
      </c>
      <c r="E104" s="51">
        <v>51509</v>
      </c>
      <c r="F104" s="51">
        <v>0</v>
      </c>
      <c r="G104" s="51">
        <v>0</v>
      </c>
      <c r="H104" s="51">
        <v>0</v>
      </c>
      <c r="I104" s="51">
        <v>0</v>
      </c>
      <c r="J104" s="51"/>
      <c r="K104" s="51">
        <v>51509</v>
      </c>
      <c r="L104" s="51">
        <v>0</v>
      </c>
      <c r="M104" s="51">
        <f t="shared" si="2"/>
        <v>51509</v>
      </c>
      <c r="N104" s="35">
        <v>11221</v>
      </c>
      <c r="O104" s="35" t="str">
        <f t="shared" si="3"/>
        <v>True</v>
      </c>
    </row>
    <row r="105" spans="2:15" hidden="1" x14ac:dyDescent="0.2">
      <c r="B105" s="50" t="s">
        <v>200</v>
      </c>
      <c r="C105" s="34"/>
      <c r="D105" s="50" t="s">
        <v>201</v>
      </c>
      <c r="E105" s="51">
        <v>60886</v>
      </c>
      <c r="F105" s="51">
        <v>18130</v>
      </c>
      <c r="G105" s="51">
        <v>0</v>
      </c>
      <c r="H105" s="51">
        <v>0</v>
      </c>
      <c r="I105" s="51">
        <v>0</v>
      </c>
      <c r="J105" s="51"/>
      <c r="K105" s="51">
        <v>79016</v>
      </c>
      <c r="L105" s="51">
        <v>0</v>
      </c>
      <c r="M105" s="51">
        <f t="shared" si="2"/>
        <v>79016</v>
      </c>
      <c r="N105" s="35" t="e">
        <v>#N/A</v>
      </c>
      <c r="O105" s="35" t="e">
        <f t="shared" si="3"/>
        <v>#N/A</v>
      </c>
    </row>
    <row r="106" spans="2:15" hidden="1" x14ac:dyDescent="0.2">
      <c r="B106" s="50" t="s">
        <v>202</v>
      </c>
      <c r="C106" s="34"/>
      <c r="D106" s="50" t="s">
        <v>203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/>
      <c r="K106" s="51">
        <v>0</v>
      </c>
      <c r="L106" s="51">
        <v>8651</v>
      </c>
      <c r="M106" s="51">
        <f t="shared" si="2"/>
        <v>-8651</v>
      </c>
      <c r="N106" s="35">
        <v>-8651</v>
      </c>
      <c r="O106" s="35" t="str">
        <f t="shared" si="3"/>
        <v>False</v>
      </c>
    </row>
    <row r="107" spans="2:15" hidden="1" x14ac:dyDescent="0.2">
      <c r="B107" s="50" t="s">
        <v>204</v>
      </c>
      <c r="C107" s="34"/>
      <c r="D107" s="50" t="s">
        <v>205</v>
      </c>
      <c r="E107" s="51">
        <v>41897</v>
      </c>
      <c r="F107" s="51">
        <v>2565</v>
      </c>
      <c r="G107" s="51">
        <v>33698</v>
      </c>
      <c r="H107" s="51">
        <v>0</v>
      </c>
      <c r="I107" s="51">
        <v>4425</v>
      </c>
      <c r="J107" s="51"/>
      <c r="K107" s="51">
        <v>82585</v>
      </c>
      <c r="L107" s="51">
        <v>2775</v>
      </c>
      <c r="M107" s="51">
        <f t="shared" si="2"/>
        <v>79810</v>
      </c>
      <c r="N107" s="35">
        <v>171768</v>
      </c>
      <c r="O107" s="35" t="str">
        <f t="shared" si="3"/>
        <v>False</v>
      </c>
    </row>
    <row r="108" spans="2:15" hidden="1" x14ac:dyDescent="0.2">
      <c r="B108" s="50" t="s">
        <v>206</v>
      </c>
      <c r="C108" s="34"/>
      <c r="D108" s="50" t="s">
        <v>207</v>
      </c>
      <c r="E108" s="51">
        <v>27324</v>
      </c>
      <c r="F108" s="51">
        <v>0</v>
      </c>
      <c r="G108" s="51">
        <v>0</v>
      </c>
      <c r="H108" s="51">
        <v>0</v>
      </c>
      <c r="I108" s="51">
        <v>0</v>
      </c>
      <c r="J108" s="51"/>
      <c r="K108" s="51">
        <v>27324</v>
      </c>
      <c r="L108" s="51">
        <v>0</v>
      </c>
      <c r="M108" s="51">
        <f t="shared" si="2"/>
        <v>27324</v>
      </c>
      <c r="N108" s="35">
        <v>33600</v>
      </c>
      <c r="O108" s="35" t="str">
        <f t="shared" si="3"/>
        <v>False</v>
      </c>
    </row>
    <row r="109" spans="2:15" hidden="1" x14ac:dyDescent="0.2">
      <c r="B109" s="50" t="s">
        <v>208</v>
      </c>
      <c r="C109" s="34"/>
      <c r="D109" s="50" t="s">
        <v>209</v>
      </c>
      <c r="E109" s="51">
        <v>0</v>
      </c>
      <c r="F109" s="51">
        <v>0</v>
      </c>
      <c r="G109" s="51">
        <v>1087800</v>
      </c>
      <c r="H109" s="51">
        <v>0</v>
      </c>
      <c r="I109" s="51">
        <v>0</v>
      </c>
      <c r="J109" s="51"/>
      <c r="K109" s="51">
        <v>1087800</v>
      </c>
      <c r="L109" s="51">
        <v>800000</v>
      </c>
      <c r="M109" s="51">
        <f t="shared" si="2"/>
        <v>287800</v>
      </c>
      <c r="N109" s="35" t="e">
        <v>#N/A</v>
      </c>
      <c r="O109" s="35" t="e">
        <f t="shared" si="3"/>
        <v>#N/A</v>
      </c>
    </row>
    <row r="110" spans="2:15" hidden="1" x14ac:dyDescent="0.2">
      <c r="B110" s="50" t="s">
        <v>210</v>
      </c>
      <c r="C110" s="34"/>
      <c r="D110" s="50" t="s">
        <v>211</v>
      </c>
      <c r="E110" s="51">
        <v>122200</v>
      </c>
      <c r="F110" s="51">
        <v>0</v>
      </c>
      <c r="G110" s="51">
        <v>0</v>
      </c>
      <c r="H110" s="51">
        <v>0</v>
      </c>
      <c r="I110" s="51">
        <v>0</v>
      </c>
      <c r="J110" s="51"/>
      <c r="K110" s="51">
        <v>122200</v>
      </c>
      <c r="L110" s="51">
        <v>0</v>
      </c>
      <c r="M110" s="51">
        <f t="shared" si="2"/>
        <v>122200</v>
      </c>
      <c r="N110" s="35" t="e">
        <v>#N/A</v>
      </c>
      <c r="O110" s="35" t="e">
        <f t="shared" si="3"/>
        <v>#N/A</v>
      </c>
    </row>
    <row r="111" spans="2:15" s="56" customFormat="1" hidden="1" x14ac:dyDescent="0.2">
      <c r="B111" s="52" t="s">
        <v>212</v>
      </c>
      <c r="C111" s="53"/>
      <c r="D111" s="52" t="s">
        <v>213</v>
      </c>
      <c r="E111" s="54">
        <v>0</v>
      </c>
      <c r="F111" s="54">
        <v>0</v>
      </c>
      <c r="G111" s="54">
        <v>21000</v>
      </c>
      <c r="H111" s="54">
        <v>0</v>
      </c>
      <c r="I111" s="54">
        <v>29651</v>
      </c>
      <c r="J111" s="54">
        <v>59592</v>
      </c>
      <c r="K111" s="54">
        <v>110243</v>
      </c>
      <c r="L111" s="54">
        <v>0</v>
      </c>
      <c r="M111" s="54">
        <f t="shared" si="2"/>
        <v>110243</v>
      </c>
      <c r="N111" s="55">
        <v>316710</v>
      </c>
      <c r="O111" s="55" t="str">
        <f t="shared" si="3"/>
        <v>False</v>
      </c>
    </row>
    <row r="112" spans="2:15" hidden="1" x14ac:dyDescent="0.2">
      <c r="B112" s="50" t="s">
        <v>214</v>
      </c>
      <c r="C112" s="34"/>
      <c r="D112" s="50" t="s">
        <v>215</v>
      </c>
      <c r="E112" s="51">
        <v>0</v>
      </c>
      <c r="F112" s="51">
        <v>5000</v>
      </c>
      <c r="G112" s="51">
        <v>5725</v>
      </c>
      <c r="H112" s="51">
        <v>0</v>
      </c>
      <c r="I112" s="51">
        <v>10003</v>
      </c>
      <c r="J112" s="51"/>
      <c r="K112" s="51">
        <v>20728</v>
      </c>
      <c r="L112" s="51">
        <v>0</v>
      </c>
      <c r="M112" s="51">
        <f t="shared" si="2"/>
        <v>20728</v>
      </c>
      <c r="N112" s="35">
        <v>15728</v>
      </c>
      <c r="O112" s="35" t="str">
        <f t="shared" si="3"/>
        <v>True</v>
      </c>
    </row>
    <row r="113" spans="2:15" hidden="1" x14ac:dyDescent="0.2">
      <c r="B113" s="50" t="s">
        <v>216</v>
      </c>
      <c r="C113" s="34"/>
      <c r="D113" s="50" t="s">
        <v>217</v>
      </c>
      <c r="E113" s="51">
        <v>7997</v>
      </c>
      <c r="F113" s="51">
        <v>0</v>
      </c>
      <c r="G113" s="51">
        <v>0</v>
      </c>
      <c r="H113" s="51">
        <v>0</v>
      </c>
      <c r="I113" s="51">
        <v>0</v>
      </c>
      <c r="J113" s="51"/>
      <c r="K113" s="51">
        <v>7997</v>
      </c>
      <c r="L113" s="51">
        <v>0</v>
      </c>
      <c r="M113" s="51">
        <f t="shared" si="2"/>
        <v>7997</v>
      </c>
      <c r="N113" s="35">
        <v>12489</v>
      </c>
      <c r="O113" s="35" t="str">
        <f t="shared" si="3"/>
        <v>False</v>
      </c>
    </row>
    <row r="114" spans="2:15" hidden="1" x14ac:dyDescent="0.2">
      <c r="B114" s="50" t="s">
        <v>218</v>
      </c>
      <c r="C114" s="34"/>
      <c r="D114" s="50" t="s">
        <v>219</v>
      </c>
      <c r="E114" s="51">
        <v>27950</v>
      </c>
      <c r="F114" s="51">
        <v>65708</v>
      </c>
      <c r="G114" s="51">
        <v>122140</v>
      </c>
      <c r="H114" s="51">
        <v>0</v>
      </c>
      <c r="I114" s="51">
        <v>0</v>
      </c>
      <c r="J114" s="51"/>
      <c r="K114" s="51">
        <v>215798</v>
      </c>
      <c r="L114" s="51">
        <v>4753.84</v>
      </c>
      <c r="M114" s="51">
        <f t="shared" si="2"/>
        <v>211044.16</v>
      </c>
      <c r="N114" s="35">
        <v>62782.16</v>
      </c>
      <c r="O114" s="35" t="str">
        <f t="shared" si="3"/>
        <v>True</v>
      </c>
    </row>
    <row r="115" spans="2:15" hidden="1" x14ac:dyDescent="0.2">
      <c r="B115" s="50" t="s">
        <v>220</v>
      </c>
      <c r="C115" s="34"/>
      <c r="D115" s="50" t="s">
        <v>221</v>
      </c>
      <c r="E115" s="51">
        <v>20839</v>
      </c>
      <c r="F115" s="51">
        <v>0</v>
      </c>
      <c r="G115" s="51">
        <v>0</v>
      </c>
      <c r="H115" s="51">
        <v>0</v>
      </c>
      <c r="I115" s="51">
        <v>0</v>
      </c>
      <c r="J115" s="51"/>
      <c r="K115" s="51">
        <v>20839</v>
      </c>
      <c r="L115" s="51">
        <v>0</v>
      </c>
      <c r="M115" s="51">
        <f t="shared" si="2"/>
        <v>20839</v>
      </c>
      <c r="N115" s="35">
        <v>11080</v>
      </c>
      <c r="O115" s="35" t="str">
        <f t="shared" si="3"/>
        <v>True</v>
      </c>
    </row>
    <row r="116" spans="2:15" hidden="1" x14ac:dyDescent="0.2">
      <c r="B116" s="50" t="s">
        <v>222</v>
      </c>
      <c r="C116" s="34"/>
      <c r="D116" s="50" t="s">
        <v>223</v>
      </c>
      <c r="E116" s="51">
        <v>0</v>
      </c>
      <c r="F116" s="51">
        <v>256000</v>
      </c>
      <c r="G116" s="51">
        <v>0</v>
      </c>
      <c r="H116" s="51">
        <v>0</v>
      </c>
      <c r="I116" s="51">
        <v>0</v>
      </c>
      <c r="J116" s="51"/>
      <c r="K116" s="51">
        <v>256000</v>
      </c>
      <c r="L116" s="51">
        <v>0</v>
      </c>
      <c r="M116" s="51">
        <f t="shared" si="2"/>
        <v>256000</v>
      </c>
      <c r="N116" s="35" t="e">
        <v>#N/A</v>
      </c>
      <c r="O116" s="35" t="e">
        <f t="shared" si="3"/>
        <v>#N/A</v>
      </c>
    </row>
    <row r="117" spans="2:15" hidden="1" x14ac:dyDescent="0.2">
      <c r="B117" s="50" t="s">
        <v>224</v>
      </c>
      <c r="C117" s="34"/>
      <c r="D117" s="50" t="s">
        <v>225</v>
      </c>
      <c r="E117" s="51">
        <v>10556</v>
      </c>
      <c r="F117" s="51">
        <v>0</v>
      </c>
      <c r="G117" s="51">
        <v>0</v>
      </c>
      <c r="H117" s="51">
        <v>0</v>
      </c>
      <c r="I117" s="51">
        <v>0</v>
      </c>
      <c r="J117" s="51"/>
      <c r="K117" s="51">
        <v>10556</v>
      </c>
      <c r="L117" s="51">
        <v>0</v>
      </c>
      <c r="M117" s="51">
        <f t="shared" si="2"/>
        <v>10556</v>
      </c>
      <c r="N117" s="35" t="e">
        <v>#N/A</v>
      </c>
      <c r="O117" s="35" t="e">
        <f t="shared" si="3"/>
        <v>#N/A</v>
      </c>
    </row>
    <row r="118" spans="2:15" hidden="1" x14ac:dyDescent="0.2">
      <c r="B118" s="50" t="s">
        <v>226</v>
      </c>
      <c r="C118" s="34"/>
      <c r="D118" s="50" t="s">
        <v>227</v>
      </c>
      <c r="E118" s="51">
        <v>479998</v>
      </c>
      <c r="F118" s="51">
        <v>44080</v>
      </c>
      <c r="G118" s="51">
        <v>0</v>
      </c>
      <c r="H118" s="51">
        <v>0</v>
      </c>
      <c r="I118" s="51">
        <v>16773</v>
      </c>
      <c r="J118" s="51"/>
      <c r="K118" s="51">
        <v>540851</v>
      </c>
      <c r="L118" s="51">
        <v>1</v>
      </c>
      <c r="M118" s="51">
        <f t="shared" si="2"/>
        <v>540850</v>
      </c>
      <c r="N118" s="35">
        <v>3220324</v>
      </c>
      <c r="O118" s="35" t="str">
        <f t="shared" si="3"/>
        <v>False</v>
      </c>
    </row>
    <row r="119" spans="2:15" s="56" customFormat="1" hidden="1" x14ac:dyDescent="0.2">
      <c r="B119" s="52" t="s">
        <v>228</v>
      </c>
      <c r="C119" s="53"/>
      <c r="D119" s="52" t="s">
        <v>229</v>
      </c>
      <c r="E119" s="54">
        <v>0</v>
      </c>
      <c r="F119" s="54">
        <v>120360</v>
      </c>
      <c r="G119" s="54">
        <v>0</v>
      </c>
      <c r="H119" s="54">
        <v>0</v>
      </c>
      <c r="I119" s="54">
        <v>851097.09</v>
      </c>
      <c r="J119" s="54">
        <v>40598.58</v>
      </c>
      <c r="K119" s="54">
        <v>1012055.67</v>
      </c>
      <c r="L119" s="54">
        <v>3</v>
      </c>
      <c r="M119" s="54">
        <f t="shared" si="2"/>
        <v>1012052.67</v>
      </c>
      <c r="N119" s="55">
        <v>2953255.67</v>
      </c>
      <c r="O119" s="55" t="str">
        <f t="shared" si="3"/>
        <v>False</v>
      </c>
    </row>
    <row r="120" spans="2:15" hidden="1" x14ac:dyDescent="0.2">
      <c r="B120" s="50" t="s">
        <v>230</v>
      </c>
      <c r="C120" s="34"/>
      <c r="D120" s="50" t="s">
        <v>231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/>
      <c r="K120" s="51">
        <v>0</v>
      </c>
      <c r="L120" s="51">
        <v>7400.96</v>
      </c>
      <c r="M120" s="51">
        <f t="shared" si="2"/>
        <v>-7400.96</v>
      </c>
      <c r="N120" s="35">
        <v>99070</v>
      </c>
      <c r="O120" s="35" t="str">
        <f t="shared" si="3"/>
        <v>False</v>
      </c>
    </row>
    <row r="121" spans="2:15" hidden="1" x14ac:dyDescent="0.2">
      <c r="B121" s="50" t="s">
        <v>232</v>
      </c>
      <c r="C121" s="34"/>
      <c r="D121" s="50" t="s">
        <v>233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/>
      <c r="K121" s="51">
        <v>0</v>
      </c>
      <c r="L121" s="51">
        <v>1270</v>
      </c>
      <c r="M121" s="51">
        <f t="shared" si="2"/>
        <v>-1270</v>
      </c>
      <c r="N121" s="35">
        <v>-1270</v>
      </c>
      <c r="O121" s="35" t="str">
        <f t="shared" si="3"/>
        <v>False</v>
      </c>
    </row>
    <row r="122" spans="2:15" hidden="1" x14ac:dyDescent="0.2">
      <c r="B122" s="50" t="s">
        <v>234</v>
      </c>
      <c r="C122" s="34"/>
      <c r="D122" s="50" t="s">
        <v>235</v>
      </c>
      <c r="E122" s="51">
        <v>229750</v>
      </c>
      <c r="F122" s="51">
        <v>0</v>
      </c>
      <c r="G122" s="51">
        <v>0</v>
      </c>
      <c r="H122" s="51">
        <v>0</v>
      </c>
      <c r="I122" s="51">
        <v>0</v>
      </c>
      <c r="J122" s="51"/>
      <c r="K122" s="51">
        <v>229750</v>
      </c>
      <c r="L122" s="51">
        <v>0</v>
      </c>
      <c r="M122" s="51">
        <f t="shared" si="2"/>
        <v>229750</v>
      </c>
      <c r="N122" s="35">
        <v>175366.14</v>
      </c>
      <c r="O122" s="35" t="str">
        <f t="shared" si="3"/>
        <v>True</v>
      </c>
    </row>
    <row r="123" spans="2:15" hidden="1" x14ac:dyDescent="0.2">
      <c r="B123" s="50" t="s">
        <v>236</v>
      </c>
      <c r="C123" s="34"/>
      <c r="D123" s="50" t="s">
        <v>237</v>
      </c>
      <c r="E123" s="51">
        <v>10148</v>
      </c>
      <c r="F123" s="51">
        <v>0</v>
      </c>
      <c r="G123" s="51">
        <v>0</v>
      </c>
      <c r="H123" s="51">
        <v>0</v>
      </c>
      <c r="I123" s="51">
        <v>0</v>
      </c>
      <c r="J123" s="51"/>
      <c r="K123" s="51">
        <v>10148</v>
      </c>
      <c r="L123" s="51">
        <v>0</v>
      </c>
      <c r="M123" s="51">
        <f t="shared" si="2"/>
        <v>10148</v>
      </c>
      <c r="N123" s="35">
        <v>86292</v>
      </c>
      <c r="O123" s="35" t="str">
        <f t="shared" si="3"/>
        <v>False</v>
      </c>
    </row>
    <row r="124" spans="2:15" hidden="1" x14ac:dyDescent="0.2">
      <c r="B124" s="50" t="s">
        <v>238</v>
      </c>
      <c r="C124" s="34"/>
      <c r="D124" s="50" t="s">
        <v>239</v>
      </c>
      <c r="E124" s="51">
        <v>58301</v>
      </c>
      <c r="F124" s="51">
        <v>192139</v>
      </c>
      <c r="G124" s="51">
        <v>4500</v>
      </c>
      <c r="H124" s="51">
        <v>200619</v>
      </c>
      <c r="I124" s="51">
        <v>0</v>
      </c>
      <c r="J124" s="51"/>
      <c r="K124" s="51">
        <v>455559</v>
      </c>
      <c r="L124" s="51">
        <v>238433</v>
      </c>
      <c r="M124" s="51">
        <f t="shared" si="2"/>
        <v>217126</v>
      </c>
      <c r="N124" s="35">
        <v>1999</v>
      </c>
      <c r="O124" s="35" t="str">
        <f t="shared" si="3"/>
        <v>True</v>
      </c>
    </row>
    <row r="125" spans="2:15" hidden="1" x14ac:dyDescent="0.2">
      <c r="B125" s="50" t="s">
        <v>240</v>
      </c>
      <c r="C125" s="34"/>
      <c r="D125" s="50" t="s">
        <v>241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/>
      <c r="K125" s="51">
        <v>0</v>
      </c>
      <c r="L125" s="51">
        <v>141319</v>
      </c>
      <c r="M125" s="51">
        <f t="shared" si="2"/>
        <v>-141319</v>
      </c>
      <c r="N125" s="35">
        <v>-141319</v>
      </c>
      <c r="O125" s="35" t="str">
        <f t="shared" si="3"/>
        <v>False</v>
      </c>
    </row>
    <row r="126" spans="2:15" hidden="1" x14ac:dyDescent="0.2">
      <c r="B126" s="50" t="s">
        <v>242</v>
      </c>
      <c r="C126" s="34"/>
      <c r="D126" s="50" t="s">
        <v>243</v>
      </c>
      <c r="E126" s="51">
        <v>23069</v>
      </c>
      <c r="F126" s="51">
        <v>14160</v>
      </c>
      <c r="G126" s="51">
        <v>0</v>
      </c>
      <c r="H126" s="51">
        <v>0</v>
      </c>
      <c r="I126" s="51">
        <v>0</v>
      </c>
      <c r="J126" s="51"/>
      <c r="K126" s="51">
        <v>37229</v>
      </c>
      <c r="L126" s="51">
        <v>14250</v>
      </c>
      <c r="M126" s="51">
        <f t="shared" si="2"/>
        <v>22979</v>
      </c>
      <c r="N126" s="35">
        <v>41300</v>
      </c>
      <c r="O126" s="35" t="str">
        <f t="shared" si="3"/>
        <v>False</v>
      </c>
    </row>
    <row r="127" spans="2:15" hidden="1" x14ac:dyDescent="0.2">
      <c r="B127" s="50" t="s">
        <v>244</v>
      </c>
      <c r="C127" s="34"/>
      <c r="D127" s="50" t="s">
        <v>245</v>
      </c>
      <c r="E127" s="51">
        <v>5617</v>
      </c>
      <c r="F127" s="51">
        <v>17852</v>
      </c>
      <c r="G127" s="51">
        <v>0</v>
      </c>
      <c r="H127" s="51">
        <v>0</v>
      </c>
      <c r="I127" s="51">
        <v>0</v>
      </c>
      <c r="J127" s="51"/>
      <c r="K127" s="51">
        <v>23469</v>
      </c>
      <c r="L127" s="51">
        <v>0</v>
      </c>
      <c r="M127" s="51">
        <f t="shared" si="2"/>
        <v>23469</v>
      </c>
      <c r="N127" s="35">
        <v>22587</v>
      </c>
      <c r="O127" s="35" t="str">
        <f t="shared" si="3"/>
        <v>True</v>
      </c>
    </row>
    <row r="128" spans="2:15" hidden="1" x14ac:dyDescent="0.2">
      <c r="B128" s="50" t="s">
        <v>246</v>
      </c>
      <c r="C128" s="34"/>
      <c r="D128" s="50" t="s">
        <v>247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/>
      <c r="K128" s="51">
        <v>0</v>
      </c>
      <c r="L128" s="51">
        <v>10620</v>
      </c>
      <c r="M128" s="51">
        <f t="shared" si="2"/>
        <v>-10620</v>
      </c>
      <c r="N128" s="35" t="e">
        <v>#N/A</v>
      </c>
      <c r="O128" s="35" t="e">
        <f t="shared" si="3"/>
        <v>#N/A</v>
      </c>
    </row>
    <row r="129" spans="2:15" hidden="1" x14ac:dyDescent="0.2">
      <c r="B129" s="50" t="s">
        <v>248</v>
      </c>
      <c r="C129" s="34"/>
      <c r="D129" s="50" t="s">
        <v>249</v>
      </c>
      <c r="E129" s="51">
        <v>16520</v>
      </c>
      <c r="F129" s="51">
        <v>0</v>
      </c>
      <c r="G129" s="51">
        <v>0</v>
      </c>
      <c r="H129" s="51">
        <v>0</v>
      </c>
      <c r="I129" s="51">
        <v>0</v>
      </c>
      <c r="J129" s="51"/>
      <c r="K129" s="51">
        <v>16520</v>
      </c>
      <c r="L129" s="51">
        <v>0</v>
      </c>
      <c r="M129" s="51">
        <f t="shared" si="2"/>
        <v>16520</v>
      </c>
      <c r="N129" s="35">
        <v>16520</v>
      </c>
      <c r="O129" s="35" t="str">
        <f t="shared" si="3"/>
        <v>False</v>
      </c>
    </row>
    <row r="130" spans="2:15" hidden="1" x14ac:dyDescent="0.2">
      <c r="B130" s="50" t="s">
        <v>250</v>
      </c>
      <c r="C130" s="34"/>
      <c r="D130" s="50" t="s">
        <v>251</v>
      </c>
      <c r="E130" s="51">
        <v>5500</v>
      </c>
      <c r="F130" s="51">
        <v>49500</v>
      </c>
      <c r="G130" s="51">
        <v>11000</v>
      </c>
      <c r="H130" s="51">
        <v>0</v>
      </c>
      <c r="I130" s="51">
        <v>0</v>
      </c>
      <c r="J130" s="51"/>
      <c r="K130" s="51">
        <v>66000</v>
      </c>
      <c r="L130" s="51">
        <v>22000</v>
      </c>
      <c r="M130" s="51">
        <f t="shared" si="2"/>
        <v>44000</v>
      </c>
      <c r="N130" s="35">
        <v>5500</v>
      </c>
      <c r="O130" s="35" t="str">
        <f t="shared" si="3"/>
        <v>True</v>
      </c>
    </row>
    <row r="131" spans="2:15" hidden="1" x14ac:dyDescent="0.2">
      <c r="B131" s="50" t="s">
        <v>252</v>
      </c>
      <c r="C131" s="34"/>
      <c r="D131" s="50" t="s">
        <v>253</v>
      </c>
      <c r="E131" s="51">
        <v>68254</v>
      </c>
      <c r="F131" s="51">
        <v>20758</v>
      </c>
      <c r="G131" s="51">
        <v>130980</v>
      </c>
      <c r="H131" s="51">
        <v>20985</v>
      </c>
      <c r="I131" s="51">
        <v>0</v>
      </c>
      <c r="J131" s="51"/>
      <c r="K131" s="51">
        <v>240977</v>
      </c>
      <c r="L131" s="51">
        <v>184641</v>
      </c>
      <c r="M131" s="51">
        <f t="shared" si="2"/>
        <v>56336</v>
      </c>
      <c r="N131" s="35">
        <v>151965</v>
      </c>
      <c r="O131" s="35" t="str">
        <f t="shared" si="3"/>
        <v>False</v>
      </c>
    </row>
    <row r="132" spans="2:15" hidden="1" x14ac:dyDescent="0.2">
      <c r="B132" s="50" t="s">
        <v>254</v>
      </c>
      <c r="C132" s="34"/>
      <c r="D132" s="50" t="s">
        <v>255</v>
      </c>
      <c r="E132" s="51">
        <v>0</v>
      </c>
      <c r="F132" s="51">
        <v>0</v>
      </c>
      <c r="G132" s="51">
        <v>74540</v>
      </c>
      <c r="H132" s="51">
        <v>0</v>
      </c>
      <c r="I132" s="51">
        <v>0</v>
      </c>
      <c r="J132" s="51"/>
      <c r="K132" s="51">
        <v>74540</v>
      </c>
      <c r="L132" s="51">
        <v>0</v>
      </c>
      <c r="M132" s="51">
        <f t="shared" si="2"/>
        <v>74540</v>
      </c>
      <c r="N132" s="35" t="e">
        <v>#N/A</v>
      </c>
      <c r="O132" s="35" t="e">
        <f t="shared" si="3"/>
        <v>#N/A</v>
      </c>
    </row>
    <row r="133" spans="2:15" hidden="1" x14ac:dyDescent="0.2">
      <c r="B133" s="50" t="s">
        <v>256</v>
      </c>
      <c r="C133" s="34"/>
      <c r="D133" s="50" t="s">
        <v>257</v>
      </c>
      <c r="E133" s="51">
        <v>0</v>
      </c>
      <c r="F133" s="51">
        <v>19200</v>
      </c>
      <c r="G133" s="51">
        <v>0</v>
      </c>
      <c r="H133" s="51">
        <v>0</v>
      </c>
      <c r="I133" s="51">
        <v>0</v>
      </c>
      <c r="J133" s="51"/>
      <c r="K133" s="51">
        <v>19200</v>
      </c>
      <c r="L133" s="51">
        <v>44514</v>
      </c>
      <c r="M133" s="51">
        <f t="shared" si="2"/>
        <v>-25314</v>
      </c>
      <c r="N133" s="35">
        <v>-25680</v>
      </c>
      <c r="O133" s="35" t="str">
        <f t="shared" si="3"/>
        <v>True</v>
      </c>
    </row>
    <row r="134" spans="2:15" hidden="1" x14ac:dyDescent="0.2">
      <c r="B134" s="50" t="s">
        <v>258</v>
      </c>
      <c r="C134" s="34"/>
      <c r="D134" s="50" t="s">
        <v>259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/>
      <c r="K134" s="51">
        <v>0</v>
      </c>
      <c r="L134" s="51">
        <v>25000</v>
      </c>
      <c r="M134" s="51">
        <f t="shared" si="2"/>
        <v>-25000</v>
      </c>
      <c r="N134" s="35">
        <v>-3842</v>
      </c>
      <c r="O134" s="35" t="str">
        <f t="shared" si="3"/>
        <v>False</v>
      </c>
    </row>
    <row r="135" spans="2:15" hidden="1" x14ac:dyDescent="0.2">
      <c r="B135" s="50" t="s">
        <v>260</v>
      </c>
      <c r="C135" s="34"/>
      <c r="D135" s="50" t="s">
        <v>261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/>
      <c r="K135" s="51">
        <v>0</v>
      </c>
      <c r="L135" s="51">
        <v>2323</v>
      </c>
      <c r="M135" s="51">
        <f t="shared" si="2"/>
        <v>-2323</v>
      </c>
      <c r="N135" s="35">
        <v>45573</v>
      </c>
      <c r="O135" s="35" t="str">
        <f t="shared" si="3"/>
        <v>False</v>
      </c>
    </row>
    <row r="136" spans="2:15" hidden="1" x14ac:dyDescent="0.2">
      <c r="B136" s="50" t="s">
        <v>262</v>
      </c>
      <c r="C136" s="34"/>
      <c r="D136" s="50" t="s">
        <v>263</v>
      </c>
      <c r="E136" s="51">
        <v>60121</v>
      </c>
      <c r="F136" s="51">
        <v>0</v>
      </c>
      <c r="G136" s="51">
        <v>0</v>
      </c>
      <c r="H136" s="51">
        <v>0</v>
      </c>
      <c r="I136" s="51">
        <v>0</v>
      </c>
      <c r="J136" s="51"/>
      <c r="K136" s="51">
        <v>60121</v>
      </c>
      <c r="L136" s="51">
        <v>0</v>
      </c>
      <c r="M136" s="51">
        <f t="shared" si="2"/>
        <v>60121</v>
      </c>
      <c r="N136" s="35">
        <v>115487</v>
      </c>
      <c r="O136" s="35" t="str">
        <f t="shared" si="3"/>
        <v>False</v>
      </c>
    </row>
    <row r="137" spans="2:15" hidden="1" x14ac:dyDescent="0.2">
      <c r="B137" s="50" t="s">
        <v>264</v>
      </c>
      <c r="C137" s="34"/>
      <c r="D137" s="50" t="s">
        <v>265</v>
      </c>
      <c r="E137" s="51">
        <v>0</v>
      </c>
      <c r="F137" s="51">
        <v>0</v>
      </c>
      <c r="G137" s="51">
        <v>5617</v>
      </c>
      <c r="H137" s="51">
        <v>0</v>
      </c>
      <c r="I137" s="51">
        <v>0</v>
      </c>
      <c r="J137" s="51"/>
      <c r="K137" s="51">
        <v>5617</v>
      </c>
      <c r="L137" s="51">
        <v>0</v>
      </c>
      <c r="M137" s="51">
        <f t="shared" si="2"/>
        <v>5617</v>
      </c>
      <c r="N137" s="35">
        <v>5617</v>
      </c>
      <c r="O137" s="35" t="str">
        <f t="shared" si="3"/>
        <v>False</v>
      </c>
    </row>
    <row r="138" spans="2:15" hidden="1" x14ac:dyDescent="0.2">
      <c r="B138" s="50" t="s">
        <v>266</v>
      </c>
      <c r="C138" s="34"/>
      <c r="D138" s="50" t="s">
        <v>267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/>
      <c r="K138" s="51">
        <v>0</v>
      </c>
      <c r="L138" s="51">
        <v>1004</v>
      </c>
      <c r="M138" s="51">
        <f t="shared" si="2"/>
        <v>-1004</v>
      </c>
      <c r="N138" s="35">
        <v>-1004</v>
      </c>
      <c r="O138" s="35" t="str">
        <f t="shared" si="3"/>
        <v>False</v>
      </c>
    </row>
    <row r="139" spans="2:15" hidden="1" x14ac:dyDescent="0.2">
      <c r="B139" s="50" t="s">
        <v>268</v>
      </c>
      <c r="C139" s="34"/>
      <c r="D139" s="50" t="s">
        <v>269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/>
      <c r="K139" s="51">
        <v>0</v>
      </c>
      <c r="L139" s="51">
        <v>10001</v>
      </c>
      <c r="M139" s="51">
        <f t="shared" si="2"/>
        <v>-10001</v>
      </c>
      <c r="N139" s="35">
        <v>-10001</v>
      </c>
      <c r="O139" s="35" t="str">
        <f t="shared" si="3"/>
        <v>False</v>
      </c>
    </row>
    <row r="140" spans="2:15" hidden="1" x14ac:dyDescent="0.2">
      <c r="B140" s="50" t="s">
        <v>270</v>
      </c>
      <c r="C140" s="34"/>
      <c r="D140" s="50" t="s">
        <v>271</v>
      </c>
      <c r="E140" s="51">
        <v>0</v>
      </c>
      <c r="F140" s="51">
        <v>242136</v>
      </c>
      <c r="G140" s="51">
        <v>0</v>
      </c>
      <c r="H140" s="51">
        <v>0</v>
      </c>
      <c r="I140" s="51">
        <v>0</v>
      </c>
      <c r="J140" s="51"/>
      <c r="K140" s="51">
        <v>242136</v>
      </c>
      <c r="L140" s="51">
        <v>296460</v>
      </c>
      <c r="M140" s="51">
        <f t="shared" si="2"/>
        <v>-54324</v>
      </c>
      <c r="N140" s="35" t="e">
        <v>#N/A</v>
      </c>
      <c r="O140" s="35" t="e">
        <f t="shared" si="3"/>
        <v>#N/A</v>
      </c>
    </row>
    <row r="141" spans="2:15" hidden="1" x14ac:dyDescent="0.2">
      <c r="B141" s="50" t="s">
        <v>272</v>
      </c>
      <c r="C141" s="34"/>
      <c r="D141" s="50" t="s">
        <v>273</v>
      </c>
      <c r="E141" s="51">
        <v>0</v>
      </c>
      <c r="F141" s="51">
        <v>0</v>
      </c>
      <c r="G141" s="51">
        <v>655673</v>
      </c>
      <c r="H141" s="51">
        <v>0</v>
      </c>
      <c r="I141" s="51">
        <v>0</v>
      </c>
      <c r="J141" s="51"/>
      <c r="K141" s="51">
        <v>655673</v>
      </c>
      <c r="L141" s="51">
        <v>633391.52</v>
      </c>
      <c r="M141" s="51">
        <f t="shared" si="2"/>
        <v>22281.479999999981</v>
      </c>
      <c r="N141" s="35" t="e">
        <v>#N/A</v>
      </c>
      <c r="O141" s="35" t="e">
        <f t="shared" si="3"/>
        <v>#N/A</v>
      </c>
    </row>
    <row r="142" spans="2:15" hidden="1" x14ac:dyDescent="0.2">
      <c r="B142" s="50" t="s">
        <v>274</v>
      </c>
      <c r="C142" s="34"/>
      <c r="D142" s="50" t="s">
        <v>275</v>
      </c>
      <c r="E142" s="51">
        <v>0</v>
      </c>
      <c r="F142" s="51">
        <v>51764</v>
      </c>
      <c r="G142" s="51">
        <v>0</v>
      </c>
      <c r="H142" s="51">
        <v>0</v>
      </c>
      <c r="I142" s="51">
        <v>0</v>
      </c>
      <c r="J142" s="51"/>
      <c r="K142" s="51">
        <v>51764</v>
      </c>
      <c r="L142" s="51">
        <v>0</v>
      </c>
      <c r="M142" s="51">
        <f t="shared" si="2"/>
        <v>51764</v>
      </c>
      <c r="N142" s="35" t="e">
        <v>#N/A</v>
      </c>
      <c r="O142" s="35" t="e">
        <f t="shared" si="3"/>
        <v>#N/A</v>
      </c>
    </row>
    <row r="143" spans="2:15" hidden="1" x14ac:dyDescent="0.2">
      <c r="B143" s="50" t="s">
        <v>276</v>
      </c>
      <c r="C143" s="34"/>
      <c r="D143" s="50" t="s">
        <v>277</v>
      </c>
      <c r="E143" s="51">
        <v>29750</v>
      </c>
      <c r="F143" s="51">
        <v>20129</v>
      </c>
      <c r="G143" s="51">
        <v>0</v>
      </c>
      <c r="H143" s="51">
        <v>0</v>
      </c>
      <c r="I143" s="51">
        <v>0</v>
      </c>
      <c r="J143" s="51"/>
      <c r="K143" s="51">
        <v>49879</v>
      </c>
      <c r="L143" s="51">
        <v>0</v>
      </c>
      <c r="M143" s="51">
        <f t="shared" si="2"/>
        <v>49879</v>
      </c>
      <c r="N143" s="35" t="e">
        <v>#N/A</v>
      </c>
      <c r="O143" s="35" t="e">
        <f t="shared" si="3"/>
        <v>#N/A</v>
      </c>
    </row>
    <row r="144" spans="2:15" hidden="1" x14ac:dyDescent="0.2">
      <c r="B144" s="50" t="s">
        <v>278</v>
      </c>
      <c r="C144" s="34"/>
      <c r="D144" s="50" t="s">
        <v>279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/>
      <c r="K144" s="51">
        <v>0</v>
      </c>
      <c r="L144" s="51">
        <v>66930</v>
      </c>
      <c r="M144" s="51">
        <f t="shared" si="2"/>
        <v>-66930</v>
      </c>
      <c r="N144" s="35" t="e">
        <v>#N/A</v>
      </c>
      <c r="O144" s="35" t="e">
        <f t="shared" si="3"/>
        <v>#N/A</v>
      </c>
    </row>
    <row r="145" spans="2:15" hidden="1" x14ac:dyDescent="0.2">
      <c r="B145" s="50" t="s">
        <v>280</v>
      </c>
      <c r="C145" s="34"/>
      <c r="D145" s="50" t="s">
        <v>281</v>
      </c>
      <c r="E145" s="51">
        <v>11058</v>
      </c>
      <c r="F145" s="51">
        <v>0</v>
      </c>
      <c r="G145" s="51">
        <v>0</v>
      </c>
      <c r="H145" s="51">
        <v>0</v>
      </c>
      <c r="I145" s="51">
        <v>0</v>
      </c>
      <c r="J145" s="51"/>
      <c r="K145" s="51">
        <v>11058</v>
      </c>
      <c r="L145" s="51">
        <v>0</v>
      </c>
      <c r="M145" s="51">
        <f t="shared" si="2"/>
        <v>11058</v>
      </c>
      <c r="N145" s="35" t="e">
        <v>#N/A</v>
      </c>
      <c r="O145" s="35" t="e">
        <f t="shared" si="3"/>
        <v>#N/A</v>
      </c>
    </row>
    <row r="146" spans="2:15" hidden="1" x14ac:dyDescent="0.2">
      <c r="B146" s="50" t="s">
        <v>282</v>
      </c>
      <c r="C146" s="34"/>
      <c r="D146" s="50" t="s">
        <v>283</v>
      </c>
      <c r="E146" s="51">
        <v>198575</v>
      </c>
      <c r="F146" s="51">
        <v>67600</v>
      </c>
      <c r="G146" s="51">
        <v>0</v>
      </c>
      <c r="H146" s="51">
        <v>0</v>
      </c>
      <c r="I146" s="51">
        <v>0</v>
      </c>
      <c r="J146" s="51"/>
      <c r="K146" s="51">
        <v>266175</v>
      </c>
      <c r="L146" s="51">
        <v>0</v>
      </c>
      <c r="M146" s="51">
        <f t="shared" si="2"/>
        <v>266175</v>
      </c>
      <c r="N146" s="35" t="e">
        <v>#N/A</v>
      </c>
      <c r="O146" s="35" t="e">
        <f t="shared" si="3"/>
        <v>#N/A</v>
      </c>
    </row>
    <row r="147" spans="2:15" hidden="1" x14ac:dyDescent="0.2">
      <c r="B147" s="50" t="s">
        <v>284</v>
      </c>
      <c r="C147" s="34"/>
      <c r="D147" s="50" t="s">
        <v>285</v>
      </c>
      <c r="E147" s="51">
        <v>5617</v>
      </c>
      <c r="F147" s="51">
        <v>0</v>
      </c>
      <c r="G147" s="51">
        <v>0</v>
      </c>
      <c r="H147" s="51">
        <v>0</v>
      </c>
      <c r="I147" s="51">
        <v>0</v>
      </c>
      <c r="J147" s="51"/>
      <c r="K147" s="51">
        <v>5617</v>
      </c>
      <c r="L147" s="51">
        <v>0</v>
      </c>
      <c r="M147" s="51">
        <f t="shared" si="2"/>
        <v>5617</v>
      </c>
      <c r="N147" s="35" t="e">
        <v>#N/A</v>
      </c>
      <c r="O147" s="35" t="e">
        <f t="shared" si="3"/>
        <v>#N/A</v>
      </c>
    </row>
    <row r="148" spans="2:15" hidden="1" x14ac:dyDescent="0.2">
      <c r="B148" s="50" t="s">
        <v>286</v>
      </c>
      <c r="C148" s="34"/>
      <c r="D148" s="50" t="s">
        <v>287</v>
      </c>
      <c r="E148" s="51">
        <v>254709</v>
      </c>
      <c r="F148" s="51">
        <v>0</v>
      </c>
      <c r="G148" s="51">
        <v>0</v>
      </c>
      <c r="H148" s="51">
        <v>0</v>
      </c>
      <c r="I148" s="51">
        <v>0</v>
      </c>
      <c r="J148" s="51"/>
      <c r="K148" s="51">
        <v>254709</v>
      </c>
      <c r="L148" s="51">
        <v>0</v>
      </c>
      <c r="M148" s="51">
        <f t="shared" si="2"/>
        <v>254709</v>
      </c>
      <c r="N148" s="35" t="e">
        <v>#N/A</v>
      </c>
      <c r="O148" s="35" t="e">
        <f t="shared" si="3"/>
        <v>#N/A</v>
      </c>
    </row>
    <row r="149" spans="2:15" hidden="1" x14ac:dyDescent="0.2">
      <c r="B149" s="50" t="s">
        <v>288</v>
      </c>
      <c r="C149" s="34"/>
      <c r="D149" s="50" t="s">
        <v>289</v>
      </c>
      <c r="E149" s="51">
        <v>47122</v>
      </c>
      <c r="F149" s="51">
        <v>15283</v>
      </c>
      <c r="G149" s="51">
        <v>0</v>
      </c>
      <c r="H149" s="51">
        <v>0</v>
      </c>
      <c r="I149" s="51">
        <v>0</v>
      </c>
      <c r="J149" s="51"/>
      <c r="K149" s="51">
        <v>62405</v>
      </c>
      <c r="L149" s="51">
        <v>50367.37</v>
      </c>
      <c r="M149" s="51">
        <f t="shared" si="2"/>
        <v>12037.629999999997</v>
      </c>
      <c r="N149" s="35">
        <v>2269.5500000000002</v>
      </c>
      <c r="O149" s="35" t="str">
        <f t="shared" si="3"/>
        <v>True</v>
      </c>
    </row>
    <row r="150" spans="2:15" hidden="1" x14ac:dyDescent="0.2">
      <c r="B150" s="50" t="s">
        <v>290</v>
      </c>
      <c r="C150" s="34"/>
      <c r="D150" s="50" t="s">
        <v>291</v>
      </c>
      <c r="E150" s="51">
        <v>95956</v>
      </c>
      <c r="F150" s="51">
        <v>14684</v>
      </c>
      <c r="G150" s="51">
        <v>0</v>
      </c>
      <c r="H150" s="51">
        <v>0</v>
      </c>
      <c r="I150" s="51">
        <v>0</v>
      </c>
      <c r="J150" s="51"/>
      <c r="K150" s="51">
        <v>110640</v>
      </c>
      <c r="L150" s="51">
        <v>100230.43</v>
      </c>
      <c r="M150" s="51">
        <f t="shared" ref="M150:M192" si="4">+K150-L150</f>
        <v>10409.570000000007</v>
      </c>
      <c r="N150" s="35">
        <v>9504.06</v>
      </c>
      <c r="O150" s="35" t="str">
        <f t="shared" ref="O150:O192" si="5">IF(M150&gt;N150,"True","False")</f>
        <v>True</v>
      </c>
    </row>
    <row r="151" spans="2:15" hidden="1" x14ac:dyDescent="0.2">
      <c r="B151" s="50" t="s">
        <v>292</v>
      </c>
      <c r="C151" s="34"/>
      <c r="D151" s="50" t="s">
        <v>293</v>
      </c>
      <c r="E151" s="51">
        <v>31923</v>
      </c>
      <c r="F151" s="51">
        <v>31413</v>
      </c>
      <c r="G151" s="51">
        <v>6601.44</v>
      </c>
      <c r="H151" s="51">
        <v>0</v>
      </c>
      <c r="I151" s="51">
        <v>0</v>
      </c>
      <c r="J151" s="51"/>
      <c r="K151" s="51">
        <v>69937.440000000002</v>
      </c>
      <c r="L151" s="51">
        <v>49751.6</v>
      </c>
      <c r="M151" s="51">
        <f t="shared" si="4"/>
        <v>20185.840000000004</v>
      </c>
      <c r="N151" s="35">
        <v>11200.44</v>
      </c>
      <c r="O151" s="35" t="str">
        <f t="shared" si="5"/>
        <v>True</v>
      </c>
    </row>
    <row r="152" spans="2:15" hidden="1" x14ac:dyDescent="0.2">
      <c r="B152" s="50" t="s">
        <v>294</v>
      </c>
      <c r="C152" s="34"/>
      <c r="D152" s="50" t="s">
        <v>295</v>
      </c>
      <c r="E152" s="51">
        <v>15323</v>
      </c>
      <c r="F152" s="51">
        <v>20638</v>
      </c>
      <c r="G152" s="51">
        <v>18447.41</v>
      </c>
      <c r="H152" s="51">
        <v>0</v>
      </c>
      <c r="I152" s="51">
        <v>0</v>
      </c>
      <c r="J152" s="51"/>
      <c r="K152" s="51">
        <v>54408.41</v>
      </c>
      <c r="L152" s="51">
        <v>28213.01</v>
      </c>
      <c r="M152" s="51">
        <f t="shared" si="4"/>
        <v>26195.400000000005</v>
      </c>
      <c r="N152" s="35">
        <v>28687.48</v>
      </c>
      <c r="O152" s="35" t="str">
        <f t="shared" si="5"/>
        <v>False</v>
      </c>
    </row>
    <row r="153" spans="2:15" hidden="1" x14ac:dyDescent="0.2">
      <c r="B153" s="50" t="s">
        <v>296</v>
      </c>
      <c r="C153" s="34"/>
      <c r="D153" s="50" t="s">
        <v>297</v>
      </c>
      <c r="E153" s="51">
        <v>1051660.79</v>
      </c>
      <c r="F153" s="51">
        <v>0</v>
      </c>
      <c r="G153" s="51">
        <v>0</v>
      </c>
      <c r="H153" s="51">
        <v>0</v>
      </c>
      <c r="I153" s="51">
        <v>0</v>
      </c>
      <c r="J153" s="51"/>
      <c r="K153" s="51">
        <v>1051660.79</v>
      </c>
      <c r="L153" s="51">
        <v>0</v>
      </c>
      <c r="M153" s="51">
        <f t="shared" si="4"/>
        <v>1051660.79</v>
      </c>
      <c r="N153" s="35">
        <v>1533157.27</v>
      </c>
      <c r="O153" s="35" t="str">
        <f t="shared" si="5"/>
        <v>False</v>
      </c>
    </row>
    <row r="154" spans="2:15" hidden="1" x14ac:dyDescent="0.2">
      <c r="B154" s="50" t="s">
        <v>298</v>
      </c>
      <c r="C154" s="34"/>
      <c r="D154" s="50" t="s">
        <v>299</v>
      </c>
      <c r="E154" s="51">
        <v>1850073.77</v>
      </c>
      <c r="F154" s="51">
        <v>15118</v>
      </c>
      <c r="G154" s="51">
        <v>0</v>
      </c>
      <c r="H154" s="51">
        <v>0</v>
      </c>
      <c r="I154" s="51">
        <v>0</v>
      </c>
      <c r="J154" s="51"/>
      <c r="K154" s="51">
        <v>1865191.77</v>
      </c>
      <c r="L154" s="51">
        <v>38845.5</v>
      </c>
      <c r="M154" s="51">
        <f t="shared" si="4"/>
        <v>1826346.27</v>
      </c>
      <c r="N154" s="35">
        <v>908826.81</v>
      </c>
      <c r="O154" s="35" t="str">
        <f t="shared" si="5"/>
        <v>True</v>
      </c>
    </row>
    <row r="155" spans="2:15" hidden="1" x14ac:dyDescent="0.2">
      <c r="B155" s="50" t="s">
        <v>300</v>
      </c>
      <c r="C155" s="34"/>
      <c r="D155" s="50" t="s">
        <v>301</v>
      </c>
      <c r="E155" s="51">
        <v>33237</v>
      </c>
      <c r="F155" s="51">
        <v>312</v>
      </c>
      <c r="G155" s="51">
        <v>0</v>
      </c>
      <c r="H155" s="51">
        <v>0</v>
      </c>
      <c r="I155" s="51">
        <v>0</v>
      </c>
      <c r="J155" s="51"/>
      <c r="K155" s="51">
        <v>33549</v>
      </c>
      <c r="L155" s="51">
        <v>0</v>
      </c>
      <c r="M155" s="51">
        <f t="shared" si="4"/>
        <v>33549</v>
      </c>
      <c r="N155" s="35">
        <v>66697.3</v>
      </c>
      <c r="O155" s="35" t="str">
        <f t="shared" si="5"/>
        <v>False</v>
      </c>
    </row>
    <row r="156" spans="2:15" hidden="1" x14ac:dyDescent="0.2">
      <c r="B156" s="50" t="s">
        <v>302</v>
      </c>
      <c r="C156" s="34"/>
      <c r="D156" s="50" t="s">
        <v>303</v>
      </c>
      <c r="E156" s="51">
        <v>858097.82</v>
      </c>
      <c r="F156" s="51">
        <v>273065.5</v>
      </c>
      <c r="G156" s="51">
        <v>0</v>
      </c>
      <c r="H156" s="51">
        <v>0</v>
      </c>
      <c r="I156" s="51">
        <v>0</v>
      </c>
      <c r="J156" s="51"/>
      <c r="K156" s="51">
        <v>1131163.32</v>
      </c>
      <c r="L156" s="51">
        <v>0</v>
      </c>
      <c r="M156" s="51">
        <f t="shared" si="4"/>
        <v>1131163.32</v>
      </c>
      <c r="N156" s="35">
        <v>846064.96</v>
      </c>
      <c r="O156" s="35" t="str">
        <f t="shared" si="5"/>
        <v>True</v>
      </c>
    </row>
    <row r="157" spans="2:15" hidden="1" x14ac:dyDescent="0.2">
      <c r="B157" s="50" t="s">
        <v>304</v>
      </c>
      <c r="C157" s="34"/>
      <c r="D157" s="50" t="s">
        <v>305</v>
      </c>
      <c r="E157" s="51">
        <v>23376.44</v>
      </c>
      <c r="F157" s="51">
        <v>4020</v>
      </c>
      <c r="G157" s="51">
        <v>17342</v>
      </c>
      <c r="H157" s="51">
        <v>40</v>
      </c>
      <c r="I157" s="51">
        <v>40720.879999999997</v>
      </c>
      <c r="J157" s="51"/>
      <c r="K157" s="51">
        <v>85499.32</v>
      </c>
      <c r="L157" s="51">
        <v>40380</v>
      </c>
      <c r="M157" s="51">
        <f t="shared" si="4"/>
        <v>45119.320000000007</v>
      </c>
      <c r="N157" s="35">
        <v>83248.2</v>
      </c>
      <c r="O157" s="35" t="str">
        <f t="shared" si="5"/>
        <v>False</v>
      </c>
    </row>
    <row r="158" spans="2:15" hidden="1" x14ac:dyDescent="0.2">
      <c r="B158" s="50" t="s">
        <v>306</v>
      </c>
      <c r="C158" s="34"/>
      <c r="D158" s="50" t="s">
        <v>307</v>
      </c>
      <c r="E158" s="51">
        <v>127474</v>
      </c>
      <c r="F158" s="51">
        <v>13417.5</v>
      </c>
      <c r="G158" s="51">
        <v>0</v>
      </c>
      <c r="H158" s="51">
        <v>0</v>
      </c>
      <c r="I158" s="51">
        <v>0</v>
      </c>
      <c r="J158" s="51"/>
      <c r="K158" s="51">
        <v>140891.5</v>
      </c>
      <c r="L158" s="51">
        <v>104011</v>
      </c>
      <c r="M158" s="51">
        <f t="shared" si="4"/>
        <v>36880.5</v>
      </c>
      <c r="N158" s="35">
        <v>20425</v>
      </c>
      <c r="O158" s="35" t="str">
        <f t="shared" si="5"/>
        <v>True</v>
      </c>
    </row>
    <row r="159" spans="2:15" hidden="1" x14ac:dyDescent="0.2">
      <c r="B159" s="50" t="s">
        <v>308</v>
      </c>
      <c r="C159" s="34"/>
      <c r="D159" s="50" t="s">
        <v>309</v>
      </c>
      <c r="E159" s="51">
        <v>0</v>
      </c>
      <c r="F159" s="51">
        <v>0</v>
      </c>
      <c r="G159" s="51">
        <v>0</v>
      </c>
      <c r="H159" s="51">
        <v>0</v>
      </c>
      <c r="I159" s="51">
        <v>71399</v>
      </c>
      <c r="J159" s="51"/>
      <c r="K159" s="51">
        <v>71399</v>
      </c>
      <c r="L159" s="51">
        <v>0</v>
      </c>
      <c r="M159" s="51">
        <f t="shared" si="4"/>
        <v>71399</v>
      </c>
      <c r="N159" s="35">
        <v>71399</v>
      </c>
      <c r="O159" s="35" t="str">
        <f t="shared" si="5"/>
        <v>False</v>
      </c>
    </row>
    <row r="160" spans="2:15" hidden="1" x14ac:dyDescent="0.2">
      <c r="B160" s="50" t="s">
        <v>310</v>
      </c>
      <c r="C160" s="34"/>
      <c r="D160" s="50" t="s">
        <v>311</v>
      </c>
      <c r="E160" s="51">
        <v>0</v>
      </c>
      <c r="F160" s="51">
        <v>0</v>
      </c>
      <c r="G160" s="51">
        <v>0</v>
      </c>
      <c r="H160" s="51">
        <v>0</v>
      </c>
      <c r="I160" s="51">
        <v>22400</v>
      </c>
      <c r="J160" s="51"/>
      <c r="K160" s="51">
        <v>22400</v>
      </c>
      <c r="L160" s="51">
        <v>0</v>
      </c>
      <c r="M160" s="51">
        <f t="shared" si="4"/>
        <v>22400</v>
      </c>
      <c r="N160" s="35">
        <v>22400</v>
      </c>
      <c r="O160" s="35" t="str">
        <f t="shared" si="5"/>
        <v>False</v>
      </c>
    </row>
    <row r="161" spans="2:15" x14ac:dyDescent="0.2">
      <c r="B161" s="50" t="s">
        <v>312</v>
      </c>
      <c r="C161" s="34"/>
      <c r="D161" s="50" t="s">
        <v>313</v>
      </c>
      <c r="E161" s="51">
        <v>0</v>
      </c>
      <c r="F161" s="51">
        <v>0</v>
      </c>
      <c r="G161" s="51">
        <v>0</v>
      </c>
      <c r="H161" s="51">
        <v>0</v>
      </c>
      <c r="I161" s="51">
        <v>142907</v>
      </c>
      <c r="J161" s="51"/>
      <c r="K161" s="51">
        <v>142907</v>
      </c>
      <c r="L161" s="51">
        <v>0</v>
      </c>
      <c r="M161" s="51">
        <f t="shared" si="4"/>
        <v>142907</v>
      </c>
      <c r="N161" s="35">
        <v>142907</v>
      </c>
      <c r="O161" s="35" t="str">
        <f t="shared" si="5"/>
        <v>False</v>
      </c>
    </row>
    <row r="162" spans="2:15" hidden="1" x14ac:dyDescent="0.2">
      <c r="B162" s="50" t="s">
        <v>314</v>
      </c>
      <c r="C162" s="34"/>
      <c r="D162" s="50" t="s">
        <v>315</v>
      </c>
      <c r="E162" s="51">
        <v>187001</v>
      </c>
      <c r="F162" s="51">
        <v>0</v>
      </c>
      <c r="G162" s="51">
        <v>374001</v>
      </c>
      <c r="H162" s="51">
        <v>0</v>
      </c>
      <c r="I162" s="51">
        <v>0</v>
      </c>
      <c r="J162" s="51"/>
      <c r="K162" s="51">
        <v>561002</v>
      </c>
      <c r="L162" s="51">
        <v>562704</v>
      </c>
      <c r="M162" s="51">
        <f t="shared" si="4"/>
        <v>-1702</v>
      </c>
      <c r="N162" s="35">
        <v>120202</v>
      </c>
      <c r="O162" s="35" t="str">
        <f t="shared" si="5"/>
        <v>False</v>
      </c>
    </row>
    <row r="163" spans="2:15" hidden="1" x14ac:dyDescent="0.2">
      <c r="B163" s="50" t="s">
        <v>316</v>
      </c>
      <c r="C163" s="34"/>
      <c r="D163" s="50" t="s">
        <v>317</v>
      </c>
      <c r="E163" s="51">
        <v>11088</v>
      </c>
      <c r="F163" s="51">
        <v>36989.46</v>
      </c>
      <c r="G163" s="51">
        <v>21889</v>
      </c>
      <c r="H163" s="51">
        <v>0</v>
      </c>
      <c r="I163" s="51">
        <v>0</v>
      </c>
      <c r="J163" s="51"/>
      <c r="K163" s="51">
        <v>69966.460000000006</v>
      </c>
      <c r="L163" s="51">
        <v>0</v>
      </c>
      <c r="M163" s="51">
        <f t="shared" si="4"/>
        <v>69966.460000000006</v>
      </c>
      <c r="N163" s="35">
        <v>52756.72</v>
      </c>
      <c r="O163" s="35" t="str">
        <f t="shared" si="5"/>
        <v>True</v>
      </c>
    </row>
    <row r="164" spans="2:15" hidden="1" x14ac:dyDescent="0.2">
      <c r="B164" s="50" t="s">
        <v>318</v>
      </c>
      <c r="C164" s="34"/>
      <c r="D164" s="50" t="s">
        <v>319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/>
      <c r="K164" s="51">
        <v>0</v>
      </c>
      <c r="L164" s="51">
        <v>9750</v>
      </c>
      <c r="M164" s="51">
        <f t="shared" si="4"/>
        <v>-9750</v>
      </c>
      <c r="N164" s="35">
        <v>-9750</v>
      </c>
      <c r="O164" s="35" t="str">
        <f t="shared" si="5"/>
        <v>False</v>
      </c>
    </row>
    <row r="165" spans="2:15" hidden="1" x14ac:dyDescent="0.2">
      <c r="B165" s="50" t="s">
        <v>320</v>
      </c>
      <c r="C165" s="34"/>
      <c r="D165" s="50" t="s">
        <v>321</v>
      </c>
      <c r="E165" s="51">
        <v>34919</v>
      </c>
      <c r="F165" s="51">
        <v>0</v>
      </c>
      <c r="G165" s="51">
        <v>0</v>
      </c>
      <c r="H165" s="51">
        <v>0</v>
      </c>
      <c r="I165" s="51">
        <v>0</v>
      </c>
      <c r="J165" s="51"/>
      <c r="K165" s="51">
        <v>34919</v>
      </c>
      <c r="L165" s="51">
        <v>65129</v>
      </c>
      <c r="M165" s="51">
        <f t="shared" si="4"/>
        <v>-30210</v>
      </c>
      <c r="N165" s="35" t="e">
        <v>#N/A</v>
      </c>
      <c r="O165" s="35" t="e">
        <f t="shared" si="5"/>
        <v>#N/A</v>
      </c>
    </row>
    <row r="166" spans="2:15" hidden="1" x14ac:dyDescent="0.2">
      <c r="B166" s="50" t="s">
        <v>322</v>
      </c>
      <c r="C166" s="34"/>
      <c r="D166" s="50" t="s">
        <v>323</v>
      </c>
      <c r="E166" s="51">
        <v>37465</v>
      </c>
      <c r="F166" s="51">
        <v>0</v>
      </c>
      <c r="G166" s="51">
        <v>0</v>
      </c>
      <c r="H166" s="51">
        <v>0</v>
      </c>
      <c r="I166" s="51">
        <v>0</v>
      </c>
      <c r="J166" s="51"/>
      <c r="K166" s="51">
        <v>37465</v>
      </c>
      <c r="L166" s="51">
        <v>0</v>
      </c>
      <c r="M166" s="51">
        <f t="shared" si="4"/>
        <v>37465</v>
      </c>
      <c r="N166" s="35">
        <v>74930</v>
      </c>
      <c r="O166" s="35" t="str">
        <f t="shared" si="5"/>
        <v>False</v>
      </c>
    </row>
    <row r="167" spans="2:15" hidden="1" x14ac:dyDescent="0.2">
      <c r="B167" s="50" t="s">
        <v>324</v>
      </c>
      <c r="C167" s="34"/>
      <c r="D167" s="50" t="s">
        <v>325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/>
      <c r="K167" s="51">
        <v>0</v>
      </c>
      <c r="L167" s="51">
        <v>1374.5</v>
      </c>
      <c r="M167" s="51">
        <f t="shared" si="4"/>
        <v>-1374.5</v>
      </c>
      <c r="N167" s="35" t="e">
        <v>#N/A</v>
      </c>
      <c r="O167" s="35" t="e">
        <f t="shared" si="5"/>
        <v>#N/A</v>
      </c>
    </row>
    <row r="168" spans="2:15" hidden="1" x14ac:dyDescent="0.2">
      <c r="B168" s="50" t="s">
        <v>326</v>
      </c>
      <c r="C168" s="34"/>
      <c r="D168" s="50" t="s">
        <v>327</v>
      </c>
      <c r="E168" s="51">
        <v>3994</v>
      </c>
      <c r="F168" s="51">
        <v>6106</v>
      </c>
      <c r="G168" s="51">
        <v>14383.5</v>
      </c>
      <c r="H168" s="51">
        <v>0</v>
      </c>
      <c r="I168" s="51">
        <v>0</v>
      </c>
      <c r="J168" s="51"/>
      <c r="K168" s="51">
        <v>24483.5</v>
      </c>
      <c r="L168" s="51">
        <v>0</v>
      </c>
      <c r="M168" s="51">
        <f t="shared" si="4"/>
        <v>24483.5</v>
      </c>
      <c r="N168" s="35">
        <v>15481.5</v>
      </c>
      <c r="O168" s="35" t="str">
        <f t="shared" si="5"/>
        <v>True</v>
      </c>
    </row>
    <row r="169" spans="2:15" hidden="1" x14ac:dyDescent="0.2">
      <c r="B169" s="50" t="s">
        <v>328</v>
      </c>
      <c r="C169" s="34"/>
      <c r="D169" s="50" t="s">
        <v>329</v>
      </c>
      <c r="E169" s="51">
        <v>0</v>
      </c>
      <c r="F169" s="51">
        <v>0</v>
      </c>
      <c r="G169" s="51">
        <v>0</v>
      </c>
      <c r="H169" s="51">
        <v>0</v>
      </c>
      <c r="I169" s="51">
        <v>26065</v>
      </c>
      <c r="J169" s="51"/>
      <c r="K169" s="51">
        <v>26065</v>
      </c>
      <c r="L169" s="51">
        <v>0</v>
      </c>
      <c r="M169" s="51">
        <f t="shared" si="4"/>
        <v>26065</v>
      </c>
      <c r="N169" s="35">
        <v>26065</v>
      </c>
      <c r="O169" s="35" t="str">
        <f t="shared" si="5"/>
        <v>False</v>
      </c>
    </row>
    <row r="170" spans="2:15" hidden="1" x14ac:dyDescent="0.2">
      <c r="B170" s="50" t="s">
        <v>330</v>
      </c>
      <c r="C170" s="34"/>
      <c r="D170" s="50" t="s">
        <v>331</v>
      </c>
      <c r="E170" s="51">
        <v>60180</v>
      </c>
      <c r="F170" s="51">
        <v>0</v>
      </c>
      <c r="G170" s="51">
        <v>0</v>
      </c>
      <c r="H170" s="51">
        <v>0</v>
      </c>
      <c r="I170" s="51">
        <v>0</v>
      </c>
      <c r="J170" s="51"/>
      <c r="K170" s="51">
        <v>60180</v>
      </c>
      <c r="L170" s="51">
        <v>59160</v>
      </c>
      <c r="M170" s="51">
        <f t="shared" si="4"/>
        <v>1020</v>
      </c>
      <c r="N170" s="35" t="e">
        <v>#N/A</v>
      </c>
      <c r="O170" s="35" t="e">
        <f t="shared" si="5"/>
        <v>#N/A</v>
      </c>
    </row>
    <row r="171" spans="2:15" hidden="1" x14ac:dyDescent="0.2">
      <c r="B171" s="50" t="s">
        <v>332</v>
      </c>
      <c r="C171" s="34"/>
      <c r="D171" s="50" t="s">
        <v>333</v>
      </c>
      <c r="E171" s="51">
        <v>110000</v>
      </c>
      <c r="F171" s="51">
        <v>0</v>
      </c>
      <c r="G171" s="51">
        <v>0</v>
      </c>
      <c r="H171" s="51">
        <v>0</v>
      </c>
      <c r="I171" s="51">
        <v>0</v>
      </c>
      <c r="J171" s="51"/>
      <c r="K171" s="51">
        <v>110000</v>
      </c>
      <c r="L171" s="51">
        <v>0</v>
      </c>
      <c r="M171" s="51">
        <f t="shared" si="4"/>
        <v>110000</v>
      </c>
      <c r="N171" s="35" t="e">
        <v>#N/A</v>
      </c>
      <c r="O171" s="35" t="e">
        <f t="shared" si="5"/>
        <v>#N/A</v>
      </c>
    </row>
    <row r="172" spans="2:15" hidden="1" x14ac:dyDescent="0.2">
      <c r="B172" s="50" t="s">
        <v>334</v>
      </c>
      <c r="C172" s="34"/>
      <c r="D172" s="50" t="s">
        <v>335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/>
      <c r="K172" s="51">
        <v>0</v>
      </c>
      <c r="L172" s="51">
        <v>49225</v>
      </c>
      <c r="M172" s="51">
        <f t="shared" si="4"/>
        <v>-49225</v>
      </c>
      <c r="N172" s="35" t="e">
        <v>#N/A</v>
      </c>
      <c r="O172" s="35" t="e">
        <f t="shared" si="5"/>
        <v>#N/A</v>
      </c>
    </row>
    <row r="173" spans="2:15" hidden="1" x14ac:dyDescent="0.2">
      <c r="B173" s="50" t="s">
        <v>336</v>
      </c>
      <c r="C173" s="34"/>
      <c r="D173" s="50" t="s">
        <v>337</v>
      </c>
      <c r="E173" s="51">
        <v>599000</v>
      </c>
      <c r="F173" s="51">
        <v>0</v>
      </c>
      <c r="G173" s="51">
        <v>0</v>
      </c>
      <c r="H173" s="51">
        <v>0</v>
      </c>
      <c r="I173" s="51">
        <v>0</v>
      </c>
      <c r="J173" s="51"/>
      <c r="K173" s="51">
        <v>599000</v>
      </c>
      <c r="L173" s="51">
        <v>269500</v>
      </c>
      <c r="M173" s="51">
        <f t="shared" si="4"/>
        <v>329500</v>
      </c>
      <c r="N173" s="35" t="e">
        <v>#N/A</v>
      </c>
      <c r="O173" s="35" t="e">
        <f t="shared" si="5"/>
        <v>#N/A</v>
      </c>
    </row>
    <row r="174" spans="2:15" hidden="1" x14ac:dyDescent="0.2">
      <c r="B174" s="50" t="s">
        <v>338</v>
      </c>
      <c r="C174" s="34"/>
      <c r="D174" s="50" t="s">
        <v>339</v>
      </c>
      <c r="E174" s="51">
        <v>0</v>
      </c>
      <c r="F174" s="51">
        <v>825002</v>
      </c>
      <c r="G174" s="51">
        <v>0</v>
      </c>
      <c r="H174" s="51">
        <v>0</v>
      </c>
      <c r="I174" s="51">
        <v>0</v>
      </c>
      <c r="J174" s="51"/>
      <c r="K174" s="51">
        <v>825002</v>
      </c>
      <c r="L174" s="51">
        <v>603000</v>
      </c>
      <c r="M174" s="51">
        <f t="shared" si="4"/>
        <v>222002</v>
      </c>
      <c r="N174" s="35">
        <v>255002</v>
      </c>
      <c r="O174" s="35" t="str">
        <f t="shared" si="5"/>
        <v>False</v>
      </c>
    </row>
    <row r="175" spans="2:15" hidden="1" x14ac:dyDescent="0.2">
      <c r="B175" s="50" t="s">
        <v>340</v>
      </c>
      <c r="C175" s="34"/>
      <c r="D175" s="50" t="s">
        <v>341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/>
      <c r="K175" s="51">
        <v>0</v>
      </c>
      <c r="L175" s="51">
        <v>3601</v>
      </c>
      <c r="M175" s="51">
        <f t="shared" si="4"/>
        <v>-3601</v>
      </c>
      <c r="N175" s="35">
        <v>-8551</v>
      </c>
      <c r="O175" s="35" t="str">
        <f t="shared" si="5"/>
        <v>True</v>
      </c>
    </row>
    <row r="176" spans="2:15" hidden="1" x14ac:dyDescent="0.2">
      <c r="B176" s="50" t="s">
        <v>342</v>
      </c>
      <c r="C176" s="34"/>
      <c r="D176" s="50" t="s">
        <v>343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/>
      <c r="K176" s="51">
        <v>0</v>
      </c>
      <c r="L176" s="51">
        <v>14350</v>
      </c>
      <c r="M176" s="51">
        <f t="shared" si="4"/>
        <v>-14350</v>
      </c>
      <c r="N176" s="35">
        <v>-14350</v>
      </c>
      <c r="O176" s="35" t="str">
        <f t="shared" si="5"/>
        <v>False</v>
      </c>
    </row>
    <row r="177" spans="2:15" hidden="1" x14ac:dyDescent="0.2">
      <c r="B177" s="50" t="s">
        <v>344</v>
      </c>
      <c r="C177" s="34"/>
      <c r="D177" s="50" t="s">
        <v>345</v>
      </c>
      <c r="E177" s="51">
        <v>10384</v>
      </c>
      <c r="F177" s="51">
        <v>0</v>
      </c>
      <c r="G177" s="51">
        <v>0</v>
      </c>
      <c r="H177" s="51">
        <v>0</v>
      </c>
      <c r="I177" s="51">
        <v>0</v>
      </c>
      <c r="J177" s="51"/>
      <c r="K177" s="51">
        <v>10384</v>
      </c>
      <c r="L177" s="51">
        <v>0</v>
      </c>
      <c r="M177" s="51">
        <f t="shared" si="4"/>
        <v>10384</v>
      </c>
      <c r="N177" s="35">
        <v>15104</v>
      </c>
      <c r="O177" s="35" t="str">
        <f t="shared" si="5"/>
        <v>False</v>
      </c>
    </row>
    <row r="178" spans="2:15" hidden="1" x14ac:dyDescent="0.2">
      <c r="B178" s="50" t="s">
        <v>346</v>
      </c>
      <c r="C178" s="34"/>
      <c r="D178" s="50" t="s">
        <v>347</v>
      </c>
      <c r="E178" s="51">
        <v>159900</v>
      </c>
      <c r="F178" s="51">
        <v>0</v>
      </c>
      <c r="G178" s="51">
        <v>0</v>
      </c>
      <c r="H178" s="51">
        <v>0</v>
      </c>
      <c r="I178" s="51">
        <v>0</v>
      </c>
      <c r="J178" s="51"/>
      <c r="K178" s="51">
        <v>159900</v>
      </c>
      <c r="L178" s="51">
        <v>0</v>
      </c>
      <c r="M178" s="51">
        <f t="shared" si="4"/>
        <v>159900</v>
      </c>
      <c r="N178" s="35">
        <v>22955</v>
      </c>
      <c r="O178" s="35" t="str">
        <f t="shared" si="5"/>
        <v>True</v>
      </c>
    </row>
    <row r="179" spans="2:15" hidden="1" x14ac:dyDescent="0.2">
      <c r="B179" s="50" t="s">
        <v>348</v>
      </c>
      <c r="C179" s="34"/>
      <c r="D179" s="50" t="s">
        <v>349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/>
      <c r="K179" s="51">
        <v>0</v>
      </c>
      <c r="L179" s="51">
        <v>632490.98</v>
      </c>
      <c r="M179" s="51">
        <f t="shared" si="4"/>
        <v>-632490.98</v>
      </c>
      <c r="N179" s="35">
        <v>-963811.32</v>
      </c>
      <c r="O179" s="35" t="str">
        <f t="shared" si="5"/>
        <v>True</v>
      </c>
    </row>
    <row r="180" spans="2:15" hidden="1" x14ac:dyDescent="0.2">
      <c r="B180" s="50" t="s">
        <v>350</v>
      </c>
      <c r="C180" s="34"/>
      <c r="D180" s="50" t="s">
        <v>351</v>
      </c>
      <c r="E180" s="51">
        <v>1679</v>
      </c>
      <c r="F180" s="51">
        <v>415</v>
      </c>
      <c r="G180" s="51">
        <v>0</v>
      </c>
      <c r="H180" s="51">
        <v>0</v>
      </c>
      <c r="I180" s="51">
        <v>0</v>
      </c>
      <c r="J180" s="51"/>
      <c r="K180" s="51">
        <v>2094</v>
      </c>
      <c r="L180" s="51">
        <v>1545.01</v>
      </c>
      <c r="M180" s="51">
        <f t="shared" si="4"/>
        <v>548.99</v>
      </c>
      <c r="N180" s="35">
        <v>-620.01</v>
      </c>
      <c r="O180" s="35" t="str">
        <f t="shared" si="5"/>
        <v>True</v>
      </c>
    </row>
    <row r="181" spans="2:15" hidden="1" x14ac:dyDescent="0.2">
      <c r="B181" s="50" t="s">
        <v>352</v>
      </c>
      <c r="C181" s="34"/>
      <c r="D181" s="50" t="s">
        <v>353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/>
      <c r="K181" s="51">
        <v>0</v>
      </c>
      <c r="L181" s="51">
        <v>74312</v>
      </c>
      <c r="M181" s="51">
        <f t="shared" si="4"/>
        <v>-74312</v>
      </c>
      <c r="N181" s="35">
        <v>-74312</v>
      </c>
      <c r="O181" s="35" t="str">
        <f t="shared" si="5"/>
        <v>False</v>
      </c>
    </row>
    <row r="182" spans="2:15" hidden="1" x14ac:dyDescent="0.2">
      <c r="B182" s="50" t="s">
        <v>354</v>
      </c>
      <c r="C182" s="34"/>
      <c r="D182" s="50" t="s">
        <v>355</v>
      </c>
      <c r="E182" s="51">
        <v>40040</v>
      </c>
      <c r="F182" s="51">
        <v>0</v>
      </c>
      <c r="G182" s="51">
        <v>0</v>
      </c>
      <c r="H182" s="51">
        <v>9440</v>
      </c>
      <c r="I182" s="51">
        <v>0</v>
      </c>
      <c r="J182" s="51"/>
      <c r="K182" s="51">
        <v>49480</v>
      </c>
      <c r="L182" s="51">
        <v>33687</v>
      </c>
      <c r="M182" s="51">
        <f t="shared" si="4"/>
        <v>15793</v>
      </c>
      <c r="N182" s="35">
        <v>-33687</v>
      </c>
      <c r="O182" s="35" t="str">
        <f t="shared" si="5"/>
        <v>True</v>
      </c>
    </row>
    <row r="183" spans="2:15" hidden="1" x14ac:dyDescent="0.2">
      <c r="B183" s="50" t="s">
        <v>356</v>
      </c>
      <c r="C183" s="34"/>
      <c r="D183" s="50" t="s">
        <v>357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/>
      <c r="K183" s="51">
        <v>0</v>
      </c>
      <c r="L183" s="51">
        <v>22828</v>
      </c>
      <c r="M183" s="51">
        <f t="shared" si="4"/>
        <v>-22828</v>
      </c>
      <c r="N183" s="35">
        <v>-502800</v>
      </c>
      <c r="O183" s="35" t="str">
        <f t="shared" si="5"/>
        <v>True</v>
      </c>
    </row>
    <row r="184" spans="2:15" hidden="1" x14ac:dyDescent="0.2">
      <c r="B184" s="50" t="s">
        <v>358</v>
      </c>
      <c r="C184" s="34"/>
      <c r="D184" s="50" t="s">
        <v>359</v>
      </c>
      <c r="E184" s="51">
        <v>0</v>
      </c>
      <c r="F184" s="51">
        <v>28800</v>
      </c>
      <c r="G184" s="51">
        <v>0</v>
      </c>
      <c r="H184" s="51">
        <v>0</v>
      </c>
      <c r="I184" s="51">
        <v>0</v>
      </c>
      <c r="J184" s="51"/>
      <c r="K184" s="51">
        <v>28800</v>
      </c>
      <c r="L184" s="51">
        <v>25800</v>
      </c>
      <c r="M184" s="51">
        <f t="shared" si="4"/>
        <v>3000</v>
      </c>
      <c r="N184" s="35" t="e">
        <v>#N/A</v>
      </c>
      <c r="O184" s="35" t="e">
        <f t="shared" si="5"/>
        <v>#N/A</v>
      </c>
    </row>
    <row r="185" spans="2:15" hidden="1" x14ac:dyDescent="0.2">
      <c r="B185" s="50" t="s">
        <v>360</v>
      </c>
      <c r="C185" s="34"/>
      <c r="D185" s="50" t="s">
        <v>361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/>
      <c r="K185" s="51">
        <v>0</v>
      </c>
      <c r="L185" s="51">
        <v>1329.01</v>
      </c>
      <c r="M185" s="51">
        <f t="shared" si="4"/>
        <v>-1329.01</v>
      </c>
      <c r="N185" s="35" t="e">
        <v>#N/A</v>
      </c>
      <c r="O185" s="35" t="e">
        <f t="shared" si="5"/>
        <v>#N/A</v>
      </c>
    </row>
    <row r="186" spans="2:15" hidden="1" x14ac:dyDescent="0.2">
      <c r="B186" s="50" t="s">
        <v>362</v>
      </c>
      <c r="C186" s="34"/>
      <c r="D186" s="50" t="s">
        <v>363</v>
      </c>
      <c r="E186" s="51">
        <v>79364</v>
      </c>
      <c r="F186" s="51">
        <v>0</v>
      </c>
      <c r="G186" s="51">
        <v>0</v>
      </c>
      <c r="H186" s="51">
        <v>0</v>
      </c>
      <c r="I186" s="51">
        <v>0</v>
      </c>
      <c r="J186" s="51"/>
      <c r="K186" s="51">
        <v>79364</v>
      </c>
      <c r="L186" s="51">
        <v>0</v>
      </c>
      <c r="M186" s="51">
        <f t="shared" si="4"/>
        <v>79364</v>
      </c>
      <c r="N186" s="35" t="e">
        <v>#N/A</v>
      </c>
      <c r="O186" s="35" t="e">
        <f t="shared" si="5"/>
        <v>#N/A</v>
      </c>
    </row>
    <row r="187" spans="2:15" hidden="1" x14ac:dyDescent="0.2">
      <c r="B187" s="50" t="s">
        <v>364</v>
      </c>
      <c r="C187" s="34"/>
      <c r="D187" s="50" t="s">
        <v>365</v>
      </c>
      <c r="E187" s="51">
        <v>9912</v>
      </c>
      <c r="F187" s="51">
        <v>28320</v>
      </c>
      <c r="G187" s="51">
        <v>0</v>
      </c>
      <c r="H187" s="51">
        <v>0</v>
      </c>
      <c r="I187" s="51">
        <v>0</v>
      </c>
      <c r="J187" s="51"/>
      <c r="K187" s="51">
        <v>38232</v>
      </c>
      <c r="L187" s="51">
        <v>33104</v>
      </c>
      <c r="M187" s="51">
        <f t="shared" si="4"/>
        <v>5128</v>
      </c>
      <c r="N187" s="35">
        <v>-13280</v>
      </c>
      <c r="O187" s="35" t="str">
        <f t="shared" si="5"/>
        <v>True</v>
      </c>
    </row>
    <row r="188" spans="2:15" hidden="1" x14ac:dyDescent="0.2">
      <c r="B188" s="50" t="s">
        <v>366</v>
      </c>
      <c r="C188" s="34"/>
      <c r="D188" s="50" t="s">
        <v>367</v>
      </c>
      <c r="E188" s="51">
        <v>833943</v>
      </c>
      <c r="F188" s="51">
        <v>211650.75</v>
      </c>
      <c r="G188" s="51">
        <v>7611</v>
      </c>
      <c r="H188" s="51">
        <v>0</v>
      </c>
      <c r="I188" s="51">
        <v>0</v>
      </c>
      <c r="J188" s="51"/>
      <c r="K188" s="51">
        <v>1053204.75</v>
      </c>
      <c r="L188" s="51">
        <v>837669.02</v>
      </c>
      <c r="M188" s="51">
        <f t="shared" si="4"/>
        <v>215535.72999999998</v>
      </c>
      <c r="N188" s="35">
        <v>28655.68</v>
      </c>
      <c r="O188" s="35" t="str">
        <f t="shared" si="5"/>
        <v>True</v>
      </c>
    </row>
    <row r="189" spans="2:15" hidden="1" x14ac:dyDescent="0.2">
      <c r="B189" s="50" t="s">
        <v>368</v>
      </c>
      <c r="C189" s="34"/>
      <c r="D189" s="50" t="s">
        <v>369</v>
      </c>
      <c r="E189" s="51">
        <v>317279</v>
      </c>
      <c r="F189" s="51">
        <v>60003</v>
      </c>
      <c r="G189" s="51">
        <v>12592</v>
      </c>
      <c r="H189" s="51">
        <v>0</v>
      </c>
      <c r="I189" s="51">
        <v>0</v>
      </c>
      <c r="J189" s="51"/>
      <c r="K189" s="51">
        <v>389874</v>
      </c>
      <c r="L189" s="51">
        <v>288621.34999999998</v>
      </c>
      <c r="M189" s="51">
        <f t="shared" si="4"/>
        <v>101252.65000000002</v>
      </c>
      <c r="N189" s="35">
        <v>24853.14</v>
      </c>
      <c r="O189" s="35" t="str">
        <f t="shared" si="5"/>
        <v>True</v>
      </c>
    </row>
    <row r="190" spans="2:15" hidden="1" x14ac:dyDescent="0.2">
      <c r="B190" s="50" t="s">
        <v>370</v>
      </c>
      <c r="C190" s="34"/>
      <c r="D190" s="50" t="s">
        <v>371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/>
      <c r="K190" s="51">
        <v>0</v>
      </c>
      <c r="L190" s="51">
        <v>31436.19</v>
      </c>
      <c r="M190" s="51">
        <f t="shared" si="4"/>
        <v>-31436.19</v>
      </c>
      <c r="N190" s="35">
        <v>478171.68</v>
      </c>
      <c r="O190" s="35" t="str">
        <f t="shared" si="5"/>
        <v>False</v>
      </c>
    </row>
    <row r="191" spans="2:15" hidden="1" x14ac:dyDescent="0.2">
      <c r="B191" s="50" t="s">
        <v>372</v>
      </c>
      <c r="C191" s="34"/>
      <c r="D191" s="50" t="s">
        <v>373</v>
      </c>
      <c r="E191" s="51">
        <v>30261</v>
      </c>
      <c r="F191" s="51">
        <v>53483</v>
      </c>
      <c r="G191" s="51">
        <v>81209</v>
      </c>
      <c r="H191" s="51">
        <v>0</v>
      </c>
      <c r="I191" s="51">
        <v>0</v>
      </c>
      <c r="J191" s="51"/>
      <c r="K191" s="51">
        <v>164953</v>
      </c>
      <c r="L191" s="51">
        <v>182121.93</v>
      </c>
      <c r="M191" s="51">
        <f t="shared" si="4"/>
        <v>-17168.929999999993</v>
      </c>
      <c r="N191" s="35">
        <v>-39976.86</v>
      </c>
      <c r="O191" s="35" t="str">
        <f t="shared" si="5"/>
        <v>True</v>
      </c>
    </row>
    <row r="192" spans="2:15" hidden="1" x14ac:dyDescent="0.2">
      <c r="B192" s="50" t="s">
        <v>374</v>
      </c>
      <c r="C192" s="34"/>
      <c r="D192" s="50" t="s">
        <v>375</v>
      </c>
      <c r="E192" s="51">
        <v>241942</v>
      </c>
      <c r="F192" s="51">
        <v>98665</v>
      </c>
      <c r="G192" s="51">
        <v>157338</v>
      </c>
      <c r="H192" s="51">
        <v>37760</v>
      </c>
      <c r="I192" s="51">
        <v>0</v>
      </c>
      <c r="J192" s="51"/>
      <c r="K192" s="51">
        <v>535705</v>
      </c>
      <c r="L192" s="51">
        <v>580165.23</v>
      </c>
      <c r="M192" s="51">
        <f t="shared" si="4"/>
        <v>-44460.229999999981</v>
      </c>
      <c r="N192" s="35">
        <v>-64038.51</v>
      </c>
      <c r="O192" s="35" t="str">
        <f t="shared" si="5"/>
        <v>True</v>
      </c>
    </row>
    <row r="193" spans="2:15" hidden="1" x14ac:dyDescent="0.2">
      <c r="B193" s="57" t="s">
        <v>376</v>
      </c>
      <c r="C193" s="57"/>
      <c r="D193" s="57"/>
      <c r="E193" s="58">
        <f t="shared" ref="E193:M193" si="6">SUM(E21:E192)</f>
        <v>15315174.819999998</v>
      </c>
      <c r="F193" s="58">
        <f>SUM(F21:F192)</f>
        <v>10613321.210000001</v>
      </c>
      <c r="G193" s="58">
        <f t="shared" si="6"/>
        <v>7198634.3500000006</v>
      </c>
      <c r="H193" s="58">
        <f t="shared" si="6"/>
        <v>992155</v>
      </c>
      <c r="I193" s="58">
        <f t="shared" si="6"/>
        <v>1984773.3499999999</v>
      </c>
      <c r="J193" s="58">
        <f>SUM(J29:J169)</f>
        <v>414448.58</v>
      </c>
      <c r="K193" s="58">
        <f t="shared" si="6"/>
        <v>36518508.109999999</v>
      </c>
      <c r="L193" s="58">
        <f t="shared" si="6"/>
        <v>11579674.729999997</v>
      </c>
      <c r="M193" s="58">
        <f t="shared" si="6"/>
        <v>24938833.379999992</v>
      </c>
      <c r="N193" s="59"/>
      <c r="O193" s="59"/>
    </row>
  </sheetData>
  <autoFilter ref="B20:O193">
    <filterColumn colId="2">
      <customFilters>
        <customFilter val="*VIDEOCON*"/>
      </customFilters>
    </filterColumn>
    <filterColumn colId="7">
      <filters>
        <filter val="10,003"/>
        <filter val="142,907"/>
        <filter val="16,773"/>
        <filter val="166,581"/>
        <filter val="183,733"/>
        <filter val="2,475,454"/>
        <filter val="206,049"/>
        <filter val="22,400"/>
        <filter val="26,065"/>
        <filter val="4,130"/>
        <filter val="4,425"/>
        <filter val="4,720"/>
        <filter val="40,721"/>
        <filter val="41,391"/>
        <filter val="43,281"/>
        <filter val="5,000"/>
        <filter val="5,863"/>
        <filter val="510,716"/>
        <filter val="56,811"/>
        <filter val="6,000"/>
        <filter val="7,000"/>
        <filter val="7,791"/>
        <filter val="71,399"/>
        <filter val="891,696"/>
      </filters>
    </filterColumn>
  </autoFilter>
  <mergeCells count="1">
    <mergeCell ref="B193:D1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2019-05-08T07:01:42Z</dcterms:created>
  <dcterms:modified xsi:type="dcterms:W3CDTF">2019-05-08T07:02:05Z</dcterms:modified>
</cp:coreProperties>
</file>