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hidePivotFieldList="1" defaultThemeVersion="166925"/>
  <mc:AlternateContent xmlns:mc="http://schemas.openxmlformats.org/markup-compatibility/2006">
    <mc:Choice Requires="x15">
      <x15ac:absPath xmlns:x15ac="http://schemas.microsoft.com/office/spreadsheetml/2010/11/ac" url="D:\Audits\GPH Audit\2017-18\Q4\Front Office\Final FO observations_Q4_2017-18\"/>
    </mc:Choice>
  </mc:AlternateContent>
  <xr:revisionPtr revIDLastSave="0" documentId="13_ncr:1_{77EC28EC-1CEC-4ADE-8613-A6348767D3FD}" xr6:coauthVersionLast="32" xr6:coauthVersionMax="32" xr10:uidLastSave="{00000000-0000-0000-0000-000000000000}"/>
  <bookViews>
    <workbookView xWindow="0" yWindow="0" windowWidth="20490" windowHeight="7545" activeTab="8" xr2:uid="{47ABA484-1D7C-458B-898B-2703C7976801}"/>
  </bookViews>
  <sheets>
    <sheet name="Observations" sheetId="14" r:id="rId1"/>
    <sheet name="CVGR" sheetId="1" r:id="rId2"/>
    <sheet name="PLAN" sheetId="2" r:id="rId3"/>
    <sheet name="Room MM" sheetId="3" r:id="rId4"/>
    <sheet name="Allowances" sheetId="4" r:id="rId5"/>
    <sheet name="EC" sheetId="13" r:id="rId6"/>
    <sheet name="No shows" sheetId="9" r:id="rId7"/>
    <sheet name="C forms" sheetId="10" r:id="rId8"/>
    <sheet name="GF" sheetId="11" r:id="rId9"/>
    <sheet name="MISC" sheetId="12" r:id="rId10"/>
  </sheets>
  <externalReferences>
    <externalReference r:id="rId11"/>
  </externalReferences>
  <calcPr calcId="179017"/>
  <pivotCaches>
    <pivotCache cacheId="0" r:id="rId12"/>
    <pivotCache cacheId="1" r:id="rId13"/>
    <pivotCache cacheId="2"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8" i="10" l="1"/>
  <c r="F8" i="10"/>
  <c r="E8" i="10"/>
  <c r="D24" i="4"/>
  <c r="D23" i="4"/>
  <c r="D22" i="4"/>
  <c r="D21" i="4"/>
  <c r="D20" i="4"/>
  <c r="D19" i="4"/>
  <c r="D18" i="4"/>
  <c r="D17" i="4"/>
  <c r="D16" i="4"/>
  <c r="D15" i="4"/>
  <c r="D14" i="4"/>
  <c r="D13" i="4"/>
  <c r="D12" i="4"/>
  <c r="D11" i="4"/>
  <c r="D10" i="4"/>
  <c r="D9" i="4"/>
  <c r="D8" i="4"/>
  <c r="D7" i="4"/>
  <c r="D6" i="4"/>
  <c r="D5" i="4"/>
  <c r="F5" i="1"/>
  <c r="E20" i="11"/>
  <c r="E16" i="11"/>
  <c r="E19" i="11"/>
  <c r="E15" i="11"/>
  <c r="E7" i="11"/>
  <c r="E18" i="11"/>
  <c r="E14" i="11"/>
  <c r="E6" i="11"/>
  <c r="E17" i="11"/>
  <c r="E13" i="11"/>
  <c r="E5" i="11"/>
  <c r="E8" i="11" l="1"/>
</calcChain>
</file>

<file path=xl/sharedStrings.xml><?xml version="1.0" encoding="utf-8"?>
<sst xmlns="http://schemas.openxmlformats.org/spreadsheetml/2006/main" count="1914" uniqueCount="702">
  <si>
    <t xml:space="preserve"> Jan 18</t>
  </si>
  <si>
    <t>Particulars</t>
  </si>
  <si>
    <t>CVGR/NCVGR</t>
  </si>
  <si>
    <t>Sum of Charged</t>
  </si>
  <si>
    <t>Sum of Rate to be charged</t>
  </si>
  <si>
    <t>Sum of Difference in Room rate</t>
  </si>
  <si>
    <t>Present Occupancy</t>
  </si>
  <si>
    <t>CVGR</t>
  </si>
  <si>
    <t>NCVGR</t>
  </si>
  <si>
    <t>Grand Total</t>
  </si>
  <si>
    <t>Sum of Rate Charged</t>
  </si>
  <si>
    <t xml:space="preserve"> </t>
  </si>
  <si>
    <t>Room#</t>
  </si>
  <si>
    <t>Guest Name</t>
  </si>
  <si>
    <t>Concatenate</t>
  </si>
  <si>
    <t>Mar.Seg</t>
  </si>
  <si>
    <t>Company...</t>
  </si>
  <si>
    <t>Plan</t>
  </si>
  <si>
    <t>Plan to be provided</t>
  </si>
  <si>
    <t>261 **</t>
  </si>
  <si>
    <t>Mr Mohamed Hamdi Bin Abdulla</t>
  </si>
  <si>
    <t>CORP CONTR</t>
  </si>
  <si>
    <t>Atlas copco</t>
  </si>
  <si>
    <t>CP</t>
  </si>
  <si>
    <t xml:space="preserve"> MAP </t>
  </si>
  <si>
    <t>224 **</t>
  </si>
  <si>
    <t>Dr Sunita  Chugh</t>
  </si>
  <si>
    <t>PSU</t>
  </si>
  <si>
    <t>Cess(Central for Economic &amp;Social services)</t>
  </si>
  <si>
    <t>MAP</t>
  </si>
  <si>
    <t xml:space="preserve"> CP </t>
  </si>
  <si>
    <t>238 **</t>
  </si>
  <si>
    <t>Mr Maria Saleth R</t>
  </si>
  <si>
    <t>Corporate</t>
  </si>
  <si>
    <t>332 **</t>
  </si>
  <si>
    <t>Dr Neeraj  Shastri</t>
  </si>
  <si>
    <t>AIR CRE</t>
  </si>
  <si>
    <t xml:space="preserve">Cipla Ltd </t>
  </si>
  <si>
    <t>330 **</t>
  </si>
  <si>
    <t>MS AMRUTA</t>
  </si>
  <si>
    <t>334 **</t>
  </si>
  <si>
    <t>Dr Anoop  Sathe</t>
  </si>
  <si>
    <t>335 **</t>
  </si>
  <si>
    <t>Dr Madhura</t>
  </si>
  <si>
    <t>337 **</t>
  </si>
  <si>
    <t>Mr Jimmy  Adajania</t>
  </si>
  <si>
    <t xml:space="preserve">Clair Engineers Ltd </t>
  </si>
  <si>
    <t>Day Use / Checked Out  Rooms</t>
  </si>
  <si>
    <t>110 **</t>
  </si>
  <si>
    <t>MR YUAN TIAN</t>
  </si>
  <si>
    <t>Deccan enterprises Limited</t>
  </si>
  <si>
    <t>106 **</t>
  </si>
  <si>
    <t>Mr Vijay Kumar Sadigale</t>
  </si>
  <si>
    <t>Deepak Nitrite Ltd</t>
  </si>
  <si>
    <t>361 **</t>
  </si>
  <si>
    <t>Dr Vardia</t>
  </si>
  <si>
    <t>362 **</t>
  </si>
  <si>
    <t>Mr Madan Mohan B Jha</t>
  </si>
  <si>
    <t>247 **</t>
  </si>
  <si>
    <t>MR Luikang  Michael</t>
  </si>
  <si>
    <t>ADHOC DIS</t>
  </si>
  <si>
    <t>Gayatri Projects</t>
  </si>
  <si>
    <t>307 **</t>
  </si>
  <si>
    <t>Mr Sunil  Pandya</t>
  </si>
  <si>
    <t xml:space="preserve">Hellmaan Logistics </t>
  </si>
  <si>
    <t>340 **</t>
  </si>
  <si>
    <t>Mr HEGDE  GANESHRAJ</t>
  </si>
  <si>
    <t>Hero MotoCorp Limited</t>
  </si>
  <si>
    <t>352 **</t>
  </si>
  <si>
    <t>256 **</t>
  </si>
  <si>
    <t>MR JOSEPH  FRANCIS</t>
  </si>
  <si>
    <t>Machine Tools</t>
  </si>
  <si>
    <t>232 **</t>
  </si>
  <si>
    <t>Mr Shailesh  Gore</t>
  </si>
  <si>
    <t>Max Retail</t>
  </si>
  <si>
    <t>203 **</t>
  </si>
  <si>
    <t>MR RAJEEV S KANADAM</t>
  </si>
  <si>
    <t xml:space="preserve">Megha Engineering </t>
  </si>
  <si>
    <t>205 **</t>
  </si>
  <si>
    <t>Mrs Veena  Kanadam</t>
  </si>
  <si>
    <t>257 **</t>
  </si>
  <si>
    <t>Dr Venkatesha H M</t>
  </si>
  <si>
    <t>CCL</t>
  </si>
  <si>
    <t xml:space="preserve">PI Industries Ltd </t>
  </si>
  <si>
    <t>107 **</t>
  </si>
  <si>
    <t>\Mr Enayat  Bhutani</t>
  </si>
  <si>
    <t>Pidilite</t>
  </si>
  <si>
    <t>119 **</t>
  </si>
  <si>
    <t>Mr Ganesh  Annath</t>
  </si>
  <si>
    <t>139 **</t>
  </si>
  <si>
    <t>Mr Subodh  Ambavkar</t>
  </si>
  <si>
    <t>308 **</t>
  </si>
  <si>
    <t>Mr Rishi  Sinha</t>
  </si>
  <si>
    <t>231 **</t>
  </si>
  <si>
    <t>Mr Mohammed  Imran</t>
  </si>
  <si>
    <t>157 **</t>
  </si>
  <si>
    <t>DR CHINTRANGAR  SANJEEV</t>
  </si>
  <si>
    <t>Rajapuram Enterprises</t>
  </si>
  <si>
    <t>121 **</t>
  </si>
  <si>
    <t>DR JINDAL SAURABH</t>
  </si>
  <si>
    <t>309 **</t>
  </si>
  <si>
    <t>MR ASHUTOSHVIVEK  KSHIRSAGAR</t>
  </si>
  <si>
    <t xml:space="preserve">Rockwell Automation Ltd </t>
  </si>
  <si>
    <t>134 **</t>
  </si>
  <si>
    <t>MR SANDEEP  REDKAR</t>
  </si>
  <si>
    <t>336 **</t>
  </si>
  <si>
    <t>MR MATHEWS  RAJEEV</t>
  </si>
  <si>
    <t>228 **</t>
  </si>
  <si>
    <t>Mr MANJUNATH  N</t>
  </si>
  <si>
    <t>Schneider Electric</t>
  </si>
  <si>
    <t>Mr MANJUNATH</t>
  </si>
  <si>
    <t>260 **</t>
  </si>
  <si>
    <t>Mr SABARIVASAN  R</t>
  </si>
  <si>
    <t>St Jude Medical</t>
  </si>
  <si>
    <t>353 **</t>
  </si>
  <si>
    <t>MR Pandit  Avinash</t>
  </si>
  <si>
    <t>Sterling &amp; Wilson</t>
  </si>
  <si>
    <t>Mr Sajan  P S</t>
  </si>
  <si>
    <t>Tata Hitachi</t>
  </si>
  <si>
    <t>207 **</t>
  </si>
  <si>
    <t>Ms Suvarna  Mishra</t>
  </si>
  <si>
    <t xml:space="preserve">Tata Motors Ltd </t>
  </si>
  <si>
    <t>MR SHIVAPRASAD  M T</t>
  </si>
  <si>
    <t>Ms Sharmistha  Ray</t>
  </si>
  <si>
    <t>135 **</t>
  </si>
  <si>
    <t>Mr Ravichandar</t>
  </si>
  <si>
    <t xml:space="preserve">TIDC India Ltd </t>
  </si>
  <si>
    <t>125 **</t>
  </si>
  <si>
    <t>Mr Raghavan</t>
  </si>
  <si>
    <t>225 **</t>
  </si>
  <si>
    <t>Mr Raghavendra  Naik</t>
  </si>
  <si>
    <t xml:space="preserve">Vasantha Tools Pvt Ltd </t>
  </si>
  <si>
    <t>302 **</t>
  </si>
  <si>
    <t>141 **</t>
  </si>
  <si>
    <t>Mr Col George Okumo</t>
  </si>
  <si>
    <t xml:space="preserve">Zen Technologies Ltd </t>
  </si>
  <si>
    <t>202 **</t>
  </si>
  <si>
    <t>Mr B M JENA</t>
  </si>
  <si>
    <t>FEB</t>
  </si>
  <si>
    <t>JAN</t>
  </si>
  <si>
    <t>MONTH</t>
  </si>
  <si>
    <t>211 **</t>
  </si>
  <si>
    <t>Mr KARTHIKEYAN T</t>
  </si>
  <si>
    <t>211 **Mr KARTHIKEYAN T01/0302/03 -1</t>
  </si>
  <si>
    <t>ABB</t>
  </si>
  <si>
    <t>356 **</t>
  </si>
  <si>
    <t>Mr Ravichannthar</t>
  </si>
  <si>
    <t>356 **Mr Ravichannthar01/0302/03 -1</t>
  </si>
  <si>
    <t>Mr Palanivel</t>
  </si>
  <si>
    <t>361 **Mr Palanivel01/0302/03 -1</t>
  </si>
  <si>
    <t>Mr Manimaran  Manoharan</t>
  </si>
  <si>
    <t>362 **Mr Manimaran  Manoharan01/0302/03 -1</t>
  </si>
  <si>
    <t xml:space="preserve">Grundfos Pumps </t>
  </si>
  <si>
    <t>154 **</t>
  </si>
  <si>
    <t>Dr Vikas  Gupta</t>
  </si>
  <si>
    <t>154 **Dr Vikas  Gupta02/0303/03 -1</t>
  </si>
  <si>
    <t>Dr Suresh  B</t>
  </si>
  <si>
    <t>110 **Dr Suresh  B03/0304/03 -1</t>
  </si>
  <si>
    <t>128 **</t>
  </si>
  <si>
    <t>Dr Prasad  N Satya</t>
  </si>
  <si>
    <t>128 **Dr Prasad  N Satya03/0304/03 -1</t>
  </si>
  <si>
    <t>Mr Machaiah  M</t>
  </si>
  <si>
    <t>110 **Mr Machaiah  M04/0305/03 -1</t>
  </si>
  <si>
    <t>111 **</t>
  </si>
  <si>
    <t>Mr Maheshwara  Reddy</t>
  </si>
  <si>
    <t>111 **Mr Maheshwara  Reddy04/0305/03 -1</t>
  </si>
  <si>
    <t>132 **</t>
  </si>
  <si>
    <t>Dr Srikanth  Jada</t>
  </si>
  <si>
    <t>132 **Dr Srikanth  Jada03/0305/03 -2</t>
  </si>
  <si>
    <t>Dr Jagdev  J B</t>
  </si>
  <si>
    <t>134 **Dr Jagdev  J B03/0305/03 -2</t>
  </si>
  <si>
    <t>204 **</t>
  </si>
  <si>
    <t>Mr M Giridhar</t>
  </si>
  <si>
    <t>204 **Mr M Giridhar03/0305/03 -2</t>
  </si>
  <si>
    <t>Laurus labs</t>
  </si>
  <si>
    <t>259 **</t>
  </si>
  <si>
    <t>MR UMAPATHI</t>
  </si>
  <si>
    <t>259 **MR UMAPATHI01/0305/03 -4</t>
  </si>
  <si>
    <t>Msn Laboratories Private Limited</t>
  </si>
  <si>
    <t>MR JENA  B M</t>
  </si>
  <si>
    <t>260 **MR JENA  B M04/0306/03 -2</t>
  </si>
  <si>
    <t>201 **</t>
  </si>
  <si>
    <t>Mr Kunal  Chettri</t>
  </si>
  <si>
    <t>201 **Mr Kunal  Chettri05/0306/03 -1</t>
  </si>
  <si>
    <t>117 **</t>
  </si>
  <si>
    <t>Mr Ganeshraj  Hegde</t>
  </si>
  <si>
    <t>117 **Mr Ganeshraj  Hegde05/0307/03 -2</t>
  </si>
  <si>
    <t>360 **</t>
  </si>
  <si>
    <t>Mr Mainak  Dey</t>
  </si>
  <si>
    <t>360 **Mr Mainak  Dey05/0307/03 -2</t>
  </si>
  <si>
    <t>305 **</t>
  </si>
  <si>
    <t>Mr Harihar goud T K</t>
  </si>
  <si>
    <t>305 **Mr Harihar goud T K05/0307/03 -2</t>
  </si>
  <si>
    <t>254 **</t>
  </si>
  <si>
    <t>Mr Sabarivasan  Ramaswamy</t>
  </si>
  <si>
    <t>254 **Mr Sabarivasan  Ramaswamy04/0309/03 -5</t>
  </si>
  <si>
    <t>262 **</t>
  </si>
  <si>
    <t>Mr KRISHNAN  J RADHA</t>
  </si>
  <si>
    <t>262 **Mr KRISHNAN  J RADHA05/0309/03 -4</t>
  </si>
  <si>
    <t>142 **</t>
  </si>
  <si>
    <t>Mr RAMACHANDRAN  P</t>
  </si>
  <si>
    <t>142 **Mr RAMACHANDRAN  P09/0310/03 -1</t>
  </si>
  <si>
    <t>262 **Mr KRISHNAN  J RADHA05/0310/03 -5</t>
  </si>
  <si>
    <t>Part Settlements</t>
  </si>
  <si>
    <t>Mr Venkatramana Y Rao</t>
  </si>
  <si>
    <t>261 **Mr Venkatramana Y Rao07/0310/03 -3</t>
  </si>
  <si>
    <t>Legrand India Pvt Ltd</t>
  </si>
  <si>
    <t>108 **</t>
  </si>
  <si>
    <t>MR RAJEEV</t>
  </si>
  <si>
    <t>108 **MR RAJEEV08/0312/03 -4</t>
  </si>
  <si>
    <t>162 **</t>
  </si>
  <si>
    <t>Mr Yuan  Tian</t>
  </si>
  <si>
    <t>162 **Mr Yuan  Tian10/0311/03 -1</t>
  </si>
  <si>
    <t>234 **</t>
  </si>
  <si>
    <t>Mr Kiran  K S</t>
  </si>
  <si>
    <t>234 **Mr Kiran  K S06/0311/03 -5</t>
  </si>
  <si>
    <t>262 **Mr KRISHNAN  J RADHA05/0312/03 -7</t>
  </si>
  <si>
    <t>102 **</t>
  </si>
  <si>
    <t>Mr Amitava Kumar Sinha</t>
  </si>
  <si>
    <t>102 **Mr Amitava Kumar Sinha13/0314/03 -1</t>
  </si>
  <si>
    <t>103 **</t>
  </si>
  <si>
    <t>Mr Sundeep  Chhabra</t>
  </si>
  <si>
    <t>103 **Mr Sundeep  Chhabra13/0314/03 -1</t>
  </si>
  <si>
    <t xml:space="preserve">MLR Auto </t>
  </si>
  <si>
    <t>358 **</t>
  </si>
  <si>
    <t>Mr Sujoy  Ray</t>
  </si>
  <si>
    <t>358 **Mr Sujoy  Ray12/0314/03 -2</t>
  </si>
  <si>
    <t>156 **</t>
  </si>
  <si>
    <t>Mr Murugan  K</t>
  </si>
  <si>
    <t>156 **Mr Murugan  K14/0316/03 -2</t>
  </si>
  <si>
    <t>Mr Kandasamy  V</t>
  </si>
  <si>
    <t>157 **Mr Kandasamy  V14/0316/03 -2</t>
  </si>
  <si>
    <t>159 **</t>
  </si>
  <si>
    <t>Mr Kannan  B</t>
  </si>
  <si>
    <t>159 **Mr Kannan  B14/0316/03 -2</t>
  </si>
  <si>
    <t>161 **</t>
  </si>
  <si>
    <t>Mr Vinoth  G</t>
  </si>
  <si>
    <t>161 **Mr Vinoth  G14/0316/03 -2</t>
  </si>
  <si>
    <t>133 **</t>
  </si>
  <si>
    <t>Mr Dodia  Bhavin</t>
  </si>
  <si>
    <t>133 **Mr Dodia  Bhavin16/0317/03 -1</t>
  </si>
  <si>
    <t>221 **</t>
  </si>
  <si>
    <t>Mr MANISH JAISWAL</t>
  </si>
  <si>
    <t>221 **Mr MANISH JAISWAL16/0317/03 -1</t>
  </si>
  <si>
    <t xml:space="preserve">Sathavahana Ispat Ltd </t>
  </si>
  <si>
    <t>Mr Das  Manoranjan</t>
  </si>
  <si>
    <t>201 **Mr Das  Manoranjan19/0320/03 -1</t>
  </si>
  <si>
    <t>Shoppers Stop</t>
  </si>
  <si>
    <t>Mr SUNDARA RADHAKRISHNAN</t>
  </si>
  <si>
    <t>202 **Mr SUNDARA RADHAKRISHNAN19/0320/03 -1</t>
  </si>
  <si>
    <t>Carle Zesis</t>
  </si>
  <si>
    <t>223 **</t>
  </si>
  <si>
    <t>Mr Thomas  Sajan</t>
  </si>
  <si>
    <t>223 **Mr Thomas  Sajan19/0320/03 -1</t>
  </si>
  <si>
    <t>339 **</t>
  </si>
  <si>
    <t>Mr Ramachandran  P</t>
  </si>
  <si>
    <t>339 **Mr Ramachandran  P19/0320/03 -1</t>
  </si>
  <si>
    <t>Mr Pikin  Jain</t>
  </si>
  <si>
    <t>356 **Mr Pikin  Jain19/0320/03 -1</t>
  </si>
  <si>
    <t>360 **MR MATHEWS  RAJEEV19/0321/03 -2</t>
  </si>
  <si>
    <t>Mr MANJUNATH K SHETTY</t>
  </si>
  <si>
    <t>128 **Mr MANJUNATH K SHETTY20/0323/03 -3</t>
  </si>
  <si>
    <t>202 **Mr SUNDARA RADHAKRISHNAN19/0321/03 -2</t>
  </si>
  <si>
    <t>Mr Naimish  Patibandha</t>
  </si>
  <si>
    <t>337 **Mr Naimish  Patibandha19/0321/03 -2</t>
  </si>
  <si>
    <t xml:space="preserve">Somany Ceramics </t>
  </si>
  <si>
    <t>359 **</t>
  </si>
  <si>
    <t>Mr Sreeram  Sreeram</t>
  </si>
  <si>
    <t>359 **Mr Sreeram  Sreeram20/0321/03 -1</t>
  </si>
  <si>
    <t xml:space="preserve">Supermax Personal Care Pvt Ltd </t>
  </si>
  <si>
    <t>80Mr Kenny  Abraham</t>
  </si>
  <si>
    <t>361 **80Mr Kenny  Abraham20/0321/03 -1</t>
  </si>
  <si>
    <t>Checked Out Rooms with Allowances</t>
  </si>
  <si>
    <t>338 **</t>
  </si>
  <si>
    <t>Mr Atul  Jain</t>
  </si>
  <si>
    <t>338 **Mr Atul  Jain19/0320/03 -1</t>
  </si>
  <si>
    <t>Mr Bhavin  Dodia</t>
  </si>
  <si>
    <t>107 **Mr Bhavin  Dodia21/0322/03 -1</t>
  </si>
  <si>
    <t>327 **</t>
  </si>
  <si>
    <t>Mr Rajat  Singhvi</t>
  </si>
  <si>
    <t>327 **Mr Rajat  Singhvi21/0322/03 -1</t>
  </si>
  <si>
    <t>360 **MR MATHEWS  RAJEEV19/0322/03 -3</t>
  </si>
  <si>
    <t>233 **</t>
  </si>
  <si>
    <t>Mr OMER MUQTAR B</t>
  </si>
  <si>
    <t>233 **Mr OMER MUQTAR B22/0323/03 -1</t>
  </si>
  <si>
    <t>158 **</t>
  </si>
  <si>
    <t>Mr SANDEEP  DAS</t>
  </si>
  <si>
    <t>158 **Mr SANDEEP  DAS22/0324/03 -2</t>
  </si>
  <si>
    <t>Future Generali India Life Insurance Co Ltd</t>
  </si>
  <si>
    <t>Mr Akshay  S</t>
  </si>
  <si>
    <t>256 **Mr Akshay  S24/0325/03 -1</t>
  </si>
  <si>
    <t>Amway India</t>
  </si>
  <si>
    <t>Mr Yogesh  Anand</t>
  </si>
  <si>
    <t>102 **Mr Yogesh  Anand25/0326/03 -1</t>
  </si>
  <si>
    <t>Mr Prasad  Abhishek</t>
  </si>
  <si>
    <t>103 **Mr Prasad  Abhishek25/0326/03 -1</t>
  </si>
  <si>
    <t>105 **</t>
  </si>
  <si>
    <t>Mr Amit  Doiphode</t>
  </si>
  <si>
    <t>105 **Mr Amit  Doiphode25/0326/03 -1</t>
  </si>
  <si>
    <t>MS MONIKA  BADONI</t>
  </si>
  <si>
    <t>106 **MS MONIKA  BADONI25/0326/03 -1</t>
  </si>
  <si>
    <t>Mr Dilip  Das</t>
  </si>
  <si>
    <t>107 **Mr Dilip  Das25/0326/03 -1</t>
  </si>
  <si>
    <t>Mr Rajesh  Babu</t>
  </si>
  <si>
    <t>108 **Mr Rajesh  Babu25/0326/03 -1</t>
  </si>
  <si>
    <t>Mr Motha  Manish</t>
  </si>
  <si>
    <t>111 **Mr Motha  Manish25/0326/03 -1</t>
  </si>
  <si>
    <t>112 **</t>
  </si>
  <si>
    <t>Mr Gupta  Rajendra</t>
  </si>
  <si>
    <t>112 **Mr Gupta  Rajendra25/0326/03 -1</t>
  </si>
  <si>
    <t>MR HEMANTH  KAPOOR</t>
  </si>
  <si>
    <t>121 **MR HEMANTH  KAPOOR25/0326/03 -1</t>
  </si>
  <si>
    <t>Mr vikas  sharma</t>
  </si>
  <si>
    <t>125 **Mr vikas  sharma25/0326/03 -1</t>
  </si>
  <si>
    <t>Mr Venugopal  GK</t>
  </si>
  <si>
    <t>204 **Mr Venugopal  GK25/0326/03 -1</t>
  </si>
  <si>
    <t>206 **</t>
  </si>
  <si>
    <t>Mr Sood  Dushyant</t>
  </si>
  <si>
    <t>206 **Mr Sood  Dushyant25/0326/03 -1</t>
  </si>
  <si>
    <t>208 **</t>
  </si>
  <si>
    <t>Mr DINKAR JOSHI</t>
  </si>
  <si>
    <t>208 **Mr DINKAR JOSHI25/0326/03 -1</t>
  </si>
  <si>
    <t>212 **</t>
  </si>
  <si>
    <t>Mr Vivek  Khanduja</t>
  </si>
  <si>
    <t>212 **Mr Vivek  Khanduja25/0326/03 -1</t>
  </si>
  <si>
    <t>Mr Manabu  Takahashi</t>
  </si>
  <si>
    <t>224 **Mr Manabu  Takahashi25/0326/03 -1</t>
  </si>
  <si>
    <t>226 **</t>
  </si>
  <si>
    <t>Mr Takayuki  Saito</t>
  </si>
  <si>
    <t>226 **Mr Takayuki  Saito25/0326/03 -1</t>
  </si>
  <si>
    <t>Mr Jumpei  Yamamura</t>
  </si>
  <si>
    <t>228 **Mr Jumpei  Yamamura25/0326/03 -1</t>
  </si>
  <si>
    <t>230 **</t>
  </si>
  <si>
    <t>Mr Toshio  Shimizu</t>
  </si>
  <si>
    <t>230 **Mr Toshio  Shimizu25/0326/03 -1</t>
  </si>
  <si>
    <t>Mr Taichi  Tamura</t>
  </si>
  <si>
    <t>260 **Mr Taichi  Tamura25/0326/03 -1</t>
  </si>
  <si>
    <t>Mr Prithwis  Halder</t>
  </si>
  <si>
    <t>207 **Mr Prithwis  Halder26/0327/03 -1</t>
  </si>
  <si>
    <t>Mr Rahul  Sharma</t>
  </si>
  <si>
    <t>238 **Mr Rahul  Sharma26/0327/03 -1</t>
  </si>
  <si>
    <t>Lifestyle International Pvt Ltd</t>
  </si>
  <si>
    <t>Mr Vivek  Bharti</t>
  </si>
  <si>
    <t>360 **Mr Vivek  Bharti25/0327/03 -2</t>
  </si>
  <si>
    <t>204 **Mr Vivek  Khanduja27/0328/03 -1</t>
  </si>
  <si>
    <t>206 **Mr Toshio  Shimizu27/0328/03 -1</t>
  </si>
  <si>
    <t>208 **Mr Jumpei  Yamamura27/0328/03 -1</t>
  </si>
  <si>
    <t>209 **</t>
  </si>
  <si>
    <t>Mr BHADURY  BABUJIT</t>
  </si>
  <si>
    <t>209 **Mr BHADURY  BABUJIT26/0328/03 -2</t>
  </si>
  <si>
    <t>Mr Devendra  Babu</t>
  </si>
  <si>
    <t>212 **Mr Devendra  Babu27/0328/03 -1</t>
  </si>
  <si>
    <t>224 **Mr Takayuki  Saito27/0328/03 -1</t>
  </si>
  <si>
    <t>226 **Mr Manabu  Takahashi27/0328/03 -1</t>
  </si>
  <si>
    <t>228 **Mr Taichi  Tamura27/0328/03 -1</t>
  </si>
  <si>
    <t>Mr Joshi  Dinkar</t>
  </si>
  <si>
    <t>230 **Mr Joshi  Dinkar27/0328/03 -1</t>
  </si>
  <si>
    <t>232 **Mr Sood  Dushyant27/0328/03 -1</t>
  </si>
  <si>
    <t>234 **Mr Venugopal  GK27/0328/03 -1</t>
  </si>
  <si>
    <t>Mr SANDEEP CHOUBRA</t>
  </si>
  <si>
    <t>332 **Mr SANDEEP CHOUBRA27/0328/03 -1</t>
  </si>
  <si>
    <t>212 **Mr Devendra  Babu27/0329/03 -2</t>
  </si>
  <si>
    <t>258 **</t>
  </si>
  <si>
    <t>Mr Varaprasad  Varaprasad</t>
  </si>
  <si>
    <t>258 **Mr Varaprasad  Varaprasad28/0329/03 -1</t>
  </si>
  <si>
    <t>Mr Gourab Ujjal  Bora</t>
  </si>
  <si>
    <t>262 **Mr Gourab Ujjal  Bora28/0329/03 -1</t>
  </si>
  <si>
    <t>321 **</t>
  </si>
  <si>
    <t>MR ANAND KUMAR</t>
  </si>
  <si>
    <t>321 **MR ANAND KUMAR28/0328/03 -1</t>
  </si>
  <si>
    <t>Piaggio Vehicles</t>
  </si>
  <si>
    <t>Mr Sandeep  Das</t>
  </si>
  <si>
    <t>128 **Mr Sandeep  Das29/0330/03 -1</t>
  </si>
  <si>
    <t>Mr Ganeshraj  Hedge</t>
  </si>
  <si>
    <t>201 **Mr Ganeshraj  Hedge27/0331/03 -4</t>
  </si>
  <si>
    <t>MARCH</t>
  </si>
  <si>
    <t>Plan Provided</t>
  </si>
  <si>
    <t xml:space="preserve"> Room Movement Slips</t>
  </si>
  <si>
    <t>Row Labels</t>
  </si>
  <si>
    <t>Count of Room#</t>
  </si>
  <si>
    <t>Sum of Pax</t>
  </si>
  <si>
    <t>AC problem</t>
  </si>
  <si>
    <t>Cockroaches in the room</t>
  </si>
  <si>
    <t>Due to smell in room</t>
  </si>
  <si>
    <t>Found rat in room</t>
  </si>
  <si>
    <t>Main door lock problem</t>
  </si>
  <si>
    <t>Room upgrade</t>
  </si>
  <si>
    <t>room was not clean</t>
  </si>
  <si>
    <t>swap room</t>
  </si>
  <si>
    <t>water problem in wash basin</t>
  </si>
  <si>
    <t>wrong check in</t>
  </si>
  <si>
    <t>wrong transfer</t>
  </si>
  <si>
    <t>Feedback (based on Room Number)</t>
  </si>
  <si>
    <t>Departments</t>
  </si>
  <si>
    <t>Feedback Issues</t>
  </si>
  <si>
    <t>Total</t>
  </si>
  <si>
    <t>Engineering and Maintenance Total</t>
  </si>
  <si>
    <t>Front office Total</t>
  </si>
  <si>
    <t>House keeping Total</t>
  </si>
  <si>
    <t>IT Total</t>
  </si>
  <si>
    <t>Kitchen Total</t>
  </si>
  <si>
    <t>Kitchen and F&amp;B Total</t>
  </si>
  <si>
    <t>Room Service Total</t>
  </si>
  <si>
    <t>Security Total</t>
  </si>
  <si>
    <t>Engineering and Maintenance</t>
  </si>
  <si>
    <t>AC not working properly</t>
  </si>
  <si>
    <t>Bathroom door was broken</t>
  </si>
  <si>
    <t>E-safe locker not working</t>
  </si>
  <si>
    <t>Flush not working</t>
  </si>
  <si>
    <t>hand dispense knob missing</t>
  </si>
  <si>
    <t>HF pipe</t>
  </si>
  <si>
    <t>Kettle not working</t>
  </si>
  <si>
    <t>Locked in Room for 30 min</t>
  </si>
  <si>
    <t>Refrigerator not working</t>
  </si>
  <si>
    <t>Room Door Lock</t>
  </si>
  <si>
    <t>Room lighting was dim</t>
  </si>
  <si>
    <t>Socket not working</t>
  </si>
  <si>
    <t>Telephone not working</t>
  </si>
  <si>
    <t>Too much sound</t>
  </si>
  <si>
    <t>TV not working</t>
  </si>
  <si>
    <t>Water flow in wash basin in slow</t>
  </si>
  <si>
    <t>Water leakage in wash room</t>
  </si>
  <si>
    <t>Front office</t>
  </si>
  <si>
    <t>Guest was upset for not providing King size bed</t>
  </si>
  <si>
    <t>House keeping</t>
  </si>
  <si>
    <t>AC grills and filters to be cleaned</t>
  </si>
  <si>
    <t>Bathroom amenities are missing</t>
  </si>
  <si>
    <t>Clealiness stand of gph came down</t>
  </si>
  <si>
    <t>Cockroaches in Rooms</t>
  </si>
  <si>
    <t>Darker near the writing table</t>
  </si>
  <si>
    <t>HK requests delayed in night time</t>
  </si>
  <si>
    <t>Insects in room</t>
  </si>
  <si>
    <t>Lenin was stincking</t>
  </si>
  <si>
    <t>More Mosquitoes in Room</t>
  </si>
  <si>
    <t>Pillows have lumps</t>
  </si>
  <si>
    <t>Room is dusty in check in</t>
  </si>
  <si>
    <t>Room is Stricnking</t>
  </si>
  <si>
    <t>Scissor is missing</t>
  </si>
  <si>
    <t>Smell in room</t>
  </si>
  <si>
    <t>Smoke smell in Corridor</t>
  </si>
  <si>
    <t>Wash room amenities are not placed properly</t>
  </si>
  <si>
    <t>IT</t>
  </si>
  <si>
    <t>Delay in attending wifi issue for 1 hr</t>
  </si>
  <si>
    <t>WIFI issues</t>
  </si>
  <si>
    <t>Kitchen</t>
  </si>
  <si>
    <t>Milk shake was thin</t>
  </si>
  <si>
    <t>More salt in idly</t>
  </si>
  <si>
    <t>Kitchen and F&amp;B</t>
  </si>
  <si>
    <t>Hair in food</t>
  </si>
  <si>
    <t>Room Service</t>
  </si>
  <si>
    <t>Clearence of lates delay for 40 min</t>
  </si>
  <si>
    <t>Delay in food delivery for 40 min</t>
  </si>
  <si>
    <t>Delay in room service</t>
  </si>
  <si>
    <t>Iron board delay in delivering</t>
  </si>
  <si>
    <t>Wrong food delivered and changed after 30 min</t>
  </si>
  <si>
    <t>Security</t>
  </si>
  <si>
    <t xml:space="preserve">Delay in opening gym, closed board at  5:45PM </t>
  </si>
  <si>
    <t>Sum of Amount</t>
  </si>
  <si>
    <t>Percentage</t>
  </si>
  <si>
    <t>As per History</t>
  </si>
  <si>
    <t>As per Reservation</t>
  </si>
  <si>
    <t>As per the contract</t>
  </si>
  <si>
    <t>As per the occpancy</t>
  </si>
  <si>
    <t>Calling</t>
  </si>
  <si>
    <t>Card Holder</t>
  </si>
  <si>
    <t>CGST and SGST</t>
  </si>
  <si>
    <t>complementary</t>
  </si>
  <si>
    <t>Discount</t>
  </si>
  <si>
    <t>FHARI member</t>
  </si>
  <si>
    <t>GUEST DELIGHT</t>
  </si>
  <si>
    <t>GUEST DISPUTE</t>
  </si>
  <si>
    <t>Guest request</t>
  </si>
  <si>
    <t>HOUSEGUEST</t>
  </si>
  <si>
    <t>Night Audit Difference</t>
  </si>
  <si>
    <t>Reference</t>
  </si>
  <si>
    <t>Regular Guest</t>
  </si>
  <si>
    <t>SERVICE RECOVERY</t>
  </si>
  <si>
    <t>VPO GPHS</t>
  </si>
  <si>
    <t>Wrong Posting</t>
  </si>
  <si>
    <t>SL.NO</t>
  </si>
  <si>
    <t>NAME OF PERSON RESIDED</t>
  </si>
  <si>
    <t>NATION</t>
  </si>
  <si>
    <t>ROOM NO</t>
  </si>
  <si>
    <t>ROOM RATE PER DAY PER PERSON</t>
  </si>
  <si>
    <t xml:space="preserve">      ARRIVAL DATE</t>
  </si>
  <si>
    <t xml:space="preserve">      DEPATURE  DATE</t>
  </si>
  <si>
    <t>REMARK</t>
  </si>
  <si>
    <t>IND</t>
  </si>
  <si>
    <t>05/01/2018</t>
  </si>
  <si>
    <t>04/01/2018</t>
  </si>
  <si>
    <t>10/01/2018</t>
  </si>
  <si>
    <t>02/01/2018</t>
  </si>
  <si>
    <t>12/01/2018</t>
  </si>
  <si>
    <t>13/01/2018</t>
  </si>
  <si>
    <t>16/01/2018</t>
  </si>
  <si>
    <t>19/01/2018</t>
  </si>
  <si>
    <t>17/01/2018</t>
  </si>
  <si>
    <t>22/01/2018</t>
  </si>
  <si>
    <t>24/01/2018</t>
  </si>
  <si>
    <t>25/01/2018</t>
  </si>
  <si>
    <t>27/01/2018</t>
  </si>
  <si>
    <t>28/01/2018</t>
  </si>
  <si>
    <t>11:45</t>
  </si>
  <si>
    <t>30/01/2018</t>
  </si>
  <si>
    <t>29/01/2018</t>
  </si>
  <si>
    <t>Total days to be charged</t>
  </si>
  <si>
    <t>DAYS Charged</t>
  </si>
  <si>
    <t>Difference</t>
  </si>
  <si>
    <t>MR SHIVANAYAK  DHARAVATH</t>
  </si>
  <si>
    <t>DR HEMADRI</t>
  </si>
  <si>
    <t>14/12/2017</t>
  </si>
  <si>
    <t>MR BALAN  SATHEESH</t>
  </si>
  <si>
    <t>MS CHOUDARY  EFFIE</t>
  </si>
  <si>
    <t>MR WAN CHOI</t>
  </si>
  <si>
    <t>KR</t>
  </si>
  <si>
    <t>19/12/2017</t>
  </si>
  <si>
    <t>MS PUNITA  RAI</t>
  </si>
  <si>
    <t>00:05</t>
  </si>
  <si>
    <t>MR Feroz Khan</t>
  </si>
  <si>
    <t>MR SIBI ACHAN</t>
  </si>
  <si>
    <t>Mr KANAV KUMAR GAKHAR</t>
  </si>
  <si>
    <t>MR VENKATESH  KOPPU</t>
  </si>
  <si>
    <t>00:01</t>
  </si>
  <si>
    <t>20:33</t>
  </si>
  <si>
    <t>Companies No shows  are more</t>
  </si>
  <si>
    <t>Number</t>
  </si>
  <si>
    <t>Total Number of No Shows in Q4</t>
  </si>
  <si>
    <t>Companies No shows</t>
  </si>
  <si>
    <t>Other than company no shows</t>
  </si>
  <si>
    <t>Increase in No shows</t>
  </si>
  <si>
    <t>Jan</t>
  </si>
  <si>
    <t>Feb</t>
  </si>
  <si>
    <t>Mar</t>
  </si>
  <si>
    <t>No of No shows</t>
  </si>
  <si>
    <t>Amount to be collected for No shows</t>
  </si>
  <si>
    <t>C forms filed with BOI</t>
  </si>
  <si>
    <t>C form Register(A)</t>
  </si>
  <si>
    <t>C forms filed in Portal(B)</t>
  </si>
  <si>
    <t>Difference(A-B)</t>
  </si>
  <si>
    <t>Foreign guests Vs C forms</t>
  </si>
  <si>
    <t>Foreign Guests as per Occ Statistics</t>
  </si>
  <si>
    <t>Foreign guest arrivals</t>
  </si>
  <si>
    <t>Foreign guest departures</t>
  </si>
  <si>
    <t>C forms _BOI portal</t>
  </si>
  <si>
    <t>Arrivals updated in portal</t>
  </si>
  <si>
    <t>Departures updated in portal</t>
  </si>
  <si>
    <t>Differences in Arrivals</t>
  </si>
  <si>
    <t>Differences in Departures</t>
  </si>
  <si>
    <t xml:space="preserve"> C forms of Bangladesh and Pakisthan Guests</t>
  </si>
  <si>
    <t>S.NO. in C form Arrival (Portal)</t>
  </si>
  <si>
    <t>Application id</t>
  </si>
  <si>
    <t>Passport No.</t>
  </si>
  <si>
    <t>Name</t>
  </si>
  <si>
    <t>Nationality</t>
  </si>
  <si>
    <t>Arrival</t>
  </si>
  <si>
    <t>Entered date</t>
  </si>
  <si>
    <t>Entered Time</t>
  </si>
  <si>
    <t>More than prescribed</t>
  </si>
  <si>
    <t>230118WW1678</t>
  </si>
  <si>
    <t>BA1342903</t>
  </si>
  <si>
    <t>SOHAIL AKHTAR</t>
  </si>
  <si>
    <t>PAKISTAN</t>
  </si>
  <si>
    <t>22/01/2018  20:33</t>
  </si>
  <si>
    <t>Yes</t>
  </si>
  <si>
    <t>070218392BJO</t>
  </si>
  <si>
    <t>GK084996</t>
  </si>
  <si>
    <t>RASHID AHMAD SYED</t>
  </si>
  <si>
    <t>CANADA</t>
  </si>
  <si>
    <t>07/02/2018  11:45</t>
  </si>
  <si>
    <t>How can arrival time be 11:45 and enterd time be 11:30</t>
  </si>
  <si>
    <t>0702185AQ84N</t>
  </si>
  <si>
    <t>HK726158</t>
  </si>
  <si>
    <t>ABBAS SYED</t>
  </si>
  <si>
    <t>070218H1LNUC</t>
  </si>
  <si>
    <t>GK178339</t>
  </si>
  <si>
    <t>SUKAINA RASHID SYED</t>
  </si>
  <si>
    <t>CAPE VERDE ISLANDS</t>
  </si>
  <si>
    <t>200218ZVJD50</t>
  </si>
  <si>
    <t>BB0374738</t>
  </si>
  <si>
    <t>MD NEZAB UDDIN</t>
  </si>
  <si>
    <t>BANGLADESH</t>
  </si>
  <si>
    <t>19/02/2018  00:01</t>
  </si>
  <si>
    <t>2002189K72GV</t>
  </si>
  <si>
    <t>BN0477263</t>
  </si>
  <si>
    <t>MOHAMMAD SERAJUL ISLAM</t>
  </si>
  <si>
    <t>19/02/2018  00:05</t>
  </si>
  <si>
    <t>Hard copies of C forms are not submitted within 24 hours.</t>
  </si>
  <si>
    <t>Date</t>
  </si>
  <si>
    <t>No of C forms submitted</t>
  </si>
  <si>
    <t>Stamp</t>
  </si>
  <si>
    <t>Sign on Stamp</t>
  </si>
  <si>
    <t>Date of Stamp</t>
  </si>
  <si>
    <t>Difference in days</t>
  </si>
  <si>
    <t>Hard copies of C form submission date not mentioned in the Register</t>
  </si>
  <si>
    <t>Not Mentioned</t>
  </si>
  <si>
    <t>Sum of No of Guests gave feedback based on room number</t>
  </si>
  <si>
    <t>Arrivals</t>
  </si>
  <si>
    <t>The complaints are more in engineering &amp; Maintenance, House Keeping, Room Service</t>
  </si>
  <si>
    <t>Sum of Number of Issues</t>
  </si>
  <si>
    <t xml:space="preserve">% in total </t>
  </si>
  <si>
    <t>Feedbacks from guests not taken</t>
  </si>
  <si>
    <t>Feedback</t>
  </si>
  <si>
    <t>Feedback not taken</t>
  </si>
  <si>
    <t>No feedback taken , is with the  knowledge of FOM</t>
  </si>
  <si>
    <t>1.No supporting for outlets</t>
  </si>
  <si>
    <t>Bill no</t>
  </si>
  <si>
    <t>Reg card no</t>
  </si>
  <si>
    <t>Total FO Bill amount</t>
  </si>
  <si>
    <t>0013FMBIL0020864</t>
  </si>
  <si>
    <t>0013FMBIL0020915</t>
  </si>
  <si>
    <t>0013FMBIL0020852</t>
  </si>
  <si>
    <t>0013FMBIL0022678</t>
  </si>
  <si>
    <t>0013FMBIL0022502</t>
  </si>
  <si>
    <t>2.KYC is not attached</t>
  </si>
  <si>
    <t>0013FMBIL0024266</t>
  </si>
  <si>
    <t>3.REG card not attached</t>
  </si>
  <si>
    <t>4.Cashier and manager signature is same</t>
  </si>
  <si>
    <t>Bill amount</t>
  </si>
  <si>
    <t>5.Manual entries in REG card</t>
  </si>
  <si>
    <t>Type</t>
  </si>
  <si>
    <t>Regarding purpose of visit and arrival details</t>
  </si>
  <si>
    <t>0013FMBIL0022651</t>
  </si>
  <si>
    <t>Regarding arrival and destination</t>
  </si>
  <si>
    <t>0013FMBIL0022694</t>
  </si>
  <si>
    <t>0013FMBIL0022462</t>
  </si>
  <si>
    <t>0013FMBIL0023369</t>
  </si>
  <si>
    <t>regarding special instructions</t>
  </si>
  <si>
    <t>0013FMBIL0023437</t>
  </si>
  <si>
    <t>regarding changes in  room rates</t>
  </si>
  <si>
    <t>0013FMBIL0022491</t>
  </si>
  <si>
    <t>0013FMBIL0025617</t>
  </si>
  <si>
    <t>0013FMBIL0023445</t>
  </si>
  <si>
    <t>0013FMBIL0025246</t>
  </si>
  <si>
    <t>Regarding billing instructions changed from direct by guest to RRC</t>
  </si>
  <si>
    <t>6.No cashier and manager signature</t>
  </si>
  <si>
    <t>0013FMBIL0023436</t>
  </si>
  <si>
    <t>0013FMBIL0023767</t>
  </si>
  <si>
    <t>7.Photo is not clear</t>
  </si>
  <si>
    <t>0013FMBIL0025273</t>
  </si>
  <si>
    <t>0013FMBIL0024271</t>
  </si>
  <si>
    <t>year</t>
  </si>
  <si>
    <t xml:space="preserve">      ARRIVAL TIME</t>
  </si>
  <si>
    <t xml:space="preserve">      DEPATURE TIME</t>
  </si>
  <si>
    <t>Room nights to be charged</t>
  </si>
  <si>
    <t>11:05</t>
  </si>
  <si>
    <t>12:08</t>
  </si>
  <si>
    <t>19:16</t>
  </si>
  <si>
    <t>08:09</t>
  </si>
  <si>
    <t>11:32</t>
  </si>
  <si>
    <t>18:01</t>
  </si>
  <si>
    <t>14:33</t>
  </si>
  <si>
    <t>06:46</t>
  </si>
  <si>
    <t>16:43</t>
  </si>
  <si>
    <t>19:57</t>
  </si>
  <si>
    <t>22:38</t>
  </si>
  <si>
    <t>04:44</t>
  </si>
  <si>
    <t>22:12</t>
  </si>
  <si>
    <t>07:11</t>
  </si>
  <si>
    <t>23:18</t>
  </si>
  <si>
    <t>16:14</t>
  </si>
  <si>
    <t>11:18</t>
  </si>
  <si>
    <t>COMPLIMENTRY</t>
  </si>
  <si>
    <t>00:45</t>
  </si>
  <si>
    <t>09:17</t>
  </si>
  <si>
    <t>12:25</t>
  </si>
  <si>
    <t>00:21</t>
  </si>
  <si>
    <t>Rates</t>
  </si>
  <si>
    <t>Room Movement</t>
  </si>
  <si>
    <t>Deviation From SOP</t>
  </si>
  <si>
    <t>C forms</t>
  </si>
  <si>
    <t>Allowances</t>
  </si>
  <si>
    <t>NO Show</t>
  </si>
  <si>
    <t>Guest Feedback</t>
  </si>
  <si>
    <t>Miscellaneous Observations</t>
  </si>
  <si>
    <r>
      <t></t>
    </r>
    <r>
      <rPr>
        <sz val="11"/>
        <color rgb="FF000000"/>
        <rFont val="Calibri"/>
        <family val="2"/>
        <scheme val="minor"/>
      </rPr>
      <t>Difference Between CVGR/Non CVGR rates to be charged and rates charged</t>
    </r>
  </si>
  <si>
    <r>
      <t></t>
    </r>
    <r>
      <rPr>
        <sz val="11"/>
        <color rgb="FF000000"/>
        <rFont val="Calibri"/>
        <family val="2"/>
        <scheme val="minor"/>
      </rPr>
      <t>Difference between Plan provided and plan to be provided</t>
    </r>
  </si>
  <si>
    <r>
      <t></t>
    </r>
    <r>
      <rPr>
        <sz val="11"/>
        <color rgb="FF000000"/>
        <rFont val="Calibri"/>
        <family val="2"/>
        <scheme val="minor"/>
      </rPr>
      <t>Room movement are mainly due to feedback complaints on Engineering &amp; Maintenance, House Keeping, Room Service</t>
    </r>
  </si>
  <si>
    <r>
      <t></t>
    </r>
    <r>
      <rPr>
        <sz val="11"/>
        <color rgb="FF000000"/>
        <rFont val="Calibri"/>
        <family val="2"/>
        <scheme val="minor"/>
      </rPr>
      <t>In Room Upgrade list report the reason  for upgradation is not being mentioned.</t>
    </r>
  </si>
  <si>
    <r>
      <t></t>
    </r>
    <r>
      <rPr>
        <sz val="11"/>
        <color rgb="FF000000"/>
        <rFont val="Calibri"/>
        <family val="2"/>
        <scheme val="minor"/>
      </rPr>
      <t>EMC and LC not charged.</t>
    </r>
  </si>
  <si>
    <r>
      <t></t>
    </r>
    <r>
      <rPr>
        <sz val="11"/>
        <color rgb="FF000000"/>
        <rFont val="Calibri"/>
        <family val="2"/>
        <scheme val="minor"/>
      </rPr>
      <t>For all the amendments of departure are not being updated in the Occ statistics report.</t>
    </r>
  </si>
  <si>
    <r>
      <t></t>
    </r>
    <r>
      <rPr>
        <sz val="11"/>
        <color rgb="FF000000"/>
        <rFont val="Calibri"/>
        <family val="2"/>
        <scheme val="minor"/>
      </rPr>
      <t>Variation in C forms filed in the BOI portal with the Foreign Guest arrival and Departure registers.</t>
    </r>
  </si>
  <si>
    <r>
      <t></t>
    </r>
    <r>
      <rPr>
        <sz val="11"/>
        <color rgb="FF000000"/>
        <rFont val="Calibri"/>
        <family val="2"/>
        <scheme val="minor"/>
      </rPr>
      <t>For Bangladesh and pakisthan Guests C forms are not filed within the time prescribed under the Foriegner Registration Act and Rules</t>
    </r>
  </si>
  <si>
    <r>
      <t></t>
    </r>
    <r>
      <rPr>
        <sz val="11"/>
        <color rgb="FF000000"/>
        <rFont val="Calibri"/>
        <family val="2"/>
        <scheme val="minor"/>
      </rPr>
      <t>Hard copies of C forms are not submitted within 24 hours.</t>
    </r>
  </si>
  <si>
    <r>
      <t></t>
    </r>
    <r>
      <rPr>
        <sz val="11"/>
        <color rgb="FF000000"/>
        <rFont val="Calibri"/>
        <family val="2"/>
        <scheme val="minor"/>
      </rPr>
      <t>Hard copies of C forms submission date is not mentioned in the register.</t>
    </r>
  </si>
  <si>
    <r>
      <t></t>
    </r>
    <r>
      <rPr>
        <sz val="11"/>
        <color rgb="FF000000"/>
        <rFont val="Calibri"/>
        <family val="2"/>
        <scheme val="minor"/>
      </rPr>
      <t>88% of the No shows are from Companies No Shows.</t>
    </r>
  </si>
  <si>
    <r>
      <t></t>
    </r>
    <r>
      <rPr>
        <sz val="11"/>
        <color rgb="FF000000"/>
        <rFont val="Calibri"/>
        <family val="2"/>
        <scheme val="minor"/>
      </rPr>
      <t>Actual Booking made in the next day is shown in No shows.</t>
    </r>
  </si>
  <si>
    <r>
      <t></t>
    </r>
    <r>
      <rPr>
        <sz val="11"/>
        <color rgb="FF000000"/>
        <rFont val="Calibri"/>
        <family val="2"/>
        <scheme val="minor"/>
      </rPr>
      <t>Wrong Posting consists of 23% in 100% of Q4 allowances</t>
    </r>
  </si>
  <si>
    <r>
      <t></t>
    </r>
    <r>
      <rPr>
        <sz val="11"/>
        <color rgb="FF000000"/>
        <rFont val="Calibri"/>
        <family val="2"/>
        <scheme val="minor"/>
      </rPr>
      <t>Guest will check in into the room after all the room tariff negotiations and the same shall not be changed. But the same was changed and recorded as an allowance. Room tariff revised at the time billing, hence passed as allowance under the below heads</t>
    </r>
  </si>
  <si>
    <r>
      <t></t>
    </r>
    <r>
      <rPr>
        <sz val="11"/>
        <color rgb="FF000000"/>
        <rFont val="Calibri"/>
        <family val="2"/>
        <scheme val="minor"/>
      </rPr>
      <t>As per History</t>
    </r>
  </si>
  <si>
    <r>
      <t></t>
    </r>
    <r>
      <rPr>
        <sz val="11"/>
        <color rgb="FF000000"/>
        <rFont val="Calibri"/>
        <family val="2"/>
        <scheme val="minor"/>
      </rPr>
      <t>As per Contract</t>
    </r>
  </si>
  <si>
    <r>
      <t></t>
    </r>
    <r>
      <rPr>
        <sz val="11"/>
        <color rgb="FF000000"/>
        <rFont val="Calibri"/>
        <family val="2"/>
        <scheme val="minor"/>
      </rPr>
      <t>As per reservation</t>
    </r>
  </si>
  <si>
    <r>
      <t></t>
    </r>
    <r>
      <rPr>
        <sz val="11"/>
        <color rgb="FF000000"/>
        <rFont val="Calibri"/>
        <family val="2"/>
        <scheme val="minor"/>
      </rPr>
      <t>As per occupany</t>
    </r>
  </si>
  <si>
    <r>
      <t></t>
    </r>
    <r>
      <rPr>
        <sz val="11"/>
        <color rgb="FF000000"/>
        <rFont val="Calibri"/>
        <family val="2"/>
        <scheme val="minor"/>
      </rPr>
      <t>Abnormal variation in number of feedbacks taken with the occupancy</t>
    </r>
  </si>
  <si>
    <r>
      <t></t>
    </r>
    <r>
      <rPr>
        <sz val="11"/>
        <color rgb="FF000000"/>
        <rFont val="Calibri"/>
        <family val="2"/>
        <scheme val="minor"/>
      </rPr>
      <t>The complaints are more in engineering &amp; Maintenance, House Keeping, Kitchen</t>
    </r>
  </si>
  <si>
    <r>
      <t></t>
    </r>
    <r>
      <rPr>
        <sz val="11"/>
        <color rgb="FF000000"/>
        <rFont val="Calibri"/>
        <family val="2"/>
        <scheme val="minor"/>
      </rPr>
      <t>Daily feedbacks are not being taken</t>
    </r>
  </si>
  <si>
    <r>
      <t></t>
    </r>
    <r>
      <rPr>
        <sz val="11"/>
        <color rgb="FF000000"/>
        <rFont val="Calibri"/>
        <family val="2"/>
        <scheme val="minor"/>
      </rPr>
      <t>KYC documents are not attached to FO bill</t>
    </r>
  </si>
  <si>
    <r>
      <t></t>
    </r>
    <r>
      <rPr>
        <sz val="11"/>
        <color rgb="FF000000"/>
        <rFont val="Calibri"/>
        <family val="2"/>
        <scheme val="minor"/>
      </rPr>
      <t>REG card is not attached to FO bill</t>
    </r>
  </si>
  <si>
    <r>
      <t></t>
    </r>
    <r>
      <rPr>
        <sz val="11"/>
        <color rgb="FF000000"/>
        <rFont val="Calibri"/>
        <family val="2"/>
        <scheme val="minor"/>
      </rPr>
      <t>Manual entries in REG card</t>
    </r>
  </si>
  <si>
    <r>
      <t></t>
    </r>
    <r>
      <rPr>
        <sz val="11"/>
        <color rgb="FF000000"/>
        <rFont val="Calibri"/>
        <family val="2"/>
        <scheme val="minor"/>
      </rPr>
      <t>No cashier and manger signature on the Reg card</t>
    </r>
  </si>
  <si>
    <r>
      <t></t>
    </r>
    <r>
      <rPr>
        <sz val="11"/>
        <color rgb="FF000000"/>
        <rFont val="Calibri"/>
        <family val="2"/>
        <scheme val="minor"/>
      </rPr>
      <t>Photo is not clear on registration card</t>
    </r>
  </si>
  <si>
    <t>S.NO</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</si>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</sst>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 #,##0_ ;_ * \-#,##0_ ;_ * &quot;-&quot;??_ ;_ @_ "/>
    <numFmt numFmtId="165" formatCode="_ * #,##0.00_ ;_ * \-#,##0.00_ ;_ * &quot;-&quot;??_ ;_ @_ "/>
    <numFmt numFmtId="166" formatCode="&quot; &quot;#,##0&quot; &quot;;&quot; -&quot;#,##0&quot; &quot;;&quot; -&quot;00&quot; &quot;;&quot; &quot;@&quot; &quot;"/>
    <numFmt numFmtId="167" formatCode="dd\.mm\.yy;@"/>
    <numFmt numFmtId="168" formatCode="h:mm:ss;@"/>
    <numFmt numFmtId="169" formatCode="d/mm/yyyy;@"/>
    <numFmt numFmtId="170" formatCode="dd/mm/yyyy\ hh:mm:ss;@"/>
    <numFmt numFmtId="171" formatCode="[$-F400]h:mm:ss\ AM/PM"/>
  </numFmts>
  <fonts count="1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color rgb="FF000000"/>
      <name val="Calibri"/>
      <family val="2"/>
    </font>
    <font>
      <sz val="11"/>
      <color rgb="FF000000"/>
      <name val="Calibri"/>
      <family val="2"/>
    </font>
    <font>
      <sz val="10"/>
      <color rgb="FF000000"/>
      <name val="Times New Roman"/>
      <family val="1"/>
    </font>
    <font>
      <b/>
      <sz val="1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rgb="FFD34817"/>
      <name val="Calibri"/>
      <family val="2"/>
      <scheme val="minor"/>
    </font>
    <font>
      <sz val="11"/>
      <color rgb="FF9B2D1F"/>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8" tint="0.59999389629810485"/>
        <bgColor indexed="64"/>
      </patternFill>
    </fill>
  </fills>
  <borders count="3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xf numFmtId="165" fontId="1" fillId="0" borderId="0" applyFont="0" applyFill="0" applyBorder="0" applyAlignment="0" applyProtection="0"/>
  </cellStyleXfs>
  <cellXfs count="188">
    <xf numFmtId="0" fontId="0" fillId="0" borderId="0" xfId="0"/>
    <xf numFmtId="164" fontId="0" fillId="0" borderId="0" xfId="1" applyNumberFormat="1" applyFont="1"/>
    <xf numFmtId="43" fontId="0" fillId="0" borderId="0" xfId="1" applyFont="1"/>
    <xf numFmtId="0" fontId="0" fillId="0" borderId="7"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43" fontId="0" fillId="0" borderId="7" xfId="1" applyFont="1" applyBorder="1"/>
    <xf numFmtId="43" fontId="0" fillId="0" borderId="12" xfId="1" applyFont="1" applyBorder="1"/>
    <xf numFmtId="43" fontId="0" fillId="0" borderId="14" xfId="1" applyFont="1" applyBorder="1"/>
    <xf numFmtId="43" fontId="0" fillId="0" borderId="15" xfId="1" applyFont="1" applyBorder="1"/>
    <xf numFmtId="0" fontId="3" fillId="0" borderId="1" xfId="0" applyFont="1" applyBorder="1"/>
    <xf numFmtId="0" fontId="3" fillId="0" borderId="2" xfId="0" applyFont="1" applyBorder="1"/>
    <xf numFmtId="0" fontId="3" fillId="0" borderId="3" xfId="0" applyFont="1" applyBorder="1"/>
    <xf numFmtId="0" fontId="3" fillId="0" borderId="2" xfId="0" applyFont="1" applyBorder="1" applyAlignment="1">
      <alignment horizontal="left"/>
    </xf>
    <xf numFmtId="0" fontId="3" fillId="0" borderId="3" xfId="0" applyFont="1" applyFill="1" applyBorder="1" applyAlignment="1">
      <alignment horizontal="right"/>
    </xf>
    <xf numFmtId="0" fontId="0" fillId="0" borderId="11" xfId="0" applyFont="1" applyBorder="1" applyAlignment="1">
      <alignment horizontal="left"/>
    </xf>
    <xf numFmtId="0" fontId="0" fillId="0" borderId="7" xfId="0" applyFont="1" applyBorder="1" applyAlignment="1">
      <alignment horizontal="left"/>
    </xf>
    <xf numFmtId="0" fontId="0" fillId="0" borderId="12" xfId="0" applyFont="1" applyBorder="1"/>
    <xf numFmtId="0" fontId="0" fillId="0" borderId="7" xfId="0" applyFont="1" applyBorder="1"/>
    <xf numFmtId="0" fontId="3" fillId="0" borderId="7" xfId="0" applyFont="1" applyBorder="1"/>
    <xf numFmtId="0" fontId="3" fillId="0" borderId="7" xfId="0" applyFont="1" applyBorder="1" applyAlignment="1">
      <alignment horizontal="left"/>
    </xf>
    <xf numFmtId="0" fontId="0" fillId="0" borderId="14" xfId="0" applyFont="1" applyBorder="1" applyAlignment="1">
      <alignment horizontal="left"/>
    </xf>
    <xf numFmtId="0" fontId="0" fillId="0" borderId="15" xfId="0" applyFont="1" applyBorder="1"/>
    <xf numFmtId="0" fontId="0" fillId="0" borderId="11" xfId="0" applyFill="1" applyBorder="1"/>
    <xf numFmtId="0" fontId="3" fillId="0" borderId="12" xfId="0" applyFont="1" applyFill="1" applyBorder="1" applyAlignment="1">
      <alignment horizontal="right"/>
    </xf>
    <xf numFmtId="0" fontId="0" fillId="0" borderId="13" xfId="0" applyFill="1" applyBorder="1"/>
    <xf numFmtId="0" fontId="0" fillId="0" borderId="11" xfId="0" applyBorder="1" applyAlignment="1">
      <alignment horizontal="left"/>
    </xf>
    <xf numFmtId="0" fontId="0" fillId="0" borderId="7" xfId="0" applyNumberFormat="1" applyBorder="1"/>
    <xf numFmtId="0" fontId="0" fillId="0" borderId="12" xfId="0" applyNumberFormat="1" applyBorder="1"/>
    <xf numFmtId="0" fontId="0" fillId="0" borderId="13" xfId="0" applyBorder="1" applyAlignment="1">
      <alignment horizontal="left"/>
    </xf>
    <xf numFmtId="0" fontId="0" fillId="0" borderId="14" xfId="0" applyNumberFormat="1" applyBorder="1"/>
    <xf numFmtId="0" fontId="0" fillId="0" borderId="15" xfId="0" applyNumberFormat="1" applyBorder="1"/>
    <xf numFmtId="0" fontId="0" fillId="0" borderId="11" xfId="0" pivotButton="1" applyBorder="1"/>
    <xf numFmtId="0" fontId="0" fillId="0" borderId="7" xfId="0" pivotButton="1" applyBorder="1"/>
    <xf numFmtId="0" fontId="0" fillId="0" borderId="12" xfId="0" pivotButton="1" applyBorder="1"/>
    <xf numFmtId="0" fontId="4" fillId="0" borderId="16" xfId="0" applyFont="1" applyBorder="1"/>
    <xf numFmtId="166" fontId="4" fillId="0" borderId="17" xfId="1" applyNumberFormat="1" applyFont="1" applyBorder="1"/>
    <xf numFmtId="0" fontId="4" fillId="0" borderId="18" xfId="0" applyFont="1" applyBorder="1"/>
    <xf numFmtId="0" fontId="5" fillId="0" borderId="19" xfId="0" applyFont="1" applyBorder="1" applyAlignment="1">
      <alignment horizontal="left"/>
    </xf>
    <xf numFmtId="166" fontId="5" fillId="0" borderId="20" xfId="1" applyNumberFormat="1" applyFont="1" applyBorder="1"/>
    <xf numFmtId="9" fontId="5" fillId="0" borderId="21" xfId="2" applyFont="1" applyBorder="1"/>
    <xf numFmtId="0" fontId="4" fillId="0" borderId="22" xfId="0" applyFont="1" applyBorder="1" applyAlignment="1">
      <alignment horizontal="left"/>
    </xf>
    <xf numFmtId="166" fontId="4" fillId="0" borderId="23" xfId="1" applyNumberFormat="1" applyFont="1" applyBorder="1"/>
    <xf numFmtId="0" fontId="4" fillId="0" borderId="24" xfId="0" applyFont="1" applyBorder="1"/>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2" xfId="0" applyFont="1" applyFill="1" applyBorder="1" applyAlignment="1">
      <alignment horizontal="right"/>
    </xf>
    <xf numFmtId="0" fontId="2" fillId="2" borderId="3" xfId="0" applyFont="1" applyFill="1" applyBorder="1" applyAlignment="1">
      <alignment horizontal="center"/>
    </xf>
    <xf numFmtId="0" fontId="0" fillId="0" borderId="13" xfId="0" applyFont="1" applyBorder="1" applyAlignment="1">
      <alignment horizontal="left"/>
    </xf>
    <xf numFmtId="0" fontId="0" fillId="0" borderId="14" xfId="0" applyFont="1" applyBorder="1"/>
    <xf numFmtId="0" fontId="2" fillId="2" borderId="2" xfId="0" applyFont="1" applyFill="1" applyBorder="1"/>
    <xf numFmtId="164" fontId="0" fillId="0" borderId="12" xfId="1" applyNumberFormat="1" applyFont="1" applyBorder="1"/>
    <xf numFmtId="0" fontId="3" fillId="0" borderId="14" xfId="0" applyFont="1" applyBorder="1"/>
    <xf numFmtId="0" fontId="3" fillId="0" borderId="15" xfId="0" applyFont="1" applyBorder="1"/>
    <xf numFmtId="0" fontId="5" fillId="0" borderId="0" xfId="0" applyFont="1"/>
    <xf numFmtId="0" fontId="5" fillId="0" borderId="19" xfId="0" applyFont="1" applyBorder="1"/>
    <xf numFmtId="0" fontId="5" fillId="0" borderId="20" xfId="0" applyFont="1" applyBorder="1"/>
    <xf numFmtId="0" fontId="5" fillId="0" borderId="22" xfId="0" applyFont="1" applyBorder="1"/>
    <xf numFmtId="0" fontId="5" fillId="0" borderId="23" xfId="0" applyFont="1" applyBorder="1"/>
    <xf numFmtId="166" fontId="5" fillId="0" borderId="0" xfId="0" applyNumberFormat="1" applyFont="1"/>
    <xf numFmtId="0" fontId="4" fillId="0" borderId="19" xfId="0" applyFont="1" applyBorder="1"/>
    <xf numFmtId="0" fontId="4" fillId="0" borderId="20" xfId="0" applyFont="1" applyBorder="1"/>
    <xf numFmtId="0" fontId="4" fillId="0" borderId="21" xfId="0" applyFont="1" applyBorder="1"/>
    <xf numFmtId="9" fontId="5" fillId="0" borderId="24" xfId="2" applyFont="1" applyBorder="1"/>
    <xf numFmtId="0" fontId="4" fillId="0" borderId="0" xfId="0" applyFont="1"/>
    <xf numFmtId="0" fontId="5" fillId="0" borderId="21" xfId="0" applyFont="1" applyBorder="1"/>
    <xf numFmtId="9" fontId="5" fillId="0" borderId="0" xfId="2" applyFont="1"/>
    <xf numFmtId="0" fontId="5" fillId="0" borderId="24" xfId="0" applyFont="1" applyBorder="1"/>
    <xf numFmtId="0" fontId="3" fillId="0" borderId="11" xfId="0" applyFont="1" applyBorder="1"/>
    <xf numFmtId="17" fontId="3" fillId="0" borderId="7" xfId="0" applyNumberFormat="1" applyFont="1" applyBorder="1"/>
    <xf numFmtId="17" fontId="3" fillId="0" borderId="12" xfId="0" applyNumberFormat="1" applyFont="1" applyBorder="1"/>
    <xf numFmtId="0" fontId="0" fillId="0" borderId="0" xfId="0" applyBorder="1"/>
    <xf numFmtId="0" fontId="0" fillId="0" borderId="11" xfId="0" applyBorder="1" applyAlignment="1">
      <alignment horizontal="right"/>
    </xf>
    <xf numFmtId="0" fontId="3" fillId="0" borderId="11" xfId="0" applyFont="1" applyFill="1" applyBorder="1"/>
    <xf numFmtId="0" fontId="0" fillId="0" borderId="29" xfId="0" applyBorder="1" applyAlignment="1">
      <alignment horizontal="right"/>
    </xf>
    <xf numFmtId="0" fontId="0" fillId="0" borderId="30" xfId="0" applyBorder="1"/>
    <xf numFmtId="164" fontId="0" fillId="0" borderId="31" xfId="1" applyNumberFormat="1" applyFont="1" applyBorder="1"/>
    <xf numFmtId="0" fontId="3" fillId="0" borderId="1" xfId="0" applyFont="1" applyFill="1" applyBorder="1"/>
    <xf numFmtId="0" fontId="3" fillId="0" borderId="13" xfId="0" applyFont="1" applyFill="1" applyBorder="1"/>
    <xf numFmtId="0" fontId="0" fillId="0" borderId="0" xfId="0" applyAlignment="1"/>
    <xf numFmtId="0" fontId="7" fillId="0" borderId="1" xfId="3" applyFont="1" applyFill="1" applyBorder="1" applyAlignment="1">
      <alignment horizontal="center" vertical="top"/>
    </xf>
    <xf numFmtId="0" fontId="7" fillId="0" borderId="2" xfId="3" applyFont="1" applyFill="1" applyBorder="1" applyAlignment="1">
      <alignment horizontal="left" vertical="top"/>
    </xf>
    <xf numFmtId="0" fontId="7" fillId="0" borderId="2" xfId="3" applyFont="1" applyFill="1" applyBorder="1" applyAlignment="1">
      <alignment horizontal="center" vertical="top"/>
    </xf>
    <xf numFmtId="0" fontId="7" fillId="0" borderId="2" xfId="0" applyFont="1" applyFill="1" applyBorder="1" applyAlignment="1">
      <alignment horizontal="left" vertical="top"/>
    </xf>
    <xf numFmtId="0" fontId="7" fillId="0" borderId="3" xfId="0" applyFont="1" applyFill="1" applyBorder="1" applyAlignment="1">
      <alignment horizontal="left" vertical="top"/>
    </xf>
    <xf numFmtId="1" fontId="8" fillId="0" borderId="11" xfId="3" applyNumberFormat="1" applyFont="1" applyFill="1" applyBorder="1" applyAlignment="1">
      <alignment horizontal="center" vertical="top" shrinkToFit="1"/>
    </xf>
    <xf numFmtId="0" fontId="9" fillId="0" borderId="7" xfId="3" applyFont="1" applyFill="1" applyBorder="1" applyAlignment="1">
      <alignment horizontal="left" vertical="top"/>
    </xf>
    <xf numFmtId="167" fontId="9" fillId="0" borderId="7" xfId="3" applyNumberFormat="1" applyFont="1" applyFill="1" applyBorder="1" applyAlignment="1">
      <alignment horizontal="left" vertical="top"/>
    </xf>
    <xf numFmtId="168" fontId="8" fillId="0" borderId="7" xfId="3" applyNumberFormat="1" applyFont="1" applyFill="1" applyBorder="1" applyAlignment="1">
      <alignment horizontal="left" vertical="top" shrinkToFit="1"/>
    </xf>
    <xf numFmtId="168" fontId="1" fillId="0" borderId="7" xfId="0" applyNumberFormat="1" applyFont="1" applyBorder="1" applyAlignment="1"/>
    <xf numFmtId="0" fontId="0" fillId="0" borderId="12" xfId="0" applyFont="1" applyBorder="1" applyAlignment="1"/>
    <xf numFmtId="1" fontId="8" fillId="0" borderId="11" xfId="0" applyNumberFormat="1" applyFont="1" applyFill="1" applyBorder="1" applyAlignment="1">
      <alignment horizontal="center" vertical="top" shrinkToFit="1"/>
    </xf>
    <xf numFmtId="0" fontId="9" fillId="0" borderId="7" xfId="0" applyFont="1" applyFill="1" applyBorder="1" applyAlignment="1">
      <alignment horizontal="left" vertical="top" wrapText="1"/>
    </xf>
    <xf numFmtId="169" fontId="8" fillId="0" borderId="7" xfId="0" applyNumberFormat="1" applyFont="1" applyFill="1" applyBorder="1" applyAlignment="1">
      <alignment horizontal="left" vertical="top" shrinkToFit="1"/>
    </xf>
    <xf numFmtId="168" fontId="8" fillId="0" borderId="7" xfId="0" applyNumberFormat="1" applyFont="1" applyFill="1" applyBorder="1" applyAlignment="1">
      <alignment horizontal="left" vertical="top" shrinkToFit="1"/>
    </xf>
    <xf numFmtId="170" fontId="8" fillId="0" borderId="7" xfId="0" applyNumberFormat="1" applyFont="1" applyFill="1" applyBorder="1" applyAlignment="1">
      <alignment horizontal="left" vertical="top"/>
    </xf>
    <xf numFmtId="168" fontId="8" fillId="0" borderId="7" xfId="0" applyNumberFormat="1" applyFont="1" applyFill="1" applyBorder="1" applyAlignment="1">
      <alignment horizontal="left" vertical="top"/>
    </xf>
    <xf numFmtId="168" fontId="0" fillId="0" borderId="12" xfId="0" applyNumberFormat="1" applyBorder="1"/>
    <xf numFmtId="0" fontId="8" fillId="0" borderId="12" xfId="0" applyFont="1" applyFill="1" applyBorder="1" applyAlignment="1">
      <alignment horizontal="left" vertical="top"/>
    </xf>
    <xf numFmtId="1" fontId="8" fillId="0" borderId="13" xfId="0" applyNumberFormat="1" applyFont="1" applyFill="1" applyBorder="1" applyAlignment="1">
      <alignment horizontal="center" vertical="top" shrinkToFit="1"/>
    </xf>
    <xf numFmtId="0" fontId="9" fillId="0" borderId="14" xfId="0" applyFont="1" applyFill="1" applyBorder="1" applyAlignment="1">
      <alignment horizontal="left" vertical="top" wrapText="1"/>
    </xf>
    <xf numFmtId="169" fontId="8" fillId="0" borderId="14" xfId="0" applyNumberFormat="1" applyFont="1" applyFill="1" applyBorder="1" applyAlignment="1">
      <alignment horizontal="left" vertical="top" shrinkToFit="1"/>
    </xf>
    <xf numFmtId="168" fontId="8" fillId="0" borderId="14" xfId="0" applyNumberFormat="1" applyFont="1" applyFill="1" applyBorder="1" applyAlignment="1">
      <alignment horizontal="left" vertical="top" shrinkToFit="1"/>
    </xf>
    <xf numFmtId="170" fontId="8" fillId="0" borderId="14" xfId="0" applyNumberFormat="1" applyFont="1" applyFill="1" applyBorder="1" applyAlignment="1">
      <alignment horizontal="left" vertical="top"/>
    </xf>
    <xf numFmtId="168" fontId="8" fillId="0" borderId="14" xfId="0" applyNumberFormat="1" applyFont="1" applyFill="1" applyBorder="1" applyAlignment="1">
      <alignment horizontal="left" vertical="top"/>
    </xf>
    <xf numFmtId="0" fontId="8" fillId="0" borderId="15" xfId="0" applyFont="1" applyFill="1" applyBorder="1" applyAlignment="1">
      <alignment horizontal="left" vertical="top"/>
    </xf>
    <xf numFmtId="1" fontId="8" fillId="0" borderId="0" xfId="0" applyNumberFormat="1" applyFont="1" applyFill="1" applyBorder="1" applyAlignment="1">
      <alignment horizontal="center" vertical="top" shrinkToFit="1"/>
    </xf>
    <xf numFmtId="0" fontId="9" fillId="0" borderId="0" xfId="0" applyFont="1" applyFill="1" applyBorder="1" applyAlignment="1">
      <alignment horizontal="left" vertical="top" wrapText="1"/>
    </xf>
    <xf numFmtId="170" fontId="8" fillId="0" borderId="0" xfId="0" applyNumberFormat="1" applyFont="1" applyFill="1" applyBorder="1" applyAlignment="1">
      <alignment horizontal="left" vertical="top" shrinkToFit="1"/>
    </xf>
    <xf numFmtId="169" fontId="8" fillId="0" borderId="0" xfId="0" applyNumberFormat="1" applyFont="1" applyFill="1" applyBorder="1" applyAlignment="1">
      <alignment horizontal="left" vertical="top" shrinkToFit="1"/>
    </xf>
    <xf numFmtId="168" fontId="8" fillId="0" borderId="0" xfId="0" applyNumberFormat="1" applyFont="1" applyFill="1" applyBorder="1" applyAlignment="1">
      <alignment horizontal="left" vertical="top" shrinkToFit="1"/>
    </xf>
    <xf numFmtId="170" fontId="8" fillId="0" borderId="0" xfId="0" applyNumberFormat="1" applyFont="1" applyFill="1" applyBorder="1" applyAlignment="1">
      <alignment horizontal="left" vertical="top"/>
    </xf>
    <xf numFmtId="168" fontId="8" fillId="0" borderId="0" xfId="0" applyNumberFormat="1" applyFont="1" applyFill="1" applyBorder="1" applyAlignment="1">
      <alignment horizontal="left" vertical="top"/>
    </xf>
    <xf numFmtId="0" fontId="3" fillId="0" borderId="13" xfId="0" applyFont="1" applyBorder="1"/>
    <xf numFmtId="0" fontId="3" fillId="0" borderId="14" xfId="0" applyFont="1" applyBorder="1" applyAlignment="1">
      <alignment horizontal="center" vertical="center"/>
    </xf>
    <xf numFmtId="0" fontId="3" fillId="0" borderId="15" xfId="0" applyFont="1" applyBorder="1" applyAlignment="1">
      <alignment horizontal="center" vertical="center"/>
    </xf>
    <xf numFmtId="14" fontId="0" fillId="0" borderId="32" xfId="0" applyNumberFormat="1" applyBorder="1"/>
    <xf numFmtId="0" fontId="0" fillId="0" borderId="33" xfId="0" applyBorder="1" applyAlignment="1">
      <alignment horizontal="center" vertical="center"/>
    </xf>
    <xf numFmtId="0" fontId="0" fillId="0" borderId="33" xfId="0" applyBorder="1"/>
    <xf numFmtId="14" fontId="0" fillId="0" borderId="33" xfId="0" applyNumberFormat="1" applyBorder="1" applyAlignment="1">
      <alignment horizontal="center" vertical="center"/>
    </xf>
    <xf numFmtId="2" fontId="0" fillId="0" borderId="34" xfId="0" applyNumberFormat="1" applyBorder="1" applyAlignment="1">
      <alignment horizontal="center" vertical="center"/>
    </xf>
    <xf numFmtId="14" fontId="0" fillId="0" borderId="11" xfId="0" applyNumberFormat="1" applyBorder="1"/>
    <xf numFmtId="0" fontId="0" fillId="0" borderId="7" xfId="0" applyBorder="1" applyAlignment="1">
      <alignment horizontal="center" vertical="center"/>
    </xf>
    <xf numFmtId="14" fontId="0" fillId="0" borderId="7" xfId="0" applyNumberFormat="1" applyBorder="1" applyAlignment="1">
      <alignment horizontal="center" vertical="center"/>
    </xf>
    <xf numFmtId="2" fontId="0" fillId="0" borderId="12" xfId="0" applyNumberFormat="1" applyBorder="1" applyAlignment="1">
      <alignment horizontal="center" vertical="center"/>
    </xf>
    <xf numFmtId="14" fontId="0" fillId="0" borderId="13" xfId="0" applyNumberFormat="1" applyBorder="1"/>
    <xf numFmtId="0" fontId="0" fillId="0" borderId="14" xfId="0" applyBorder="1" applyAlignment="1">
      <alignment horizontal="center" vertical="center"/>
    </xf>
    <xf numFmtId="14" fontId="0" fillId="0" borderId="14" xfId="0" applyNumberFormat="1" applyBorder="1" applyAlignment="1">
      <alignment horizontal="center" vertical="center"/>
    </xf>
    <xf numFmtId="2" fontId="0" fillId="0" borderId="15" xfId="0" applyNumberFormat="1" applyBorder="1" applyAlignment="1">
      <alignment horizontal="center" vertical="center"/>
    </xf>
    <xf numFmtId="14" fontId="0" fillId="0" borderId="12" xfId="0" applyNumberFormat="1"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9" fontId="0" fillId="0" borderId="12" xfId="2" applyFont="1" applyBorder="1"/>
    <xf numFmtId="0" fontId="3" fillId="0" borderId="11" xfId="0" applyFont="1" applyBorder="1" applyAlignment="1">
      <alignment horizontal="center" vertical="center"/>
    </xf>
    <xf numFmtId="0" fontId="3" fillId="0" borderId="12" xfId="0" applyFont="1" applyBorder="1" applyAlignment="1">
      <alignment horizontal="center" vertical="center" wrapText="1"/>
    </xf>
    <xf numFmtId="0" fontId="3" fillId="0" borderId="12" xfId="0" pivotButton="1" applyFont="1" applyBorder="1"/>
    <xf numFmtId="0" fontId="0" fillId="0" borderId="0" xfId="0" applyFill="1" applyBorder="1"/>
    <xf numFmtId="0" fontId="0" fillId="0" borderId="7" xfId="0" applyBorder="1" applyAlignment="1">
      <alignment vertical="center"/>
    </xf>
    <xf numFmtId="0" fontId="0" fillId="0" borderId="14" xfId="0" applyBorder="1" applyAlignment="1">
      <alignment vertical="center"/>
    </xf>
    <xf numFmtId="0" fontId="0" fillId="0" borderId="0" xfId="0" applyBorder="1" applyAlignment="1">
      <alignment vertical="center"/>
    </xf>
    <xf numFmtId="0" fontId="0" fillId="0" borderId="0" xfId="0" applyAlignment="1">
      <alignment vertical="center"/>
    </xf>
    <xf numFmtId="14" fontId="0" fillId="0" borderId="0" xfId="0" applyNumberFormat="1"/>
    <xf numFmtId="0" fontId="0" fillId="0" borderId="12" xfId="0" applyFill="1" applyBorder="1"/>
    <xf numFmtId="0" fontId="0" fillId="0" borderId="12" xfId="0" applyBorder="1"/>
    <xf numFmtId="164" fontId="0" fillId="0" borderId="7" xfId="4" applyNumberFormat="1" applyFont="1" applyBorder="1" applyAlignment="1">
      <alignment horizontal="right"/>
    </xf>
    <xf numFmtId="0" fontId="0" fillId="0" borderId="7" xfId="4" applyNumberFormat="1" applyFont="1" applyBorder="1" applyAlignment="1">
      <alignment horizontal="right"/>
    </xf>
    <xf numFmtId="2" fontId="0" fillId="0" borderId="7" xfId="0" applyNumberFormat="1" applyFont="1" applyBorder="1"/>
    <xf numFmtId="2" fontId="0" fillId="0" borderId="7" xfId="4" applyNumberFormat="1" applyFont="1" applyBorder="1"/>
    <xf numFmtId="171" fontId="0" fillId="0" borderId="7" xfId="4" applyNumberFormat="1" applyFont="1" applyBorder="1"/>
    <xf numFmtId="165" fontId="0" fillId="0" borderId="7" xfId="4" applyFont="1" applyBorder="1"/>
    <xf numFmtId="164" fontId="0" fillId="0" borderId="7" xfId="4" applyNumberFormat="1" applyFont="1" applyBorder="1"/>
    <xf numFmtId="165" fontId="2" fillId="3" borderId="2" xfId="4" applyFont="1" applyFill="1" applyBorder="1" applyAlignment="1">
      <alignment wrapText="1"/>
    </xf>
    <xf numFmtId="164" fontId="2" fillId="3" borderId="2" xfId="4" applyNumberFormat="1" applyFont="1" applyFill="1" applyBorder="1"/>
    <xf numFmtId="165" fontId="2" fillId="3" borderId="2" xfId="4" applyFont="1" applyFill="1" applyBorder="1"/>
    <xf numFmtId="164" fontId="0" fillId="0" borderId="14" xfId="4" applyNumberFormat="1" applyFont="1" applyBorder="1" applyAlignment="1">
      <alignment horizontal="right"/>
    </xf>
    <xf numFmtId="0" fontId="0" fillId="0" borderId="14" xfId="4" applyNumberFormat="1" applyFont="1" applyBorder="1" applyAlignment="1">
      <alignment horizontal="right"/>
    </xf>
    <xf numFmtId="2" fontId="0" fillId="0" borderId="14" xfId="0" applyNumberFormat="1" applyFont="1" applyBorder="1"/>
    <xf numFmtId="2" fontId="0" fillId="0" borderId="14" xfId="4" applyNumberFormat="1" applyFont="1" applyBorder="1"/>
    <xf numFmtId="171" fontId="0" fillId="0" borderId="14" xfId="4" applyNumberFormat="1" applyFont="1" applyBorder="1"/>
    <xf numFmtId="165" fontId="0" fillId="0" borderId="14" xfId="4" applyFont="1" applyBorder="1"/>
    <xf numFmtId="164" fontId="0" fillId="0" borderId="14" xfId="4" applyNumberFormat="1" applyFont="1" applyBorder="1"/>
    <xf numFmtId="0" fontId="0" fillId="0" borderId="0" xfId="0" applyFont="1"/>
    <xf numFmtId="0" fontId="0" fillId="0" borderId="11" xfId="0" applyFont="1" applyBorder="1"/>
    <xf numFmtId="0" fontId="10" fillId="0" borderId="12" xfId="0" applyFont="1" applyBorder="1" applyAlignment="1">
      <alignment horizontal="left" vertical="center" wrapText="1" readingOrder="1"/>
    </xf>
    <xf numFmtId="0" fontId="11" fillId="0" borderId="12" xfId="0" applyFont="1" applyBorder="1" applyAlignment="1">
      <alignment horizontal="left" vertical="center" wrapText="1" readingOrder="1"/>
    </xf>
    <xf numFmtId="0" fontId="0" fillId="0" borderId="12" xfId="0" applyFont="1" applyBorder="1" applyAlignment="1">
      <alignment vertical="center" wrapText="1" readingOrder="1"/>
    </xf>
    <xf numFmtId="0" fontId="7" fillId="0" borderId="12" xfId="0" applyFont="1" applyBorder="1" applyAlignment="1">
      <alignment vertical="center" wrapText="1" readingOrder="1"/>
    </xf>
    <xf numFmtId="0" fontId="12" fillId="0" borderId="12" xfId="0" applyFont="1" applyBorder="1" applyAlignment="1">
      <alignment horizontal="left" vertical="center" wrapText="1" readingOrder="1"/>
    </xf>
    <xf numFmtId="0" fontId="0" fillId="0" borderId="13" xfId="0" applyFont="1" applyBorder="1"/>
    <xf numFmtId="0" fontId="11" fillId="0" borderId="15" xfId="0" applyFont="1" applyBorder="1" applyAlignment="1">
      <alignment horizontal="left" vertical="center" wrapText="1" readingOrder="1"/>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17" fontId="3" fillId="0" borderId="8" xfId="0" applyNumberFormat="1"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5" xfId="0" applyFont="1" applyBorder="1" applyAlignment="1">
      <alignment horizontal="center"/>
    </xf>
    <xf numFmtId="0" fontId="4" fillId="0" borderId="25" xfId="0" applyFont="1" applyFill="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0" fontId="0" fillId="0" borderId="12" xfId="0" applyBorder="1" applyAlignment="1">
      <alignment horizontal="left" vertical="center" wrapText="1"/>
    </xf>
  </cellXfs>
  <cellStyles count="5">
    <cellStyle name="Comma" xfId="1" builtinId="3"/>
    <cellStyle name="Comma 2" xfId="4" xr:uid="{00000000-0005-0000-0000-000030000000}"/>
    <cellStyle name="Normal" xfId="0" builtinId="0"/>
    <cellStyle name="Normal 2" xfId="3" xr:uid="{7B61E40F-31C4-4557-818B-4951F5F3A1A3}"/>
    <cellStyle name="Percent" xfId="2" builtinId="5"/>
  </cellStyles>
  <dxfs count="19">
    <dxf>
      <font>
        <color rgb="FF9C0006"/>
      </font>
      <fill>
        <patternFill>
          <bgColor rgb="FFFFC7CE"/>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FO_IA%20Checklist_Q4_2017-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servations"/>
      <sheetName val="Analysis"/>
      <sheetName val="Occ Stat"/>
      <sheetName val="Formated data"/>
      <sheetName val="Raw feedback data"/>
    </sheetNames>
    <sheetDataSet>
      <sheetData sheetId="0"/>
      <sheetData sheetId="1"/>
      <sheetData sheetId="2">
        <row r="6">
          <cell r="C6" t="str">
            <v>Row Labels</v>
          </cell>
        </row>
        <row r="17">
          <cell r="C17" t="str">
            <v>Row Labels</v>
          </cell>
        </row>
        <row r="29">
          <cell r="C29" t="str">
            <v>Row Labels</v>
          </cell>
        </row>
      </sheetData>
      <sheetData sheetId="3"/>
      <sheetData sheetId="4"/>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3"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Worksheet%20in%20FO_IA%20Checklist_Q4_2017-18.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Worksheet%20in%20FO_IA%20Checklist_Q4_2017-18.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DIT-SAMATHA" refreshedDate="43221.63228229167" createdVersion="6" refreshedVersion="6" minRefreshableVersion="3" recordCount="92" xr:uid="{23D3F3C3-BED4-4DC3-8195-D3CD5E754548}">
  <cacheSource type="worksheet">
    <worksheetSource ref="B2:X94" sheet="Con data" r:id="rId2"/>
  </cacheSource>
  <cacheFields count="23">
    <cacheField name="Month" numFmtId="17">
      <sharedItems containsSemiMixedTypes="0" containsNonDate="0" containsDate="1" containsString="0" minDate="2018-01-01T00:00:00" maxDate="2018-03-02T00:00:00"/>
    </cacheField>
    <cacheField name="Particulars" numFmtId="0">
      <sharedItems/>
    </cacheField>
    <cacheField name="Room#" numFmtId="0">
      <sharedItems/>
    </cacheField>
    <cacheField name="Guest Name" numFmtId="0">
      <sharedItems/>
    </cacheField>
    <cacheField name="Mar.Seg" numFmtId="0">
      <sharedItems containsBlank="1"/>
    </cacheField>
    <cacheField name="Company..." numFmtId="0">
      <sharedItems/>
    </cacheField>
    <cacheField name="Group" numFmtId="0">
      <sharedItems containsBlank="1"/>
    </cacheField>
    <cacheField name="Plan" numFmtId="0">
      <sharedItems/>
    </cacheField>
    <cacheField name="D.O.A" numFmtId="0">
      <sharedItems/>
    </cacheField>
    <cacheField name="D.O.D LS" numFmtId="0">
      <sharedItems/>
    </cacheField>
    <cacheField name="Nat." numFmtId="0">
      <sharedItems/>
    </cacheField>
    <cacheField name="Pax" numFmtId="0">
      <sharedItems containsSemiMixedTypes="0" containsString="0" containsNumber="1" containsInteger="1" minValue="1" maxValue="3"/>
    </cacheField>
    <cacheField name="Type" numFmtId="0">
      <sharedItems/>
    </cacheField>
    <cacheField name="Status" numFmtId="0">
      <sharedItems containsBlank="1"/>
    </cacheField>
    <cacheField name="Clf." numFmtId="0">
      <sharedItems/>
    </cacheField>
    <cacheField name="Chg." numFmtId="0">
      <sharedItems containsSemiMixedTypes="0" containsString="0" containsNumber="1" containsInteger="1" minValue="0" maxValue="1"/>
    </cacheField>
    <cacheField name="Rack" numFmtId="0">
      <sharedItems/>
    </cacheField>
    <cacheField name="Charged" numFmtId="0">
      <sharedItems/>
    </cacheField>
    <cacheField name="Diff. Amt." numFmtId="0">
      <sharedItems/>
    </cacheField>
    <cacheField name="E.Bed" numFmtId="0">
      <sharedItems/>
    </cacheField>
    <cacheField name="Nett" numFmtId="0">
      <sharedItems/>
    </cacheField>
    <cacheField name=" S.O.B" numFmtId="0">
      <sharedItems/>
    </cacheField>
    <cacheField name="Reason" numFmtId="0">
      <sharedItems count="11">
        <s v="AC problem"/>
        <s v="Cockroaches in the room"/>
        <s v="wrong check in"/>
        <s v="Main door lock problem"/>
        <s v="Due to smell in room"/>
        <s v="Room upgrade"/>
        <s v="room was not clean"/>
        <s v="wrong transfer"/>
        <s v="water problem in wash basin"/>
        <s v="Found rat in room"/>
        <s v="swap roo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216.437724074072" createdVersion="6" refreshedVersion="6" minRefreshableVersion="3" recordCount="45" xr:uid="{EB522279-E6BE-4BD5-99AF-C3536D7C1010}">
  <cacheSource type="worksheet">
    <worksheetSource ref="A2:C47" sheet="Formated data" r:id="rId2"/>
  </cacheSource>
  <cacheFields count="3">
    <cacheField name="Feedback Issues" numFmtId="0">
      <sharedItems count="45">
        <s v="Milk shake was thin"/>
        <s v="More salt in idly"/>
        <s v="Smoke smell in Corridor"/>
        <s v="AC not working properly"/>
        <s v="TV not working"/>
        <s v="HK requests delayed in night time"/>
        <s v="Guest was upset for not providing King size bed"/>
        <s v="Kettle not working"/>
        <s v="Iron board delay in delivering"/>
        <s v="Smell in room"/>
        <s v="Bathroom door was broken"/>
        <s v="More Mosquitoes in Room"/>
        <s v="Cockroaches in Rooms"/>
        <s v="Locked in Room for 30 min"/>
        <s v="Delay in opening gym, closed board at  5:45PM "/>
        <s v="HF pipe"/>
        <s v="WIFI issues"/>
        <s v="Telephone not working"/>
        <s v="Water flow in wash basin in slow"/>
        <s v="hand dispense knob missing"/>
        <s v="Socket not working"/>
        <s v="Refrigerator not working"/>
        <s v="Room is Stricnking"/>
        <s v="Hair in food"/>
        <s v="Insects in room"/>
        <s v="Room Door Lock"/>
        <s v="Delay in attending wifi issue for 1 hr"/>
        <s v="Delay in food delivery for 40 min"/>
        <s v="E-safe locker not working"/>
        <s v="AC grills and filters to be cleaned"/>
        <s v="Bathroom amenities are missing"/>
        <s v="Too much sound"/>
        <s v="Water leakage in wash room"/>
        <s v="Darker near the writing table"/>
        <s v="Wash room amenities are not placed properly"/>
        <s v="Scissor is missing"/>
        <s v="Room is dusty in check in"/>
        <s v="Flush not working"/>
        <s v="Lenin was stincking"/>
        <s v="Pillows have lumps"/>
        <s v="Clearence of lates delay for 40 min"/>
        <s v="Wrong food delivered and changed after 30 min"/>
        <s v="Clealiness stand of gph came down"/>
        <s v="Room lighting was dim"/>
        <s v="Delay in room service"/>
      </sharedItems>
    </cacheField>
    <cacheField name="Departments" numFmtId="0">
      <sharedItems count="8">
        <s v="Kitchen"/>
        <s v="House keeping"/>
        <s v="Engineering and Maintenance"/>
        <s v="Front office"/>
        <s v="Room Service"/>
        <s v="Security"/>
        <s v="IT"/>
        <s v="Kitchen and F&amp;B"/>
      </sharedItems>
    </cacheField>
    <cacheField name="Number of Issues" numFmtId="0">
      <sharedItems containsSemiMixedTypes="0" containsString="0" containsNumber="1" containsInteger="1" minValue="1" maxValue="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216.425131365744" createdVersion="6" refreshedVersion="6" minRefreshableVersion="3" recordCount="90" xr:uid="{D7EE38BD-5A27-4B33-9783-71595A0BB405}">
  <cacheSource type="worksheet">
    <worksheetSource ref="B2:C92" sheet="Raw feedback data" r:id="rId2"/>
  </cacheSource>
  <cacheFields count="3">
    <cacheField name="Date" numFmtId="14">
      <sharedItems containsSemiMixedTypes="0" containsNonDate="0" containsDate="1" containsString="0" minDate="2018-01-01T00:00:00" maxDate="2018-04-01T00:00:00" count="9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sharedItems>
      <fieldGroup par="2" base="0">
        <rangePr groupBy="days" startDate="2018-01-01T00:00:00" endDate="2018-04-01T00:00:00"/>
        <groupItems count="368">
          <s v="&lt;01-01-2018"/>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18"/>
        </groupItems>
      </fieldGroup>
    </cacheField>
    <cacheField name="No of Guests gave feedback based on room number" numFmtId="0">
      <sharedItems containsBlank="1" containsMixedTypes="1" containsNumber="1" containsInteger="1" minValue="2" maxValue="21"/>
    </cacheField>
    <cacheField name="Months" numFmtId="0" databaseField="0">
      <fieldGroup base="0">
        <rangePr groupBy="months" startDate="2018-01-01T00:00:00" endDate="2018-04-01T00:00:00"/>
        <groupItems count="14">
          <s v="&lt;01-01-2018"/>
          <s v="Jan"/>
          <s v="Feb"/>
          <s v="Mar"/>
          <s v="Apr"/>
          <s v="May"/>
          <s v="Jun"/>
          <s v="Jul"/>
          <s v="Aug"/>
          <s v="Sep"/>
          <s v="Oct"/>
          <s v="Nov"/>
          <s v="Dec"/>
          <s v="&gt;01-04-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d v="2018-01-01T00:00:00"/>
    <s v="Present Occupancy"/>
    <s v="361 **"/>
    <s v="Mr Firoz Issa Shah"/>
    <s v="OFFLINE TA"/>
    <s v="EXPEDIA"/>
    <m/>
    <s v="CP"/>
    <s v="20/01"/>
    <s v="22/01 -2"/>
    <s v="IND"/>
    <n v="1"/>
    <s v="DX"/>
    <s v="REG"/>
    <s v="Regul"/>
    <n v="1"/>
    <s v="5000.00"/>
    <s v="3400.00"/>
    <s v="1600.00"/>
    <s v="0.00"/>
    <s v="3400.00"/>
    <s v=" OTHERS"/>
    <x v="0"/>
  </r>
  <r>
    <d v="2018-01-01T00:00:00"/>
    <s v="Present Occupancy"/>
    <s v="153 **"/>
    <s v="Mr Firoz Issa Shah"/>
    <s v="OFFLINE TA"/>
    <s v="EXPEDIA"/>
    <m/>
    <s v="CP"/>
    <s v="20/01"/>
    <s v="22/01 -2"/>
    <s v="IND"/>
    <n v="1"/>
    <s v="JS"/>
    <s v="REG"/>
    <s v="Regul"/>
    <n v="1"/>
    <s v="5000.00"/>
    <s v="3400.00"/>
    <s v="1600.00"/>
    <s v="0.00"/>
    <s v="3400.00"/>
    <s v=" OTHERS"/>
    <x v="0"/>
  </r>
  <r>
    <d v="2018-01-01T00:00:00"/>
    <s v="Present Occupancy"/>
    <s v="203 **"/>
    <s v="MR RAJEEV S KANADAM"/>
    <s v="AIR CRE"/>
    <s v="MEGA ENGINEERING PVT LTD"/>
    <m/>
    <s v="CP"/>
    <s v="21/01"/>
    <s v="25/01 -4"/>
    <s v="IND"/>
    <n v="2"/>
    <s v="DX"/>
    <s v="REG"/>
    <s v="Regul"/>
    <n v="1"/>
    <s v="5750.00"/>
    <s v="4000.00"/>
    <s v="1750.00"/>
    <s v="0.00"/>
    <s v="4000.00"/>
    <s v=" HRA"/>
    <x v="1"/>
  </r>
  <r>
    <d v="2018-01-01T00:00:00"/>
    <s v="Present Occupancy"/>
    <s v="203 **"/>
    <s v="MR RAJEEV S KANADAM"/>
    <s v="AIR CRE"/>
    <s v="MEGA ENGINEERING PVT LTD"/>
    <m/>
    <s v="CP"/>
    <s v="21/01"/>
    <s v="25/01 -4"/>
    <s v="IND"/>
    <n v="2"/>
    <s v="DX"/>
    <s v="REG"/>
    <s v="Regul"/>
    <n v="1"/>
    <s v="5750.00"/>
    <s v="4000.00"/>
    <s v="1750.00"/>
    <s v="0.00"/>
    <s v="4000.00"/>
    <s v=" HRA"/>
    <x v="1"/>
  </r>
  <r>
    <d v="2018-01-01T00:00:00"/>
    <s v="Present Occupancy"/>
    <s v="254 **"/>
    <s v="MR PK  RAY"/>
    <s v="AIR CRE"/>
    <s v="Thyssenkrupp Industries I"/>
    <m/>
    <s v="MAP"/>
    <s v="22/01"/>
    <s v="25/01 -3"/>
    <s v="IND"/>
    <n v="1"/>
    <s v="BC"/>
    <s v="VIP"/>
    <s v="Regul"/>
    <n v="1"/>
    <s v="5750.00"/>
    <s v="3950.00"/>
    <s v="1800.00"/>
    <s v="0.00"/>
    <s v="3950.00"/>
    <s v=" PUNE"/>
    <x v="2"/>
  </r>
  <r>
    <d v="2018-01-01T00:00:00"/>
    <s v="Present Occupancy"/>
    <s v="254 **"/>
    <s v="MR PK  RAY"/>
    <s v="AIR CRE"/>
    <s v="Thyssenkrupp Industries I"/>
    <m/>
    <s v="MAP"/>
    <s v="22/01"/>
    <s v="25/01 -3"/>
    <s v="IND"/>
    <n v="1"/>
    <s v="BC"/>
    <s v="VIP"/>
    <s v="Regul"/>
    <n v="1"/>
    <s v="5750.00"/>
    <s v="3950.00"/>
    <s v="1800.00"/>
    <s v="0.00"/>
    <s v="3950.00"/>
    <s v=" PUNE"/>
    <x v="2"/>
  </r>
  <r>
    <d v="2018-01-01T00:00:00"/>
    <s v="Present Occupancy"/>
    <s v="254 **"/>
    <s v="MR PK  RAY"/>
    <s v="Corporate"/>
    <s v="Thyssenkrupp Industries I"/>
    <m/>
    <s v="MAP"/>
    <s v="22/01"/>
    <s v="25/01 -3"/>
    <s v="IND"/>
    <n v="1"/>
    <s v="BC"/>
    <s v="VIP"/>
    <s v="Regul"/>
    <n v="1"/>
    <s v="5750.00"/>
    <s v="3950.00"/>
    <s v="1800.00"/>
    <s v="0.00"/>
    <s v="3950.00"/>
    <s v=" PUNE"/>
    <x v="2"/>
  </r>
  <r>
    <d v="2018-01-01T00:00:00"/>
    <s v="Present Occupancy"/>
    <s v="208 **"/>
    <s v=".MR WAHAB ALFAYHANI"/>
    <m/>
    <s v="INDIVIDUAL"/>
    <m/>
    <s v="CP"/>
    <s v="25/01"/>
    <s v="02/02 -8"/>
    <s v="BA"/>
    <n v="2"/>
    <s v="BC"/>
    <m/>
    <s v="Regul"/>
    <n v="1"/>
    <s v="6000.00"/>
    <s v="4237.28"/>
    <s v="1762.72"/>
    <s v="0.00"/>
    <s v="4237.28"/>
    <s v=" BANGALORE"/>
    <x v="3"/>
  </r>
  <r>
    <d v="2018-01-01T00:00:00"/>
    <s v="Present Occupancy"/>
    <s v="336 **"/>
    <s v="MS PRIYA"/>
    <s v="GAD"/>
    <s v="MR.HARSHA VIJAY"/>
    <m/>
    <s v="CP"/>
    <s v="25/01"/>
    <s v="27/01 -2"/>
    <s v="IND"/>
    <n v="1"/>
    <s v="DX"/>
    <s v="SLG"/>
    <s v="Regul"/>
    <n v="1"/>
    <s v="5000.00"/>
    <s v="3220.34"/>
    <s v="1779.66"/>
    <s v="0.00"/>
    <s v="3220.34"/>
    <s v=" BANGALORE"/>
    <x v="2"/>
  </r>
  <r>
    <d v="2018-01-01T00:00:00"/>
    <s v="Present Occupancy"/>
    <s v="360 **"/>
    <s v="MR ANUNAY AGRAWAL"/>
    <s v="OTA"/>
    <s v="CLEAR TRIP"/>
    <m/>
    <s v="CP"/>
    <s v="25/01"/>
    <s v="28/01 -3"/>
    <s v="IND"/>
    <n v="2"/>
    <s v="DX"/>
    <s v="REG"/>
    <s v="Regul"/>
    <n v="1"/>
    <s v="5750.00"/>
    <s v="4054.17"/>
    <s v="1695.83"/>
    <s v="0.00"/>
    <s v="4054.17"/>
    <s v=" AGR"/>
    <x v="4"/>
  </r>
  <r>
    <d v="2018-01-01T00:00:00"/>
    <s v="Present Occupancy"/>
    <s v="208 **"/>
    <s v=".MR WAHAB ALFAYHANI"/>
    <m/>
    <s v="INDIVIDUAL"/>
    <m/>
    <s v="CP"/>
    <s v="25/01"/>
    <s v="02/02 -8"/>
    <s v="BA"/>
    <n v="2"/>
    <s v="BC"/>
    <m/>
    <s v="Regul"/>
    <n v="1"/>
    <s v="6000.00"/>
    <s v="4237.28"/>
    <s v="1762.72"/>
    <s v="0.00"/>
    <s v="4237.28"/>
    <s v=" BANGALORE"/>
    <x v="3"/>
  </r>
  <r>
    <d v="2018-01-01T00:00:00"/>
    <s v="Present Occupancy"/>
    <s v="336 **"/>
    <s v="MS PRIYA"/>
    <s v="GAD"/>
    <s v="MR.HARSHA VIJAY"/>
    <m/>
    <s v="CP"/>
    <s v="25/01"/>
    <s v="27/01 -2"/>
    <s v="IND"/>
    <n v="2"/>
    <s v="DX"/>
    <s v="SLG"/>
    <s v="Regul"/>
    <n v="1"/>
    <s v="5750.00"/>
    <s v="3220.34"/>
    <s v="2529.66"/>
    <s v="0.00"/>
    <s v="3220.34"/>
    <s v=" BANGALORE"/>
    <x v="2"/>
  </r>
  <r>
    <d v="2018-01-01T00:00:00"/>
    <s v="Present Occupancy"/>
    <s v="360 **"/>
    <s v="MR ANUNAY AGRAWAL"/>
    <s v="OTA"/>
    <s v="CLEAR TRIP"/>
    <m/>
    <s v="CP"/>
    <s v="25/01"/>
    <s v="28/01 -3"/>
    <s v="IND"/>
    <n v="2"/>
    <s v="DX"/>
    <s v="REG"/>
    <s v="Regul"/>
    <n v="1"/>
    <s v="5750.00"/>
    <s v="4054.17"/>
    <s v="1695.83"/>
    <s v="0.00"/>
    <s v="4054.17"/>
    <s v=" AGR"/>
    <x v="4"/>
  </r>
  <r>
    <d v="2018-01-01T00:00:00"/>
    <s v="Present Occupancy"/>
    <s v="208 **"/>
    <s v=".MR WAHAB ALFAYHANI"/>
    <m/>
    <s v="INDIVIDUAL"/>
    <m/>
    <s v="CP"/>
    <s v="25/01"/>
    <s v="02/02 -8"/>
    <s v="BA"/>
    <n v="2"/>
    <s v="BC"/>
    <m/>
    <s v="Regul"/>
    <n v="1"/>
    <s v="6000.00"/>
    <s v="4237.28"/>
    <s v="1762.72"/>
    <s v="0.00"/>
    <s v="4237.28"/>
    <s v=" BANGALORE"/>
    <x v="3"/>
  </r>
  <r>
    <d v="2018-01-01T00:00:00"/>
    <s v="Present Occupancy"/>
    <s v="336 **"/>
    <s v="MS PRIYA"/>
    <s v="GAD"/>
    <s v="MR.HARSHA VIJAY"/>
    <m/>
    <s v="CP"/>
    <s v="25/01"/>
    <s v="28/01 -3"/>
    <s v="IND"/>
    <n v="2"/>
    <s v="DX"/>
    <s v="SLG"/>
    <s v="Regul"/>
    <n v="1"/>
    <s v="5750.00"/>
    <s v="3220.34"/>
    <s v="2529.66"/>
    <s v="0.00"/>
    <s v="3220.34"/>
    <s v=" BANGALORE"/>
    <x v="2"/>
  </r>
  <r>
    <d v="2018-01-01T00:00:00"/>
    <s v="Present Occupancy"/>
    <s v="360 **"/>
    <s v="MR ANUNAY AGRAWAL"/>
    <s v="OTA"/>
    <s v="CLEAR TRIP"/>
    <m/>
    <s v="CP"/>
    <s v="25/01"/>
    <s v="28/01 -3"/>
    <s v="IND"/>
    <n v="2"/>
    <s v="DX"/>
    <s v="REG"/>
    <s v="Regul"/>
    <n v="1"/>
    <s v="5750.00"/>
    <s v="4054.17"/>
    <s v="1695.83"/>
    <s v="0.00"/>
    <s v="4054.17"/>
    <s v=" AGR"/>
    <x v="4"/>
  </r>
  <r>
    <d v="2018-01-01T00:00:00"/>
    <s v="Present Occupancy"/>
    <s v="208 **"/>
    <s v=".MR WAHAB ALFAYHANI"/>
    <m/>
    <s v="INDIVIDUAL"/>
    <m/>
    <s v="CP"/>
    <s v="25/01"/>
    <s v="02/02 -8"/>
    <s v="BA"/>
    <n v="2"/>
    <s v="BC"/>
    <m/>
    <s v="Regul"/>
    <n v="1"/>
    <s v="6000.00"/>
    <s v="4237.28"/>
    <s v="1762.72"/>
    <s v="0.00"/>
    <s v="4237.28"/>
    <s v=" BANGALORE"/>
    <x v="3"/>
  </r>
  <r>
    <d v="2018-01-01T00:00:00"/>
    <s v="Present Occupancy"/>
    <s v="208 **"/>
    <s v="MR WAHAB ALFAYHANI"/>
    <m/>
    <s v="INDIVIDUAL"/>
    <m/>
    <s v="CP"/>
    <s v="25/01"/>
    <s v="02/02 -8"/>
    <s v="BA"/>
    <n v="2"/>
    <s v="BC"/>
    <m/>
    <s v="Regul"/>
    <n v="1"/>
    <s v="6000.00"/>
    <s v="4237.28"/>
    <s v="1762.72"/>
    <s v="0.00"/>
    <s v="4237.28"/>
    <s v=" BANGALORE"/>
    <x v="3"/>
  </r>
  <r>
    <d v="2018-01-01T00:00:00"/>
    <s v="Present Occupancy"/>
    <s v="208 **"/>
    <s v="MR WAHAB ALFAYHANI"/>
    <m/>
    <s v="INDIVIDUAL"/>
    <m/>
    <s v="CP"/>
    <s v="25/01"/>
    <s v="02/02 -8"/>
    <s v="BA"/>
    <n v="2"/>
    <s v="BC"/>
    <m/>
    <s v="Regul"/>
    <n v="1"/>
    <s v="6000.00"/>
    <s v="4237.28"/>
    <s v="1762.72"/>
    <s v="0.00"/>
    <s v="4237.28"/>
    <s v=" BANGALORE"/>
    <x v="3"/>
  </r>
  <r>
    <d v="2018-01-01T00:00:00"/>
    <s v="Present Occupancy"/>
    <s v="323 **"/>
    <s v="Mr Siva Hs"/>
    <s v="AIR CRE"/>
    <s v="GOIBIBO"/>
    <m/>
    <s v="CP"/>
    <s v="30/01"/>
    <s v="31/01 -1"/>
    <s v="IND"/>
    <n v="2"/>
    <s v="DX"/>
    <s v="REG"/>
    <s v="Regul"/>
    <n v="1"/>
    <s v="5750.00"/>
    <s v="4275.42"/>
    <s v="1474.58"/>
    <s v="0.00"/>
    <s v="4275.42"/>
    <s v=" HYD"/>
    <x v="2"/>
  </r>
  <r>
    <d v="2018-01-01T00:00:00"/>
    <s v="Present Occupancy"/>
    <s v="153 **"/>
    <s v="MR DHANUNJAY"/>
    <s v="ADHOC DISC"/>
    <s v="INDIVIDUAL"/>
    <m/>
    <s v="CP"/>
    <s v="31/01"/>
    <s v="03/02 -3"/>
    <s v="IND"/>
    <n v="1"/>
    <s v="JS"/>
    <s v="VIP"/>
    <s v="Regul"/>
    <n v="1"/>
    <s v="7000.00"/>
    <s v="2966.10"/>
    <s v="4033.90"/>
    <s v="0.00"/>
    <s v="2966.10"/>
    <s v=" HYD"/>
    <x v="5"/>
  </r>
  <r>
    <d v="2018-01-01T00:00:00"/>
    <s v="Present Occupancy"/>
    <s v="208 **"/>
    <s v="MR WAHAB ALFAYHANI"/>
    <m/>
    <s v="INDIVIDUAL"/>
    <m/>
    <s v="CP"/>
    <s v="25/01"/>
    <s v="02/02 -8"/>
    <s v="BA"/>
    <n v="2"/>
    <s v="BC"/>
    <m/>
    <s v="Regul"/>
    <n v="1"/>
    <s v="6000.00"/>
    <s v="4237.28"/>
    <s v="1762.72"/>
    <s v="0.00"/>
    <s v="4237.28"/>
    <s v=" BANGALORE"/>
    <x v="3"/>
  </r>
  <r>
    <d v="2018-01-01T00:00:00"/>
    <s v="Present Occupancy"/>
    <s v="323 **"/>
    <s v="Mr Siva Hs"/>
    <s v="OTA"/>
    <s v="GOIBIBO"/>
    <m/>
    <s v="CP"/>
    <s v="31/01"/>
    <s v="01/02 -1"/>
    <s v="IND"/>
    <n v="2"/>
    <s v="DX"/>
    <s v="REG"/>
    <s v="Regul"/>
    <n v="1"/>
    <s v="5750.00"/>
    <s v="4512.72"/>
    <s v="1237.28"/>
    <s v="0.00"/>
    <s v="4512.72"/>
    <s v=" BGL"/>
    <x v="2"/>
  </r>
  <r>
    <d v="2018-02-01T00:00:00"/>
    <s v="Complimentary &amp; House Guest"/>
    <s v="105 **"/>
    <s v="MR ROHIT"/>
    <s v="COMPLIMEN"/>
    <s v="COLORS PINKATHON"/>
    <m/>
    <s v="CP"/>
    <s v="21/01"/>
    <s v="12/03 -50"/>
    <s v="IND"/>
    <n v="3"/>
    <s v="DX"/>
    <m/>
    <s v="Compl"/>
    <n v="0"/>
    <s v="5750.00"/>
    <s v="0.00"/>
    <s v="5750.00"/>
    <s v="0.00"/>
    <s v="0.00"/>
    <s v=" MUMBAI"/>
    <x v="0"/>
  </r>
  <r>
    <d v="2018-02-01T00:00:00"/>
    <s v="Complimentary &amp; House Guest"/>
    <s v="105 **"/>
    <s v="MR ROHIT"/>
    <s v="COMPLIMEN"/>
    <s v="COLORS PINKATHON"/>
    <m/>
    <s v="CP"/>
    <s v="21/01"/>
    <s v="12/03 -50"/>
    <s v="IND"/>
    <n v="3"/>
    <s v="DX"/>
    <m/>
    <s v="Compl"/>
    <n v="0"/>
    <s v="5750.00"/>
    <s v="0.00"/>
    <s v="5750.00"/>
    <s v="0.00"/>
    <s v="0.00"/>
    <s v=" MUMBAI"/>
    <x v="0"/>
  </r>
  <r>
    <d v="2018-02-01T00:00:00"/>
    <s v="Complimentary &amp; House Guest"/>
    <s v="105 **"/>
    <s v="MR ROHIT"/>
    <s v="COMPLIMEN"/>
    <s v="COLORS PINKATHON"/>
    <m/>
    <s v="CP"/>
    <s v="21/01"/>
    <s v="12/03 -50"/>
    <s v="IND"/>
    <n v="3"/>
    <s v="DX"/>
    <m/>
    <s v="Compl"/>
    <n v="0"/>
    <s v="5750.00"/>
    <s v="0.00"/>
    <s v="5750.00"/>
    <s v="0.00"/>
    <s v="0.00"/>
    <s v=" MUMBAI"/>
    <x v="0"/>
  </r>
  <r>
    <d v="2018-02-01T00:00:00"/>
    <s v="Complimentary &amp; House Guest"/>
    <s v="105 **"/>
    <s v="MR ROHIT"/>
    <s v="COMPLIMEN"/>
    <s v="COLORS PINKATHON"/>
    <m/>
    <s v="CP"/>
    <s v="21/01"/>
    <s v="12/03 -50"/>
    <s v="IND"/>
    <n v="3"/>
    <s v="DX"/>
    <m/>
    <s v="Compl"/>
    <n v="0"/>
    <s v="5750.00"/>
    <s v="0.00"/>
    <s v="5750.00"/>
    <s v="0.00"/>
    <s v="0.00"/>
    <s v=" MUMBAI"/>
    <x v="0"/>
  </r>
  <r>
    <d v="2018-02-01T00:00:00"/>
    <s v="Complimentary &amp; House Guest"/>
    <s v="105 **"/>
    <s v="MR ROHIT"/>
    <s v="COMPLIMEN"/>
    <s v="COLORS PINKATHON"/>
    <m/>
    <s v="CP"/>
    <s v="21/01"/>
    <s v="12/03 -50"/>
    <s v="IND"/>
    <n v="3"/>
    <s v="DX"/>
    <m/>
    <s v="Compl"/>
    <n v="0"/>
    <s v="5750.00"/>
    <s v="0.00"/>
    <s v="5750.00"/>
    <s v="0.00"/>
    <s v="0.00"/>
    <s v=" MUMBAI"/>
    <x v="0"/>
  </r>
  <r>
    <d v="2018-02-01T00:00:00"/>
    <s v="Complimentary &amp; House Guest"/>
    <s v="105 **"/>
    <s v="MR ROHIT"/>
    <s v="COMPLIMEN"/>
    <s v="COLORS PINKATHON"/>
    <m/>
    <s v="CP"/>
    <s v="21/01"/>
    <s v="12/03 -50"/>
    <s v="IND"/>
    <n v="3"/>
    <s v="DX"/>
    <m/>
    <s v="Compl"/>
    <n v="0"/>
    <s v="5750.00"/>
    <s v="0.00"/>
    <s v="5750.00"/>
    <s v="0.00"/>
    <s v="0.00"/>
    <s v=" MUMBAI"/>
    <x v="0"/>
  </r>
  <r>
    <d v="2018-02-01T00:00:00"/>
    <s v="Complimentary &amp; House Guest"/>
    <s v="105 **"/>
    <s v="MR ROHIT"/>
    <s v="COMPLIMEN"/>
    <s v="COLORS PINKATHON"/>
    <m/>
    <s v="CP"/>
    <s v="21/01"/>
    <s v="12/03 -50"/>
    <s v="IND"/>
    <n v="3"/>
    <s v="DX"/>
    <m/>
    <s v="Compl"/>
    <n v="0"/>
    <s v="5750.00"/>
    <s v="0.00"/>
    <s v="5750.00"/>
    <s v="0.00"/>
    <s v="0.00"/>
    <s v=" MUMBAI"/>
    <x v="0"/>
  </r>
  <r>
    <d v="2018-02-01T00:00:00"/>
    <s v="Complimentary &amp; House Guest"/>
    <s v="105 **"/>
    <s v="MR ROHIT"/>
    <s v="COMPLIMEN"/>
    <s v="COLORS PINKATHON"/>
    <m/>
    <s v="CP"/>
    <s v="21/01"/>
    <s v="12/03 -50"/>
    <s v="IND"/>
    <n v="3"/>
    <s v="DX"/>
    <m/>
    <s v="Compl"/>
    <n v="0"/>
    <s v="5750.00"/>
    <s v="0.00"/>
    <s v="5750.00"/>
    <s v="0.00"/>
    <s v="0.00"/>
    <s v=" MUMBAI"/>
    <x v="0"/>
  </r>
  <r>
    <d v="2018-02-01T00:00:00"/>
    <s v="Complimentary &amp; House Guest"/>
    <s v="105 **"/>
    <s v="MR ROHIT"/>
    <s v="COMPLIMEN"/>
    <s v="COLORS PINKATHON"/>
    <m/>
    <s v="CP"/>
    <s v="21/01"/>
    <s v="12/03 -50"/>
    <s v="IND"/>
    <n v="3"/>
    <s v="DX"/>
    <m/>
    <s v="Compl"/>
    <n v="0"/>
    <s v="5750.00"/>
    <s v="0.00"/>
    <s v="5750.00"/>
    <s v="0.00"/>
    <s v="0.00"/>
    <s v=" MUMBAI"/>
    <x v="0"/>
  </r>
  <r>
    <d v="2018-02-01T00:00:00"/>
    <s v="Complimentary &amp; House Guest"/>
    <s v="103 **"/>
    <s v="MR ROHIT"/>
    <s v="COMPLIMEN"/>
    <s v="COLORS PINKATHON"/>
    <m/>
    <s v="CP"/>
    <s v="21/01"/>
    <s v="12/03 -50"/>
    <s v="IND"/>
    <n v="3"/>
    <s v="DX"/>
    <m/>
    <s v="Compl"/>
    <n v="0"/>
    <s v="5750.00"/>
    <s v="0.00"/>
    <s v="5750.00"/>
    <s v="0.00"/>
    <s v="0.00"/>
    <s v=" MUMBAI"/>
    <x v="0"/>
  </r>
  <r>
    <d v="2018-02-01T00:00:00"/>
    <s v="Complimentary &amp; House Guest"/>
    <s v="103 **"/>
    <s v="MR ROHIT"/>
    <s v="COMPLIMEN"/>
    <s v="COLORS PINKATHON"/>
    <m/>
    <s v="CP"/>
    <s v="21/01"/>
    <s v="12/03 -50"/>
    <s v="IND"/>
    <n v="3"/>
    <s v="DX"/>
    <m/>
    <s v="Compl"/>
    <n v="0"/>
    <s v="5750.00"/>
    <s v="0.00"/>
    <s v="5750.00"/>
    <s v="0.00"/>
    <s v="0.00"/>
    <s v=" MUMBAI"/>
    <x v="0"/>
  </r>
  <r>
    <d v="2018-02-01T00:00:00"/>
    <s v="Present Occupancy"/>
    <s v="260 **"/>
    <s v="Mr Sanjoy  Yumnam"/>
    <s v="CORP CONTR"/>
    <s v="Pramanit Karya India Pvt."/>
    <m/>
    <s v="CP"/>
    <s v="12/02"/>
    <s v="15/02 -3"/>
    <s v="IND"/>
    <n v="1"/>
    <s v="BC"/>
    <s v="REG"/>
    <s v="Regul"/>
    <n v="1"/>
    <s v="5750.00"/>
    <s v="3550.00"/>
    <s v="2200.00"/>
    <s v="0.00"/>
    <s v="3550.00"/>
    <s v=" HYD"/>
    <x v="0"/>
  </r>
  <r>
    <d v="2018-02-01T00:00:00"/>
    <s v="Complimentary &amp; House Guest"/>
    <s v="103 **"/>
    <s v="MR ROHIT"/>
    <s v="COMPLIMEN"/>
    <s v="COLORS PINKATHON"/>
    <m/>
    <s v="CP"/>
    <s v="21/01"/>
    <s v="12/03 -50"/>
    <s v="IND"/>
    <n v="3"/>
    <s v="DX"/>
    <m/>
    <s v="Compl"/>
    <n v="0"/>
    <s v="5750.00"/>
    <s v="0.00"/>
    <s v="5750.00"/>
    <s v="0.00"/>
    <s v="0.00"/>
    <s v=" MUMBAI"/>
    <x v="0"/>
  </r>
  <r>
    <d v="2018-02-01T00:00:00"/>
    <s v="Present Occupancy"/>
    <s v="260 **"/>
    <s v="Mr Sanjoy  Yumnam"/>
    <s v="CORP CONTR"/>
    <s v="Pramanit Karya India Pvt."/>
    <m/>
    <s v="CP"/>
    <s v="12/02"/>
    <s v="15/02 -3"/>
    <s v="IND"/>
    <n v="1"/>
    <s v="BC"/>
    <s v="REG"/>
    <s v="Regul"/>
    <n v="1"/>
    <s v="5750.00"/>
    <s v="3550.00"/>
    <s v="2200.00"/>
    <s v="0.00"/>
    <s v="3550.00"/>
    <s v=" HYD"/>
    <x v="0"/>
  </r>
  <r>
    <d v="2018-02-01T00:00:00"/>
    <s v="Complimentary &amp; House Guest"/>
    <s v="103 **"/>
    <s v="MR ROHIT"/>
    <s v="COMPLIMEN"/>
    <s v="COLORS PINKATHON"/>
    <m/>
    <s v="CP"/>
    <s v="21/01"/>
    <s v="12/03 -50"/>
    <s v="IND"/>
    <n v="3"/>
    <s v="DX"/>
    <m/>
    <s v="Compl"/>
    <n v="0"/>
    <s v="5750.00"/>
    <s v="0.00"/>
    <s v="5750.00"/>
    <s v="0.00"/>
    <s v="0.00"/>
    <s v=" MUMBAI"/>
    <x v="0"/>
  </r>
  <r>
    <d v="2018-02-01T00:00:00"/>
    <s v="Present Occupancy"/>
    <s v="206 **"/>
    <s v="Mr Mickey  Agarwala"/>
    <s v="CORP CONTR"/>
    <s v="Wipro Limited-HYD-ADM"/>
    <m/>
    <s v="CP"/>
    <s v="14/02"/>
    <s v="16/02 -2"/>
    <s v="IND"/>
    <n v="1"/>
    <s v="BC"/>
    <s v="SLG"/>
    <s v="Regul"/>
    <n v="1"/>
    <s v="5750.00"/>
    <s v="3000.00"/>
    <s v="2750.00"/>
    <s v="0.00"/>
    <s v="3000.00"/>
    <s v=" HYD"/>
    <x v="3"/>
  </r>
  <r>
    <d v="2018-02-01T00:00:00"/>
    <s v="Present Occupancy"/>
    <s v="260 **"/>
    <s v="Mr Sanjoy  Yumnam"/>
    <s v="CORP CONTR"/>
    <s v="Pramanit Karya India Pvt."/>
    <m/>
    <s v="CP"/>
    <s v="12/02"/>
    <s v="15/02 -3"/>
    <s v="IND"/>
    <n v="1"/>
    <s v="BC"/>
    <s v="REG"/>
    <s v="Regul"/>
    <n v="1"/>
    <s v="5750.00"/>
    <s v="3550.00"/>
    <s v="2200.00"/>
    <s v="0.00"/>
    <s v="3550.00"/>
    <s v=" HYD"/>
    <x v="0"/>
  </r>
  <r>
    <d v="2018-02-01T00:00:00"/>
    <s v="Present Occupancy"/>
    <s v="206 **"/>
    <s v="Mr Mickey  Agarwala"/>
    <s v="CORP CONTR"/>
    <s v="Wipro Limited-HYD-ADM"/>
    <m/>
    <s v="CP"/>
    <s v="14/02"/>
    <s v="16/02 -2"/>
    <s v="IND"/>
    <n v="1"/>
    <s v="BC"/>
    <s v="SLG"/>
    <s v="Regul"/>
    <n v="1"/>
    <s v="5750.00"/>
    <s v="3000.00"/>
    <s v="2750.00"/>
    <s v="0.00"/>
    <s v="3000.00"/>
    <s v=" HYD"/>
    <x v="3"/>
  </r>
  <r>
    <d v="2018-02-01T00:00:00"/>
    <s v="Present Occupancy"/>
    <s v="325 **"/>
    <s v="MR VINAY KUMAR"/>
    <s v="ADHOC DISC"/>
    <s v="Union Bank Of India"/>
    <m/>
    <s v="MAP"/>
    <s v="17/02"/>
    <s v="18/02 -1"/>
    <s v="IND"/>
    <n v="1"/>
    <s v="DX"/>
    <m/>
    <s v="Regul"/>
    <n v="1"/>
    <s v="5000.00"/>
    <s v="4000.00"/>
    <s v="1000.00"/>
    <s v="0.00"/>
    <s v="4000.00"/>
    <s v=" HYD"/>
    <x v="3"/>
  </r>
  <r>
    <d v="2018-02-01T00:00:00"/>
    <s v="Present Occupancy"/>
    <s v="202 **"/>
    <s v="MR CHANDRASEKHAR  KRISHNAN"/>
    <s v="OTA"/>
    <s v="MAKE MY TRIP (INDIA) PRIV"/>
    <m/>
    <s v="CP"/>
    <s v="18/02"/>
    <s v="21/02 -3"/>
    <s v="IND"/>
    <n v="2"/>
    <s v="BC"/>
    <s v="REG"/>
    <s v="Regul"/>
    <n v="1"/>
    <s v="6000.00"/>
    <s v="4833.06"/>
    <s v="1166.94"/>
    <s v="0.00"/>
    <s v="4833.06"/>
    <s v=" OTHERS"/>
    <x v="3"/>
  </r>
  <r>
    <d v="2018-02-01T00:00:00"/>
    <s v="Present Occupancy"/>
    <s v="202 **"/>
    <s v="MR CHANDRASEKHAR  KRISHNAN"/>
    <s v="OTA"/>
    <s v="MAKE MY TRIP (INDIA) PRIV"/>
    <m/>
    <s v="CP"/>
    <s v="18/02"/>
    <s v="21/02 -3"/>
    <s v="IND"/>
    <n v="2"/>
    <s v="BC"/>
    <s v="REG"/>
    <s v="Regul"/>
    <n v="1"/>
    <s v="6000.00"/>
    <s v="4833.06"/>
    <s v="1166.94"/>
    <s v="0.00"/>
    <s v="4833.06"/>
    <s v=" OTHERS"/>
    <x v="3"/>
  </r>
  <r>
    <d v="2018-02-01T00:00:00"/>
    <s v="Present Occupancy"/>
    <s v="251 **"/>
    <s v="MR DHAPETE  S S"/>
    <s v="ADHOC DISC"/>
    <s v="THE TRAWELL SERVICES"/>
    <m/>
    <s v="MAP"/>
    <s v="19/02"/>
    <s v="21/02 -2"/>
    <s v="IND"/>
    <n v="1"/>
    <s v="JS"/>
    <s v="REG"/>
    <s v="Regul"/>
    <n v="1"/>
    <s v="5750.00"/>
    <s v="3389.84"/>
    <s v="2360.16"/>
    <s v="0.00"/>
    <s v="3389.84"/>
    <s v=" HYD"/>
    <x v="6"/>
  </r>
  <r>
    <d v="2018-02-01T00:00:00"/>
    <s v="Present Occupancy"/>
    <s v="360 **"/>
    <s v="MR GOPALAN  SADASIVAM"/>
    <s v="BANKS"/>
    <s v="Indusind bank"/>
    <m/>
    <s v="CP"/>
    <s v="19/02"/>
    <s v="22/02 -3"/>
    <s v="IND"/>
    <n v="1"/>
    <s v="DX"/>
    <s v="REG"/>
    <s v="Regul"/>
    <n v="1"/>
    <s v="5000.00"/>
    <s v="3500.00"/>
    <s v="1500.00"/>
    <s v="0.00"/>
    <s v="3500.00"/>
    <s v=" CHENNAI"/>
    <x v="0"/>
  </r>
  <r>
    <d v="2018-02-01T00:00:00"/>
    <s v="Present Occupancy"/>
    <s v="202 **"/>
    <s v="MR CHANDRASEKHAR  KRISHNAN"/>
    <s v="OTA"/>
    <s v="MAKE MY TRIP (INDIA) PRIV"/>
    <m/>
    <s v="CP"/>
    <s v="18/02"/>
    <s v="21/02 -3"/>
    <s v="IND"/>
    <n v="2"/>
    <s v="BC"/>
    <s v="REG"/>
    <s v="Regul"/>
    <n v="1"/>
    <s v="6000.00"/>
    <s v="4833.06"/>
    <s v="1166.94"/>
    <s v="0.00"/>
    <s v="4833.06"/>
    <s v=" OTHERS"/>
    <x v="3"/>
  </r>
  <r>
    <d v="2018-02-01T00:00:00"/>
    <s v="Present Occupancy"/>
    <s v="236 **"/>
    <s v="Mr Rajesh  Ramachandran"/>
    <s v="ADHOC DISC"/>
    <s v="AVANTORINC"/>
    <m/>
    <s v="MAP"/>
    <s v="20/02"/>
    <s v="22/02 -2"/>
    <s v="IND"/>
    <n v="1"/>
    <s v="BC"/>
    <s v="REG"/>
    <s v="Regul"/>
    <n v="1"/>
    <s v="5750.00"/>
    <s v="5950.00"/>
    <s v="-200.00"/>
    <s v="0.00"/>
    <s v="5950.00"/>
    <s v=" HYD"/>
    <x v="6"/>
  </r>
  <r>
    <d v="2018-02-01T00:00:00"/>
    <s v="Present Occupancy"/>
    <s v="251 **"/>
    <s v="MR DHAPETE  S S"/>
    <s v="ADHOC DISC"/>
    <s v="THE TRAWELL SERVICES"/>
    <m/>
    <s v="MAP"/>
    <s v="19/02"/>
    <s v="21/02 -2"/>
    <s v="IND"/>
    <n v="1"/>
    <s v="JS"/>
    <s v="REG"/>
    <s v="Regul"/>
    <n v="1"/>
    <s v="5750.00"/>
    <s v="3389.84"/>
    <s v="2360.16"/>
    <s v="0.00"/>
    <s v="3389.84"/>
    <s v=" HYD"/>
    <x v="6"/>
  </r>
  <r>
    <d v="2018-02-01T00:00:00"/>
    <s v="Present Occupancy"/>
    <s v="255 **"/>
    <s v="MR GOPALAN  SADASIVAM"/>
    <s v="BANKS"/>
    <s v="Indusind bank"/>
    <m/>
    <s v="CP"/>
    <s v="19/02"/>
    <s v="22/02 -3"/>
    <s v="IND"/>
    <n v="1"/>
    <s v="JS"/>
    <s v="REG"/>
    <s v="Regul"/>
    <n v="1"/>
    <s v="5000.00"/>
    <s v="3500.00"/>
    <s v="1500.00"/>
    <s v="0.00"/>
    <s v="3500.00"/>
    <s v=" CHENNAI"/>
    <x v="0"/>
  </r>
  <r>
    <d v="2018-02-01T00:00:00"/>
    <s v="Present Occupancy"/>
    <s v="139 **"/>
    <s v="MS IVELL ANAND RAVINDER"/>
    <s v="GAD"/>
    <s v="Indian Society for the St"/>
    <m/>
    <s v="CP"/>
    <s v="21/02"/>
    <s v="25/02 -4"/>
    <s v="IND"/>
    <n v="1"/>
    <s v="DX"/>
    <s v="SLG"/>
    <s v="Regul"/>
    <n v="1"/>
    <s v="5000.00"/>
    <s v="3000.00"/>
    <s v="2000.00"/>
    <s v="0.00"/>
    <s v="3000.00"/>
    <s v=" HYD"/>
    <x v="4"/>
  </r>
  <r>
    <d v="2018-02-01T00:00:00"/>
    <s v="Present Occupancy"/>
    <s v="242 **"/>
    <s v="Mr Rajesh  Ramachandran"/>
    <s v="ADHOC DISC"/>
    <s v="AVANTORINC"/>
    <m/>
    <s v="MAP"/>
    <s v="20/02"/>
    <s v="22/02 -2"/>
    <s v="IND"/>
    <n v="1"/>
    <s v="DX"/>
    <s v="REG"/>
    <s v="Regul"/>
    <n v="1"/>
    <s v="5750.00"/>
    <s v="5950.00"/>
    <s v="-200.00"/>
    <s v="0.00"/>
    <s v="5950.00"/>
    <s v=" HYD"/>
    <x v="6"/>
  </r>
  <r>
    <d v="2018-02-01T00:00:00"/>
    <s v="Present Occupancy"/>
    <s v="255 **"/>
    <s v="MR GOPALAN  SADASIVAM"/>
    <s v="BANKS"/>
    <s v="Indusind bank"/>
    <m/>
    <s v="CP"/>
    <s v="19/02"/>
    <s v="22/02 -3"/>
    <s v="IND"/>
    <n v="1"/>
    <s v="JS"/>
    <s v="REG"/>
    <s v="Regul"/>
    <n v="1"/>
    <s v="5000.00"/>
    <s v="3500.00"/>
    <s v="1500.00"/>
    <s v="0.00"/>
    <s v="3500.00"/>
    <s v=" CHENNAI"/>
    <x v="0"/>
  </r>
  <r>
    <d v="2018-02-01T00:00:00"/>
    <s v="Present Occupancy"/>
    <s v="139 **"/>
    <s v="MS IVELL ANAND RAVINDER"/>
    <s v="GAD"/>
    <s v="Indian Society for the St"/>
    <m/>
    <s v="CP"/>
    <s v="21/02"/>
    <s v="25/02 -4"/>
    <s v="IND"/>
    <n v="1"/>
    <s v="DX"/>
    <s v="SLG"/>
    <s v="Regul"/>
    <n v="1"/>
    <s v="5000.00"/>
    <s v="3000.00"/>
    <s v="2000.00"/>
    <s v="0.00"/>
    <s v="3000.00"/>
    <s v=" HYD"/>
    <x v="4"/>
  </r>
  <r>
    <d v="2018-02-01T00:00:00"/>
    <s v="Present Occupancy"/>
    <s v="325 **"/>
    <s v="MR RAJESH"/>
    <s v="MCO"/>
    <s v="Signode India Ltd-HYD-ADM"/>
    <s v="GP18020013"/>
    <s v="MAP"/>
    <s v="22/02"/>
    <s v="25/02 -3"/>
    <s v="IND"/>
    <n v="1"/>
    <s v="DX"/>
    <m/>
    <s v="Regul"/>
    <n v="1"/>
    <s v="5000.00"/>
    <s v="3500.00"/>
    <s v="1500.00"/>
    <s v="0.00"/>
    <s v="3500.00"/>
    <s v=" HYD"/>
    <x v="0"/>
  </r>
  <r>
    <d v="2018-02-01T00:00:00"/>
    <s v="Present Occupancy"/>
    <s v="139 **"/>
    <s v="MS IVELL ANAND RAVINDER"/>
    <s v="GAD"/>
    <s v="Indian Society for the St"/>
    <m/>
    <s v="CP"/>
    <s v="21/02"/>
    <s v="25/02 -4"/>
    <s v="IND"/>
    <n v="1"/>
    <s v="DX"/>
    <s v="SLG"/>
    <s v="Regul"/>
    <n v="1"/>
    <s v="5000.00"/>
    <s v="3000.00"/>
    <s v="2000.00"/>
    <s v="0.00"/>
    <s v="3000.00"/>
    <s v=" HYD"/>
    <x v="4"/>
  </r>
  <r>
    <d v="2018-02-01T00:00:00"/>
    <s v="Present Occupancy"/>
    <s v="325 **"/>
    <s v="MR RAJESH"/>
    <s v="MCO"/>
    <s v="Signode India Ltd-HYD-ADM"/>
    <s v="GP18020013"/>
    <s v="MAP"/>
    <s v="22/02"/>
    <s v="25/02 -3"/>
    <s v="IND"/>
    <n v="1"/>
    <s v="DX"/>
    <m/>
    <s v="Regul"/>
    <n v="1"/>
    <s v="5000.00"/>
    <s v="3500.00"/>
    <s v="1500.00"/>
    <s v="0.00"/>
    <s v="3500.00"/>
    <s v=" HYD"/>
    <x v="0"/>
  </r>
  <r>
    <d v="2018-02-01T00:00:00"/>
    <s v="Present Occupancy"/>
    <s v="329 **"/>
    <s v="MR RAJESH"/>
    <s v="MCO"/>
    <s v="Signode India Ltd-HYD-ADM"/>
    <s v="GP18020013"/>
    <s v="MAP"/>
    <s v="23/02"/>
    <s v="24/02 -1"/>
    <s v="IND"/>
    <n v="2"/>
    <s v="DX"/>
    <m/>
    <s v="Regul"/>
    <n v="1"/>
    <s v="5750.00"/>
    <s v="4200.00"/>
    <s v="1550.00"/>
    <s v="0.00"/>
    <s v="4200.00"/>
    <s v=" HYD"/>
    <x v="0"/>
  </r>
  <r>
    <d v="2018-02-01T00:00:00"/>
    <s v="Present Occupancy"/>
    <s v="139 **"/>
    <s v="MS IVELL ANAND RAVINDER"/>
    <s v="GAD"/>
    <s v="Indian Society for the St"/>
    <m/>
    <s v="CP"/>
    <s v="21/02"/>
    <s v="25/02 -4"/>
    <s v="IND"/>
    <n v="1"/>
    <s v="DX"/>
    <s v="SLG"/>
    <s v="Regul"/>
    <n v="1"/>
    <s v="5000.00"/>
    <s v="3000.00"/>
    <s v="2000.00"/>
    <s v="0.00"/>
    <s v="3000.00"/>
    <s v=" HYD"/>
    <x v="4"/>
  </r>
  <r>
    <d v="2018-02-01T00:00:00"/>
    <s v="Present Occupancy"/>
    <s v="324 **"/>
    <s v="Mr Appalaswamy  Akasapu"/>
    <s v="LWA"/>
    <s v="MAKE MY TRIP (INDIA) PRIV"/>
    <m/>
    <s v="CP"/>
    <s v="27/02"/>
    <s v="05/03 -6"/>
    <s v="IND"/>
    <n v="2"/>
    <s v="DX"/>
    <s v="REG"/>
    <s v="Regul"/>
    <n v="1"/>
    <s v="5750.00"/>
    <s v="4354.17"/>
    <s v="1395.83"/>
    <s v="0.00"/>
    <s v="4354.17"/>
    <s v=" OTHERS"/>
    <x v="7"/>
  </r>
  <r>
    <d v="2018-02-01T00:00:00"/>
    <s v="Present Occupancy"/>
    <s v="354 **"/>
    <s v="MR SATYEM  MISHRA"/>
    <s v="LAR"/>
    <s v="INDIVIDUAL"/>
    <m/>
    <s v="CP"/>
    <s v="27/02"/>
    <s v="28/02 -1"/>
    <s v="IND"/>
    <n v="1"/>
    <s v="DX"/>
    <s v="REG"/>
    <s v="Regul"/>
    <n v="1"/>
    <s v="5000.00"/>
    <s v="3500.00"/>
    <s v="1500.00"/>
    <s v="0.00"/>
    <s v="3500.00"/>
    <s v=" BANGALORE"/>
    <x v="7"/>
  </r>
  <r>
    <d v="2018-02-01T00:00:00"/>
    <s v="Present Occupancy"/>
    <s v="357/2**"/>
    <s v="Mr Appalaswamy  Akasapu"/>
    <s v="LWA"/>
    <s v="MAKE MY TRIP (INDIA) PRIV"/>
    <m/>
    <s v="CP"/>
    <s v="27/02"/>
    <s v="05/03 -6"/>
    <s v="IND"/>
    <n v="2"/>
    <s v="DX"/>
    <s v="REG"/>
    <s v="Regul"/>
    <n v="1"/>
    <s v="5750.00"/>
    <s v="4354.17"/>
    <s v="1395.83"/>
    <s v="0.00"/>
    <s v="4354.17"/>
    <s v=" OTHERS"/>
    <x v="7"/>
  </r>
  <r>
    <d v="2018-03-01T00:00:00"/>
    <s v="Present Occupancy"/>
    <s v="153 **"/>
    <s v="MR JOHNSON"/>
    <s v="GAD"/>
    <s v="LINKWELL TELESYSTEMS (P)"/>
    <s v="GP18030011"/>
    <s v="CP"/>
    <s v="02/03"/>
    <s v="03/03 -1"/>
    <s v="IND"/>
    <n v="2"/>
    <s v="JS"/>
    <s v="REG"/>
    <s v="Regul"/>
    <n v="1"/>
    <s v="5750.00"/>
    <s v="3800.00"/>
    <s v="1950.00"/>
    <s v="0.00"/>
    <s v="3800.00"/>
    <s v=" HYD"/>
    <x v="5"/>
  </r>
  <r>
    <d v="2018-03-01T00:00:00"/>
    <s v="Present Occupancy"/>
    <s v="361 **"/>
    <s v="MR SUMEET"/>
    <s v="LAR"/>
    <s v="INDIVIDUAL"/>
    <m/>
    <s v="CP"/>
    <s v="02/03"/>
    <s v="03/03 -1"/>
    <s v="IND"/>
    <n v="2"/>
    <s v="DX"/>
    <s v="REG"/>
    <s v="Regul"/>
    <n v="1"/>
    <s v="5750.00"/>
    <s v="5000.00"/>
    <s v="750.00"/>
    <s v="0.00"/>
    <s v="5000.00"/>
    <s v=" HYD"/>
    <x v="0"/>
  </r>
  <r>
    <d v="2018-03-01T00:00:00"/>
    <s v="Present Occupancy"/>
    <s v="209 **"/>
    <s v="MR VARUN"/>
    <s v="GAD"/>
    <s v="PAVAN KUMAR WEDDING GROUP"/>
    <s v="GP18030001"/>
    <s v="CP"/>
    <s v="03/03"/>
    <s v="05/03 -2"/>
    <s v="IND"/>
    <n v="2"/>
    <s v="DX"/>
    <m/>
    <s v="Regul"/>
    <n v="1"/>
    <s v="5750.00"/>
    <s v="4000.00"/>
    <s v="1750.00"/>
    <s v="0.00"/>
    <s v="4000.00"/>
    <s v=" HYD"/>
    <x v="8"/>
  </r>
  <r>
    <d v="2018-03-01T00:00:00"/>
    <s v="Present Occupancy"/>
    <s v="227 **"/>
    <s v="MR ANANTH  VEMURI"/>
    <s v="GAD"/>
    <s v="PAVAN KUMAR WEDDING GROUP"/>
    <s v="GP18030001"/>
    <s v="CP"/>
    <s v="03/03"/>
    <s v="05/03 -2"/>
    <s v="IND"/>
    <n v="3"/>
    <s v="DX"/>
    <m/>
    <s v="Regul"/>
    <n v="1"/>
    <s v="5750.00"/>
    <s v="5000.00"/>
    <s v="750.00"/>
    <s v="0.00"/>
    <s v="5000.00"/>
    <s v=" HYD"/>
    <x v="3"/>
  </r>
  <r>
    <d v="2018-03-01T00:00:00"/>
    <s v="Present Occupancy"/>
    <s v="209 **"/>
    <s v="MR VARUN"/>
    <s v="GAD"/>
    <s v="PAVAN KUMAR WEDDING GROUP"/>
    <s v="GP18030001"/>
    <s v="CP"/>
    <s v="03/03"/>
    <s v="05/03 -2"/>
    <s v="IND"/>
    <n v="2"/>
    <s v="DX"/>
    <m/>
    <s v="Regul"/>
    <n v="1"/>
    <s v="5750.00"/>
    <s v="4000.00"/>
    <s v="1750.00"/>
    <s v="0.00"/>
    <s v="4000.00"/>
    <s v=" HYD"/>
    <x v="8"/>
  </r>
  <r>
    <d v="2018-03-01T00:00:00"/>
    <s v="Present Occupancy"/>
    <s v="234 **"/>
    <s v="MR ANANTH  VEMURI"/>
    <s v="GAD"/>
    <s v="PAVAN KUMAR WEDDING GROUP"/>
    <s v="GP18030001"/>
    <s v="CP"/>
    <s v="03/03"/>
    <s v="05/03 -2"/>
    <s v="IND"/>
    <n v="3"/>
    <s v="BC"/>
    <m/>
    <s v="Regul"/>
    <n v="1"/>
    <s v="5750.00"/>
    <s v="5000.00"/>
    <s v="750.00"/>
    <s v="0.00"/>
    <s v="5000.00"/>
    <s v=" HYD"/>
    <x v="3"/>
  </r>
  <r>
    <d v="2018-03-01T00:00:00"/>
    <s v="Present Occupancy"/>
    <s v="310 **"/>
    <s v="Mr Hardik  Vaza"/>
    <s v="Corporate"/>
    <s v="Abbott"/>
    <m/>
    <s v="MAP"/>
    <s v="04/03"/>
    <s v="10/03 -6"/>
    <s v="IND"/>
    <n v="2"/>
    <s v="DX"/>
    <s v="REG"/>
    <s v="Regul"/>
    <n v="1"/>
    <s v="5750.00"/>
    <s v="3150.00"/>
    <s v="2600.00"/>
    <s v="0.00"/>
    <s v="3150.00"/>
    <s v=" HYD"/>
    <x v="0"/>
  </r>
  <r>
    <d v="2018-03-01T00:00:00"/>
    <s v="Present Occupancy"/>
    <s v="232 **"/>
    <s v="Mr Sridhar  Ramasamy"/>
    <s v="OFFLINE TA"/>
    <s v="GLOBAL DISTRIBUTION SERVI"/>
    <m/>
    <s v="CP"/>
    <s v="08/03"/>
    <s v="09/03 -1"/>
    <s v="IND"/>
    <n v="2"/>
    <s v="BC"/>
    <s v="REG"/>
    <s v="Regul"/>
    <n v="1"/>
    <s v="6000.00"/>
    <s v="4500.00"/>
    <s v="1500.00"/>
    <s v="0.00"/>
    <s v="4500.00"/>
    <s v=" OTHERS"/>
    <x v="4"/>
  </r>
  <r>
    <d v="2018-03-01T00:00:00"/>
    <s v="Present Occupancy"/>
    <s v="310 **"/>
    <s v="Mr Hardik  Vaza"/>
    <s v="Corporate"/>
    <s v="Abbott"/>
    <m/>
    <s v="MAP"/>
    <s v="04/03"/>
    <s v="10/03 -6"/>
    <s v="IND"/>
    <n v="2"/>
    <s v="DX"/>
    <s v="REG"/>
    <s v="Regul"/>
    <n v="1"/>
    <s v="5750.00"/>
    <s v="3150.00"/>
    <s v="2600.00"/>
    <s v="0.00"/>
    <s v="3150.00"/>
    <s v=" HYD"/>
    <x v="0"/>
  </r>
  <r>
    <d v="2018-03-01T00:00:00"/>
    <s v="Present Occupancy"/>
    <s v="304 **"/>
    <s v="MR NAMIT CHANDRA KISAN"/>
    <s v="Corporate"/>
    <s v="IOCL - INDIAN OIL CORPORA"/>
    <m/>
    <s v="MAP"/>
    <s v="06/03"/>
    <s v="09/03 -3"/>
    <s v="IND"/>
    <n v="2"/>
    <s v="DX"/>
    <m/>
    <s v="Regul"/>
    <n v="1"/>
    <s v="5750.00"/>
    <s v="3995.00"/>
    <s v="1755.00"/>
    <s v="0.00"/>
    <s v="3995.00"/>
    <s v=" HYD"/>
    <x v="9"/>
  </r>
  <r>
    <d v="2018-03-01T00:00:00"/>
    <s v="Present Occupancy"/>
    <s v="310 **"/>
    <s v="Mr Hardik  Vaza"/>
    <s v="Corporate"/>
    <s v="Abbott"/>
    <m/>
    <s v="MAP"/>
    <s v="04/03"/>
    <s v="10/03 -6"/>
    <s v="IND"/>
    <n v="2"/>
    <s v="DX"/>
    <s v="REG"/>
    <s v="Regul"/>
    <n v="1"/>
    <s v="5750.00"/>
    <s v="3150.00"/>
    <s v="2600.00"/>
    <s v="0.00"/>
    <s v="3150.00"/>
    <s v=" HYD"/>
    <x v="0"/>
  </r>
  <r>
    <d v="2018-03-01T00:00:00"/>
    <s v="Present Occupancy"/>
    <s v="229 **"/>
    <s v="Mr Ganguly"/>
    <s v="AIR CRE"/>
    <s v="INDIVIDUAL"/>
    <m/>
    <s v="CP"/>
    <s v="07/03"/>
    <s v="08/03 -1"/>
    <s v="IND"/>
    <n v="1"/>
    <s v="DX"/>
    <s v="REG"/>
    <s v="Regul"/>
    <n v="1"/>
    <s v="5000.00"/>
    <s v="6000.00"/>
    <s v="-1000.00"/>
    <s v="0.00"/>
    <s v="6000.00"/>
    <s v=" HYD"/>
    <x v="2"/>
  </r>
  <r>
    <d v="2018-03-01T00:00:00"/>
    <s v="Present Occupancy"/>
    <s v="261 **"/>
    <s v="Mr Venkatramana Y Rao"/>
    <s v="CORP CONTR"/>
    <s v="Legrand ( India ) Pvt Ltd"/>
    <m/>
    <s v="CP"/>
    <s v="07/03"/>
    <s v="10/03 -3"/>
    <s v="IND"/>
    <n v="1"/>
    <s v="BC"/>
    <s v="REG"/>
    <s v="Regul"/>
    <n v="1"/>
    <s v="5750.00"/>
    <s v="3700.00"/>
    <s v="2050.00"/>
    <s v="0.00"/>
    <s v="3700.00"/>
    <s v=" HYD"/>
    <x v="10"/>
  </r>
  <r>
    <d v="2018-03-01T00:00:00"/>
    <s v="Present Occupancy"/>
    <s v="304 **"/>
    <s v="MR NAMIT CHANDRA KISAN"/>
    <s v="Corporate"/>
    <s v="IOCL - INDIAN OIL CORPORA"/>
    <m/>
    <s v="MAP"/>
    <s v="06/03"/>
    <s v="09/03 -3"/>
    <s v="IND"/>
    <n v="2"/>
    <s v="DX"/>
    <m/>
    <s v="Regul"/>
    <n v="1"/>
    <s v="5750.00"/>
    <s v="3995.00"/>
    <s v="1755.00"/>
    <s v="0.00"/>
    <s v="3995.00"/>
    <s v=" HYD"/>
    <x v="9"/>
  </r>
  <r>
    <d v="2018-03-01T00:00:00"/>
    <s v="Present Occupancy"/>
    <s v="310 **"/>
    <s v="Mr Hardik  Vaza"/>
    <s v="Corporate"/>
    <s v="Abbott"/>
    <m/>
    <s v="MAP"/>
    <s v="04/03"/>
    <s v="10/03 -6"/>
    <s v="IND"/>
    <n v="2"/>
    <s v="DX"/>
    <s v="REG"/>
    <s v="Regul"/>
    <n v="1"/>
    <s v="5750.00"/>
    <s v="3150.00"/>
    <s v="2600.00"/>
    <s v="0.00"/>
    <s v="3150.00"/>
    <s v=" HYD"/>
    <x v="0"/>
  </r>
  <r>
    <d v="2018-03-01T00:00:00"/>
    <s v="Present Occupancy"/>
    <s v="362 **"/>
    <s v="Mr Vengatesh  Sundaram"/>
    <s v="AIR CRE"/>
    <s v="MAKE MY TRIP (INDIA) PRIV"/>
    <m/>
    <s v="CP"/>
    <s v="07/03"/>
    <s v="10/03 -3"/>
    <s v="IND"/>
    <n v="2"/>
    <s v="DX"/>
    <s v="REG"/>
    <s v="Regul"/>
    <n v="1"/>
    <s v="5750.00"/>
    <s v="4080.00"/>
    <s v="1670.00"/>
    <s v="0.00"/>
    <s v="4080.00"/>
    <s v=" AGR"/>
    <x v="0"/>
  </r>
  <r>
    <d v="2018-03-01T00:00:00"/>
    <s v="Day Use / Checked Out  Rooms"/>
    <s v="243 **"/>
    <s v="DR Meenesh Juvekar"/>
    <s v="CNA"/>
    <s v="Cipla Limited-HYD-TDK"/>
    <m/>
    <s v="CP"/>
    <s v="06/03"/>
    <s v="07/03 -1"/>
    <s v="IND"/>
    <n v="1"/>
    <s v="QS"/>
    <s v="REG"/>
    <s v="Regul"/>
    <n v="0"/>
    <s v="5750.00"/>
    <s v="3550.00"/>
    <s v="2200.00"/>
    <s v="0.00"/>
    <s v="3550.00"/>
    <s v=" BANGALORE"/>
    <x v="10"/>
  </r>
  <r>
    <d v="2018-03-01T00:00:00"/>
    <s v="Present Occupancy"/>
    <s v="258 **"/>
    <s v="Mr Vengatesh  Sundaram"/>
    <s v="AIR CRE"/>
    <s v="MAKE MY TRIP (INDIA) PRIV"/>
    <m/>
    <s v="CP"/>
    <s v="07/03"/>
    <s v="10/03 -3"/>
    <s v="IND"/>
    <n v="2"/>
    <s v="BC"/>
    <s v="REG"/>
    <s v="Regul"/>
    <n v="1"/>
    <s v="5750.00"/>
    <s v="4080.00"/>
    <s v="1670.00"/>
    <s v="0.00"/>
    <s v="4080.00"/>
    <s v=" AGR"/>
    <x v="0"/>
  </r>
  <r>
    <d v="2018-03-01T00:00:00"/>
    <s v="Present Occupancy"/>
    <s v="261 **"/>
    <s v="Mr Venkatramana Y Rao"/>
    <s v="CORP CONTR"/>
    <s v="Legrand ( India ) Pvt Ltd"/>
    <m/>
    <s v="CP"/>
    <s v="07/03"/>
    <s v="10/03 -3"/>
    <s v="IND"/>
    <n v="1"/>
    <s v="BC"/>
    <s v="REG"/>
    <s v="Regul"/>
    <n v="1"/>
    <s v="5750.00"/>
    <s v="3700.00"/>
    <s v="2050.00"/>
    <s v="0.00"/>
    <s v="3700.00"/>
    <s v=" HYD"/>
    <x v="10"/>
  </r>
  <r>
    <d v="2018-03-01T00:00:00"/>
    <s v="Present Occupancy"/>
    <s v="304 **"/>
    <s v="MS Sneha  Angadi"/>
    <s v="CORP CONTR"/>
    <s v="Travelguru"/>
    <m/>
    <s v="CP"/>
    <s v="07/03"/>
    <s v="10/03 -3"/>
    <s v="IND"/>
    <n v="1"/>
    <s v="DX"/>
    <s v="SLG"/>
    <s v="Regul"/>
    <n v="1"/>
    <s v="5000.00"/>
    <s v="4181.36"/>
    <s v="818.64"/>
    <s v="0.00"/>
    <s v="4181.36"/>
    <s v=" HYD"/>
    <x v="9"/>
  </r>
  <r>
    <d v="2018-03-01T00:00:00"/>
    <s v="Present Occupancy"/>
    <s v="339 **"/>
    <s v="Mr Hardik  Vaza"/>
    <s v="Corporate"/>
    <s v="Abbott"/>
    <m/>
    <s v="MAP"/>
    <s v="04/03"/>
    <s v="10/03 -6"/>
    <s v="IND"/>
    <n v="2"/>
    <s v="DX"/>
    <s v="REG"/>
    <s v="Regul"/>
    <n v="1"/>
    <s v="5750.00"/>
    <s v="3150.00"/>
    <s v="2600.00"/>
    <s v="0.00"/>
    <s v="3150.00"/>
    <s v=" HYD"/>
    <x v="0"/>
  </r>
  <r>
    <d v="2018-03-01T00:00:00"/>
    <s v="Present Occupancy"/>
    <s v="258 **"/>
    <s v="Mr Vengatesh  Sundaram"/>
    <s v="AIR CRE"/>
    <s v="MAKE MY TRIP (INDIA) PRIV"/>
    <m/>
    <s v="CP"/>
    <s v="07/03"/>
    <s v="10/03 -3"/>
    <s v="IND"/>
    <n v="2"/>
    <s v="BC"/>
    <s v="REG"/>
    <s v="Regul"/>
    <n v="1"/>
    <s v="5750.00"/>
    <s v="4080.00"/>
    <s v="1670.00"/>
    <s v="0.00"/>
    <s v="4080.00"/>
    <s v=" AGR"/>
    <x v="0"/>
  </r>
  <r>
    <d v="2018-03-01T00:00:00"/>
    <s v="Present Occupancy"/>
    <s v="304 **"/>
    <s v="MS Sneha  Angadi"/>
    <s v="CORP CONTR"/>
    <s v="Travelguru"/>
    <m/>
    <s v="CP"/>
    <s v="07/03"/>
    <s v="10/03 -3"/>
    <s v="IND"/>
    <n v="1"/>
    <s v="DX"/>
    <s v="SLG"/>
    <s v="Regul"/>
    <n v="1"/>
    <s v="5000.00"/>
    <s v="4181.36"/>
    <s v="818.64"/>
    <s v="0.00"/>
    <s v="4181.36"/>
    <s v=" HYD"/>
    <x v="9"/>
  </r>
  <r>
    <d v="2018-03-01T00:00:00"/>
    <s v="Present Occupancy"/>
    <s v="339 **"/>
    <s v="Mr Hardik  Vaza"/>
    <s v="Corporate"/>
    <s v="Abbott"/>
    <m/>
    <s v="MAP"/>
    <s v="04/03"/>
    <s v="10/03 -6"/>
    <s v="IND"/>
    <n v="2"/>
    <s v="DX"/>
    <s v="REG"/>
    <s v="Regul"/>
    <n v="1"/>
    <s v="5750.00"/>
    <s v="3150.00"/>
    <s v="2600.00"/>
    <s v="0.00"/>
    <s v="3150.00"/>
    <s v=" HYD"/>
    <x v="0"/>
  </r>
  <r>
    <d v="2018-03-01T00:00:00"/>
    <s v="Present Occupancy"/>
    <s v="360 **"/>
    <s v="Mr Ganguly"/>
    <s v="AIR CRE"/>
    <s v="INDIVIDUAL"/>
    <m/>
    <s v="CP"/>
    <s v="09/03"/>
    <s v="10/03 -1"/>
    <s v="IND"/>
    <n v="1"/>
    <s v="DX"/>
    <s v="REG"/>
    <s v="Regul"/>
    <n v="1"/>
    <s v="5000.00"/>
    <s v="6000.00"/>
    <s v="-1000.00"/>
    <s v="0.00"/>
    <s v="6000.00"/>
    <s v=" HYD"/>
    <x v="2"/>
  </r>
  <r>
    <d v="2018-03-01T00:00:00"/>
    <s v="Part Settlements"/>
    <s v="261 **"/>
    <s v="Mr Venkatramana Y Rao"/>
    <s v="CORP CONTR"/>
    <s v="Legrand ( India ) Pvt Ltd"/>
    <m/>
    <s v="CP"/>
    <s v="07/03"/>
    <s v="10/03 -3"/>
    <s v="IND"/>
    <n v="1"/>
    <s v="BC"/>
    <s v="REG"/>
    <s v="Regul"/>
    <n v="1"/>
    <s v="5750.00"/>
    <s v="3700.00"/>
    <s v="2050.00"/>
    <s v="0.00"/>
    <s v="3700.00"/>
    <s v=" HYD"/>
    <x v="10"/>
  </r>
  <r>
    <d v="2018-03-01T00:00:00"/>
    <s v="Present Occupancy"/>
    <s v="254 **"/>
    <s v="MR VARUN"/>
    <s v="LAR"/>
    <s v="INDIVIDUAL"/>
    <m/>
    <s v="CP"/>
    <s v="12/03"/>
    <s v="14/03 -2"/>
    <s v="IND"/>
    <n v="1"/>
    <s v="BC"/>
    <s v="REG"/>
    <s v="Regul"/>
    <n v="1"/>
    <s v="5750.00"/>
    <s v="3500.00"/>
    <s v="2250.00"/>
    <s v="0.00"/>
    <s v="3500.00"/>
    <s v=" BANGALORE"/>
    <x v="8"/>
  </r>
  <r>
    <d v="2018-03-01T00:00:00"/>
    <s v="Present Occupancy"/>
    <s v="254 **"/>
    <s v="MR VARUN"/>
    <s v="LAR"/>
    <s v="INDIVIDUAL"/>
    <m/>
    <s v="CP"/>
    <s v="12/03"/>
    <s v="14/03 -2"/>
    <s v="IND"/>
    <n v="1"/>
    <s v="BC"/>
    <s v="REG"/>
    <s v="Regul"/>
    <n v="1"/>
    <s v="5750.00"/>
    <s v="3500.00"/>
    <s v="2250.00"/>
    <s v="0.00"/>
    <s v="3500.00"/>
    <s v=" BANGALORE"/>
    <x v="8"/>
  </r>
  <r>
    <d v="2018-03-01T00:00:00"/>
    <s v="Present Occupancy"/>
    <s v="331 **"/>
    <s v="Mr Shireesh  Khare"/>
    <s v="Corporate"/>
    <s v="Shoppers Stop Limited (MU"/>
    <m/>
    <s v="CP"/>
    <s v="19/03"/>
    <s v="20/03 -1"/>
    <s v="IND"/>
    <n v="1"/>
    <s v="DX"/>
    <s v="REG"/>
    <s v="Regul"/>
    <n v="1"/>
    <s v="5000.00"/>
    <s v="3500.00"/>
    <s v="1500.00"/>
    <s v="0.00"/>
    <s v="3500.00"/>
    <s v=" MUMBAI"/>
    <x v="3"/>
  </r>
  <r>
    <d v="2018-03-01T00:00:00"/>
    <s v="Present Occupancy"/>
    <s v="358 **"/>
    <s v="Ms Desai  Hemangini"/>
    <s v="MCO"/>
    <s v="Roche Products (India) Pv"/>
    <m/>
    <s v="CP"/>
    <s v="31/03"/>
    <s v="01/04 -1"/>
    <s v="IND"/>
    <n v="1"/>
    <s v="DX"/>
    <s v="VIP"/>
    <s v="Regul"/>
    <n v="1"/>
    <s v="5000.00"/>
    <s v="4000.00"/>
    <s v="1000.00"/>
    <s v="0.00"/>
    <s v="4000.00"/>
    <s v=" MUMBAI"/>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x v="0"/>
    <n v="1"/>
  </r>
  <r>
    <x v="1"/>
    <x v="0"/>
    <n v="1"/>
  </r>
  <r>
    <x v="2"/>
    <x v="1"/>
    <n v="5"/>
  </r>
  <r>
    <x v="3"/>
    <x v="2"/>
    <n v="6"/>
  </r>
  <r>
    <x v="4"/>
    <x v="2"/>
    <n v="2"/>
  </r>
  <r>
    <x v="5"/>
    <x v="1"/>
    <n v="1"/>
  </r>
  <r>
    <x v="6"/>
    <x v="3"/>
    <n v="3"/>
  </r>
  <r>
    <x v="7"/>
    <x v="2"/>
    <n v="2"/>
  </r>
  <r>
    <x v="8"/>
    <x v="4"/>
    <n v="1"/>
  </r>
  <r>
    <x v="9"/>
    <x v="1"/>
    <n v="1"/>
  </r>
  <r>
    <x v="10"/>
    <x v="2"/>
    <n v="1"/>
  </r>
  <r>
    <x v="11"/>
    <x v="1"/>
    <n v="4"/>
  </r>
  <r>
    <x v="12"/>
    <x v="1"/>
    <n v="1"/>
  </r>
  <r>
    <x v="13"/>
    <x v="2"/>
    <n v="1"/>
  </r>
  <r>
    <x v="14"/>
    <x v="5"/>
    <n v="1"/>
  </r>
  <r>
    <x v="15"/>
    <x v="2"/>
    <n v="2"/>
  </r>
  <r>
    <x v="16"/>
    <x v="6"/>
    <n v="4"/>
  </r>
  <r>
    <x v="17"/>
    <x v="2"/>
    <n v="1"/>
  </r>
  <r>
    <x v="18"/>
    <x v="2"/>
    <n v="4"/>
  </r>
  <r>
    <x v="19"/>
    <x v="2"/>
    <n v="2"/>
  </r>
  <r>
    <x v="20"/>
    <x v="2"/>
    <n v="1"/>
  </r>
  <r>
    <x v="21"/>
    <x v="2"/>
    <n v="1"/>
  </r>
  <r>
    <x v="22"/>
    <x v="1"/>
    <n v="2"/>
  </r>
  <r>
    <x v="23"/>
    <x v="7"/>
    <n v="1"/>
  </r>
  <r>
    <x v="24"/>
    <x v="1"/>
    <n v="1"/>
  </r>
  <r>
    <x v="25"/>
    <x v="2"/>
    <n v="2"/>
  </r>
  <r>
    <x v="26"/>
    <x v="6"/>
    <n v="1"/>
  </r>
  <r>
    <x v="27"/>
    <x v="4"/>
    <n v="2"/>
  </r>
  <r>
    <x v="28"/>
    <x v="2"/>
    <n v="2"/>
  </r>
  <r>
    <x v="29"/>
    <x v="1"/>
    <n v="1"/>
  </r>
  <r>
    <x v="30"/>
    <x v="1"/>
    <n v="1"/>
  </r>
  <r>
    <x v="31"/>
    <x v="2"/>
    <n v="3"/>
  </r>
  <r>
    <x v="32"/>
    <x v="2"/>
    <n v="1"/>
  </r>
  <r>
    <x v="33"/>
    <x v="1"/>
    <n v="1"/>
  </r>
  <r>
    <x v="34"/>
    <x v="1"/>
    <n v="1"/>
  </r>
  <r>
    <x v="35"/>
    <x v="1"/>
    <n v="1"/>
  </r>
  <r>
    <x v="36"/>
    <x v="1"/>
    <n v="1"/>
  </r>
  <r>
    <x v="37"/>
    <x v="2"/>
    <n v="1"/>
  </r>
  <r>
    <x v="38"/>
    <x v="1"/>
    <n v="1"/>
  </r>
  <r>
    <x v="39"/>
    <x v="1"/>
    <n v="2"/>
  </r>
  <r>
    <x v="40"/>
    <x v="4"/>
    <n v="1"/>
  </r>
  <r>
    <x v="41"/>
    <x v="4"/>
    <n v="2"/>
  </r>
  <r>
    <x v="42"/>
    <x v="1"/>
    <n v="1"/>
  </r>
  <r>
    <x v="43"/>
    <x v="2"/>
    <n v="1"/>
  </r>
  <r>
    <x v="44"/>
    <x v="4"/>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n v="6"/>
  </r>
  <r>
    <x v="1"/>
    <n v="7"/>
  </r>
  <r>
    <x v="2"/>
    <n v="7"/>
  </r>
  <r>
    <x v="3"/>
    <n v="8"/>
  </r>
  <r>
    <x v="4"/>
    <n v="8"/>
  </r>
  <r>
    <x v="5"/>
    <n v="8"/>
  </r>
  <r>
    <x v="6"/>
    <n v="12"/>
  </r>
  <r>
    <x v="7"/>
    <n v="12"/>
  </r>
  <r>
    <x v="8"/>
    <n v="11"/>
  </r>
  <r>
    <x v="9"/>
    <n v="11"/>
  </r>
  <r>
    <x v="10"/>
    <n v="6"/>
  </r>
  <r>
    <x v="11"/>
    <n v="11"/>
  </r>
  <r>
    <x v="12"/>
    <n v="8"/>
  </r>
  <r>
    <x v="13"/>
    <n v="8"/>
  </r>
  <r>
    <x v="14"/>
    <n v="6"/>
  </r>
  <r>
    <x v="15"/>
    <n v="7"/>
  </r>
  <r>
    <x v="16"/>
    <n v="7"/>
  </r>
  <r>
    <x v="17"/>
    <n v="9"/>
  </r>
  <r>
    <x v="18"/>
    <n v="13"/>
  </r>
  <r>
    <x v="19"/>
    <n v="9"/>
  </r>
  <r>
    <x v="20"/>
    <n v="6"/>
  </r>
  <r>
    <x v="21"/>
    <n v="15"/>
  </r>
  <r>
    <x v="22"/>
    <s v="Feedback not taken"/>
  </r>
  <r>
    <x v="23"/>
    <s v="Feedback not taken"/>
  </r>
  <r>
    <x v="24"/>
    <n v="10"/>
  </r>
  <r>
    <x v="25"/>
    <n v="9"/>
  </r>
  <r>
    <x v="26"/>
    <s v="Feedback not taken"/>
  </r>
  <r>
    <x v="27"/>
    <n v="11"/>
  </r>
  <r>
    <x v="28"/>
    <n v="7"/>
  </r>
  <r>
    <x v="29"/>
    <n v="17"/>
  </r>
  <r>
    <x v="30"/>
    <n v="12"/>
  </r>
  <r>
    <x v="31"/>
    <n v="12"/>
  </r>
  <r>
    <x v="32"/>
    <n v="11"/>
  </r>
  <r>
    <x v="33"/>
    <n v="10"/>
  </r>
  <r>
    <x v="34"/>
    <n v="10"/>
  </r>
  <r>
    <x v="35"/>
    <n v="8"/>
  </r>
  <r>
    <x v="36"/>
    <n v="15"/>
  </r>
  <r>
    <x v="37"/>
    <n v="9"/>
  </r>
  <r>
    <x v="38"/>
    <n v="11"/>
  </r>
  <r>
    <x v="39"/>
    <n v="13"/>
  </r>
  <r>
    <x v="40"/>
    <n v="7"/>
  </r>
  <r>
    <x v="41"/>
    <s v="Feedback not taken"/>
  </r>
  <r>
    <x v="42"/>
    <n v="8"/>
  </r>
  <r>
    <x v="43"/>
    <n v="11"/>
  </r>
  <r>
    <x v="44"/>
    <n v="14"/>
  </r>
  <r>
    <x v="45"/>
    <n v="21"/>
  </r>
  <r>
    <x v="46"/>
    <n v="13"/>
  </r>
  <r>
    <x v="47"/>
    <n v="7"/>
  </r>
  <r>
    <x v="48"/>
    <n v="10"/>
  </r>
  <r>
    <x v="49"/>
    <n v="10"/>
  </r>
  <r>
    <x v="50"/>
    <n v="13"/>
  </r>
  <r>
    <x v="51"/>
    <n v="13"/>
  </r>
  <r>
    <x v="52"/>
    <n v="14"/>
  </r>
  <r>
    <x v="53"/>
    <n v="9"/>
  </r>
  <r>
    <x v="54"/>
    <n v="12"/>
  </r>
  <r>
    <x v="55"/>
    <n v="13"/>
  </r>
  <r>
    <x v="56"/>
    <n v="7"/>
  </r>
  <r>
    <x v="57"/>
    <s v="Feedback not taken"/>
  </r>
  <r>
    <x v="58"/>
    <s v="Feedback not taken"/>
  </r>
  <r>
    <x v="59"/>
    <n v="17"/>
  </r>
  <r>
    <x v="60"/>
    <n v="15"/>
  </r>
  <r>
    <x v="61"/>
    <n v="12"/>
  </r>
  <r>
    <x v="62"/>
    <n v="14"/>
  </r>
  <r>
    <x v="63"/>
    <n v="19"/>
  </r>
  <r>
    <x v="64"/>
    <n v="10"/>
  </r>
  <r>
    <x v="65"/>
    <n v="14"/>
  </r>
  <r>
    <x v="66"/>
    <n v="7"/>
  </r>
  <r>
    <x v="67"/>
    <n v="2"/>
  </r>
  <r>
    <x v="68"/>
    <s v="No feedback taken , knwldege of FOM"/>
  </r>
  <r>
    <x v="69"/>
    <m/>
  </r>
  <r>
    <x v="70"/>
    <n v="14"/>
  </r>
  <r>
    <x v="71"/>
    <n v="10"/>
  </r>
  <r>
    <x v="72"/>
    <n v="4"/>
  </r>
  <r>
    <x v="73"/>
    <s v="Feedback not taken"/>
  </r>
  <r>
    <x v="74"/>
    <s v="Feedback not taken"/>
  </r>
  <r>
    <x v="75"/>
    <s v="Feedback not taken"/>
  </r>
  <r>
    <x v="76"/>
    <s v="Feedback not taken"/>
  </r>
  <r>
    <x v="77"/>
    <n v="16"/>
  </r>
  <r>
    <x v="78"/>
    <n v="17"/>
  </r>
  <r>
    <x v="79"/>
    <n v="11"/>
  </r>
  <r>
    <x v="80"/>
    <n v="12"/>
  </r>
  <r>
    <x v="81"/>
    <n v="14"/>
  </r>
  <r>
    <x v="82"/>
    <n v="16"/>
  </r>
  <r>
    <x v="83"/>
    <s v="Feedback not taken"/>
  </r>
  <r>
    <x v="84"/>
    <n v="8"/>
  </r>
  <r>
    <x v="85"/>
    <n v="12"/>
  </r>
  <r>
    <x v="86"/>
    <n v="13"/>
  </r>
  <r>
    <x v="87"/>
    <n v="17"/>
  </r>
  <r>
    <x v="88"/>
    <n v="19"/>
  </r>
  <r>
    <x v="89"/>
    <n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CF82FC-3693-41D5-9F98-68D5CC6152DB}"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5:D17" firstHeaderRow="0" firstDataRow="1" firstDataCol="1"/>
  <pivotFields count="23">
    <pivotField numFmtId="17"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12">
        <item x="0"/>
        <item x="1"/>
        <item x="4"/>
        <item x="9"/>
        <item x="3"/>
        <item x="5"/>
        <item x="6"/>
        <item x="10"/>
        <item x="8"/>
        <item x="2"/>
        <item x="7"/>
        <item t="default"/>
      </items>
    </pivotField>
  </pivotFields>
  <rowFields count="1">
    <field x="22"/>
  </rowFields>
  <rowItems count="12">
    <i>
      <x/>
    </i>
    <i>
      <x v="1"/>
    </i>
    <i>
      <x v="2"/>
    </i>
    <i>
      <x v="3"/>
    </i>
    <i>
      <x v="4"/>
    </i>
    <i>
      <x v="5"/>
    </i>
    <i>
      <x v="6"/>
    </i>
    <i>
      <x v="7"/>
    </i>
    <i>
      <x v="8"/>
    </i>
    <i>
      <x v="9"/>
    </i>
    <i>
      <x v="10"/>
    </i>
    <i t="grand">
      <x/>
    </i>
  </rowItems>
  <colFields count="1">
    <field x="-2"/>
  </colFields>
  <colItems count="2">
    <i>
      <x/>
    </i>
    <i i="1">
      <x v="1"/>
    </i>
  </colItems>
  <dataFields count="2">
    <dataField name="Count of Room#" fld="2" subtotal="count" baseField="0" baseItem="0"/>
    <dataField name="Sum of Pax" fld="11" baseField="0" baseItem="0"/>
  </dataFields>
  <formats count="6">
    <format dxfId="18">
      <pivotArea type="all" dataOnly="0" outline="0" fieldPosition="0"/>
    </format>
    <format dxfId="17">
      <pivotArea outline="0" collapsedLevelsAreSubtotals="1" fieldPosition="0"/>
    </format>
    <format dxfId="16">
      <pivotArea field="22" type="button" dataOnly="0" labelOnly="1" outline="0" axis="axisRow" fieldPosition="0"/>
    </format>
    <format dxfId="15">
      <pivotArea dataOnly="0" labelOnly="1" fieldPosition="0">
        <references count="1">
          <reference field="22" count="0"/>
        </references>
      </pivotArea>
    </format>
    <format dxfId="14">
      <pivotArea dataOnly="0" labelOnly="1" grandRow="1" outline="0" fieldPosition="0"/>
    </format>
    <format dxfId="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257557-807B-4E9F-B6A1-F15387B94A13}" name="PivotTable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4:D8" firstHeaderRow="1" firstDataRow="1" firstDataCol="1"/>
  <pivotFields count="3">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2"/>
    <field x="0"/>
  </rowFields>
  <rowItems count="4">
    <i>
      <x v="1"/>
    </i>
    <i>
      <x v="2"/>
    </i>
    <i>
      <x v="3"/>
    </i>
    <i t="grand">
      <x/>
    </i>
  </rowItems>
  <colItems count="1">
    <i/>
  </colItems>
  <dataFields count="1">
    <dataField name="Sum of No of Guests gave feedback based on room number" fld="1" baseField="2" baseItem="1"/>
  </dataFields>
  <formats count="6">
    <format dxfId="6">
      <pivotArea type="all" dataOnly="0" outline="0" fieldPosition="0"/>
    </format>
    <format dxfId="5">
      <pivotArea outline="0" collapsedLevelsAreSubtotals="1" fieldPosition="0"/>
    </format>
    <format dxfId="4">
      <pivotArea field="2" type="button" dataOnly="0" labelOnly="1" outline="0" axis="axisRow" fieldPosition="0"/>
    </format>
    <format dxfId="3">
      <pivotArea dataOnly="0" labelOnly="1" fieldPosition="0">
        <references count="1">
          <reference field="2" count="3">
            <x v="1"/>
            <x v="2"/>
            <x v="3"/>
          </reference>
        </references>
      </pivotArea>
    </format>
    <format dxfId="2">
      <pivotArea dataOnly="0" labelOnly="1" grandRow="1" outline="0"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342B4D-AE1B-4AA7-B082-CAF2BE5DB6D9}"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12:D21" firstHeaderRow="1" firstDataRow="1" firstDataCol="1"/>
  <pivotFields count="3">
    <pivotField showAll="0"/>
    <pivotField axis="axisRow" showAll="0">
      <items count="9">
        <item x="2"/>
        <item x="3"/>
        <item x="1"/>
        <item x="6"/>
        <item x="0"/>
        <item x="7"/>
        <item x="4"/>
        <item x="5"/>
        <item t="default"/>
      </items>
    </pivotField>
    <pivotField dataField="1" showAll="0"/>
  </pivotFields>
  <rowFields count="1">
    <field x="1"/>
  </rowFields>
  <rowItems count="9">
    <i>
      <x/>
    </i>
    <i>
      <x v="1"/>
    </i>
    <i>
      <x v="2"/>
    </i>
    <i>
      <x v="3"/>
    </i>
    <i>
      <x v="4"/>
    </i>
    <i>
      <x v="5"/>
    </i>
    <i>
      <x v="6"/>
    </i>
    <i>
      <x v="7"/>
    </i>
    <i t="grand">
      <x/>
    </i>
  </rowItems>
  <colItems count="1">
    <i/>
  </colItems>
  <dataFields count="1">
    <dataField name="Sum of Number of Issues" fld="2" baseField="0" baseItem="0"/>
  </dataFields>
  <formats count="6">
    <format dxfId="12">
      <pivotArea type="all" dataOnly="0" outline="0" fieldPosition="0"/>
    </format>
    <format dxfId="11">
      <pivotArea outline="0" collapsedLevelsAreSubtotals="1" fieldPosition="0"/>
    </format>
    <format dxfId="10">
      <pivotArea field="1" type="button" dataOnly="0" labelOnly="1" outline="0" axis="axisRow" fieldPosition="0"/>
    </format>
    <format dxfId="9">
      <pivotArea dataOnly="0" labelOnly="1" fieldPosition="0">
        <references count="1">
          <reference field="1" count="0"/>
        </references>
      </pivotArea>
    </format>
    <format dxfId="8">
      <pivotArea dataOnly="0" labelOnly="1" grandRow="1" outline="0"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183CA-C9CC-46CB-B776-64B124732194}">
  <dimension ref="C2:D42"/>
  <sheetViews>
    <sheetView workbookViewId="0">
      <selection activeCell="C4" sqref="C4"/>
    </sheetView>
  </sheetViews>
  <sheetFormatPr defaultRowHeight="15" x14ac:dyDescent="0.25"/>
  <cols>
    <col min="1" max="3" width="9.140625" style="164"/>
    <col min="4" max="4" width="107.85546875" style="164" customWidth="1"/>
    <col min="5" max="16384" width="9.140625" style="164"/>
  </cols>
  <sheetData>
    <row r="2" spans="3:4" ht="15.75" thickBot="1" x14ac:dyDescent="0.3"/>
    <row r="3" spans="3:4" x14ac:dyDescent="0.25">
      <c r="C3" s="13" t="s">
        <v>700</v>
      </c>
      <c r="D3" s="15" t="s">
        <v>701</v>
      </c>
    </row>
    <row r="4" spans="3:4" x14ac:dyDescent="0.25">
      <c r="C4" s="165">
        <v>1</v>
      </c>
      <c r="D4" s="166" t="s">
        <v>666</v>
      </c>
    </row>
    <row r="5" spans="3:4" x14ac:dyDescent="0.25">
      <c r="C5" s="165"/>
      <c r="D5" s="167" t="s">
        <v>674</v>
      </c>
    </row>
    <row r="6" spans="3:4" x14ac:dyDescent="0.25">
      <c r="C6" s="165"/>
      <c r="D6" s="167" t="s">
        <v>675</v>
      </c>
    </row>
    <row r="7" spans="3:4" x14ac:dyDescent="0.25">
      <c r="C7" s="165"/>
      <c r="D7" s="168"/>
    </row>
    <row r="8" spans="3:4" x14ac:dyDescent="0.25">
      <c r="C8" s="165">
        <v>2</v>
      </c>
      <c r="D8" s="166" t="s">
        <v>667</v>
      </c>
    </row>
    <row r="9" spans="3:4" ht="30" x14ac:dyDescent="0.25">
      <c r="C9" s="165"/>
      <c r="D9" s="167" t="s">
        <v>676</v>
      </c>
    </row>
    <row r="10" spans="3:4" x14ac:dyDescent="0.25">
      <c r="C10" s="165"/>
      <c r="D10" s="167" t="s">
        <v>677</v>
      </c>
    </row>
    <row r="11" spans="3:4" x14ac:dyDescent="0.25">
      <c r="C11" s="165"/>
      <c r="D11" s="168"/>
    </row>
    <row r="12" spans="3:4" x14ac:dyDescent="0.25">
      <c r="C12" s="165">
        <v>3</v>
      </c>
      <c r="D12" s="166" t="s">
        <v>668</v>
      </c>
    </row>
    <row r="13" spans="3:4" x14ac:dyDescent="0.25">
      <c r="C13" s="165"/>
      <c r="D13" s="167" t="s">
        <v>678</v>
      </c>
    </row>
    <row r="14" spans="3:4" x14ac:dyDescent="0.25">
      <c r="C14" s="165"/>
      <c r="D14" s="167" t="s">
        <v>679</v>
      </c>
    </row>
    <row r="15" spans="3:4" x14ac:dyDescent="0.25">
      <c r="C15" s="165"/>
      <c r="D15" s="168"/>
    </row>
    <row r="16" spans="3:4" x14ac:dyDescent="0.25">
      <c r="C16" s="165">
        <v>4</v>
      </c>
      <c r="D16" s="166" t="s">
        <v>669</v>
      </c>
    </row>
    <row r="17" spans="3:4" x14ac:dyDescent="0.25">
      <c r="C17" s="165"/>
      <c r="D17" s="167" t="s">
        <v>680</v>
      </c>
    </row>
    <row r="18" spans="3:4" ht="30" x14ac:dyDescent="0.25">
      <c r="C18" s="165"/>
      <c r="D18" s="167" t="s">
        <v>681</v>
      </c>
    </row>
    <row r="19" spans="3:4" x14ac:dyDescent="0.25">
      <c r="C19" s="165"/>
      <c r="D19" s="167" t="s">
        <v>682</v>
      </c>
    </row>
    <row r="20" spans="3:4" x14ac:dyDescent="0.25">
      <c r="C20" s="165"/>
      <c r="D20" s="167" t="s">
        <v>683</v>
      </c>
    </row>
    <row r="21" spans="3:4" x14ac:dyDescent="0.25">
      <c r="C21" s="165"/>
      <c r="D21" s="167"/>
    </row>
    <row r="22" spans="3:4" x14ac:dyDescent="0.25">
      <c r="C22" s="165">
        <v>5</v>
      </c>
      <c r="D22" s="169" t="s">
        <v>671</v>
      </c>
    </row>
    <row r="23" spans="3:4" x14ac:dyDescent="0.25">
      <c r="C23" s="165"/>
      <c r="D23" s="167" t="s">
        <v>684</v>
      </c>
    </row>
    <row r="24" spans="3:4" x14ac:dyDescent="0.25">
      <c r="C24" s="165"/>
      <c r="D24" s="167" t="s">
        <v>685</v>
      </c>
    </row>
    <row r="25" spans="3:4" x14ac:dyDescent="0.25">
      <c r="C25" s="165">
        <v>6</v>
      </c>
      <c r="D25" s="166" t="s">
        <v>670</v>
      </c>
    </row>
    <row r="26" spans="3:4" x14ac:dyDescent="0.25">
      <c r="C26" s="165"/>
      <c r="D26" s="167" t="s">
        <v>686</v>
      </c>
    </row>
    <row r="27" spans="3:4" ht="45" x14ac:dyDescent="0.25">
      <c r="C27" s="165"/>
      <c r="D27" s="167" t="s">
        <v>687</v>
      </c>
    </row>
    <row r="28" spans="3:4" x14ac:dyDescent="0.25">
      <c r="C28" s="165"/>
      <c r="D28" s="170" t="s">
        <v>688</v>
      </c>
    </row>
    <row r="29" spans="3:4" x14ac:dyDescent="0.25">
      <c r="C29" s="165"/>
      <c r="D29" s="170" t="s">
        <v>689</v>
      </c>
    </row>
    <row r="30" spans="3:4" x14ac:dyDescent="0.25">
      <c r="C30" s="165"/>
      <c r="D30" s="170" t="s">
        <v>690</v>
      </c>
    </row>
    <row r="31" spans="3:4" x14ac:dyDescent="0.25">
      <c r="C31" s="165"/>
      <c r="D31" s="170" t="s">
        <v>691</v>
      </c>
    </row>
    <row r="32" spans="3:4" x14ac:dyDescent="0.25">
      <c r="C32" s="165"/>
      <c r="D32" s="168"/>
    </row>
    <row r="33" spans="3:4" x14ac:dyDescent="0.25">
      <c r="C33" s="165">
        <v>7</v>
      </c>
      <c r="D33" s="166" t="s">
        <v>672</v>
      </c>
    </row>
    <row r="34" spans="3:4" x14ac:dyDescent="0.25">
      <c r="C34" s="165"/>
      <c r="D34" s="167" t="s">
        <v>692</v>
      </c>
    </row>
    <row r="35" spans="3:4" x14ac:dyDescent="0.25">
      <c r="C35" s="165"/>
      <c r="D35" s="167" t="s">
        <v>693</v>
      </c>
    </row>
    <row r="36" spans="3:4" x14ac:dyDescent="0.25">
      <c r="C36" s="165"/>
      <c r="D36" s="167" t="s">
        <v>694</v>
      </c>
    </row>
    <row r="37" spans="3:4" x14ac:dyDescent="0.25">
      <c r="C37" s="165">
        <v>8</v>
      </c>
      <c r="D37" s="166" t="s">
        <v>673</v>
      </c>
    </row>
    <row r="38" spans="3:4" x14ac:dyDescent="0.25">
      <c r="C38" s="165"/>
      <c r="D38" s="167" t="s">
        <v>695</v>
      </c>
    </row>
    <row r="39" spans="3:4" x14ac:dyDescent="0.25">
      <c r="C39" s="165"/>
      <c r="D39" s="167" t="s">
        <v>696</v>
      </c>
    </row>
    <row r="40" spans="3:4" x14ac:dyDescent="0.25">
      <c r="C40" s="165"/>
      <c r="D40" s="167" t="s">
        <v>697</v>
      </c>
    </row>
    <row r="41" spans="3:4" x14ac:dyDescent="0.25">
      <c r="C41" s="165"/>
      <c r="D41" s="167" t="s">
        <v>698</v>
      </c>
    </row>
    <row r="42" spans="3:4" ht="15.75" thickBot="1" x14ac:dyDescent="0.3">
      <c r="C42" s="171"/>
      <c r="D42" s="172" t="s">
        <v>699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2A91-C2F0-4E40-8450-AC909E26C648}">
  <dimension ref="B2:G21"/>
  <sheetViews>
    <sheetView workbookViewId="0">
      <selection activeCell="F7" sqref="F7"/>
    </sheetView>
  </sheetViews>
  <sheetFormatPr defaultRowHeight="15" x14ac:dyDescent="0.25"/>
  <cols>
    <col min="2" max="2" width="19.85546875" bestFit="1" customWidth="1"/>
    <col min="3" max="3" width="15.7109375" bestFit="1" customWidth="1"/>
    <col min="4" max="4" width="15.85546875" bestFit="1" customWidth="1"/>
    <col min="5" max="5" width="25.28515625" bestFit="1" customWidth="1"/>
    <col min="6" max="6" width="30.28515625" bestFit="1" customWidth="1"/>
    <col min="7" max="7" width="12.140625" bestFit="1" customWidth="1"/>
  </cols>
  <sheetData>
    <row r="2" spans="2:7" ht="15.75" thickBot="1" x14ac:dyDescent="0.3"/>
    <row r="3" spans="2:7" ht="15.75" thickBot="1" x14ac:dyDescent="0.3">
      <c r="B3" s="173" t="s">
        <v>0</v>
      </c>
      <c r="C3" s="174"/>
      <c r="D3" s="174"/>
      <c r="E3" s="174"/>
      <c r="F3" s="175"/>
    </row>
    <row r="4" spans="2:7" x14ac:dyDescent="0.25">
      <c r="B4" s="13" t="s">
        <v>1</v>
      </c>
      <c r="C4" s="14" t="s">
        <v>2</v>
      </c>
      <c r="D4" s="14" t="s">
        <v>10</v>
      </c>
      <c r="E4" s="14" t="s">
        <v>4</v>
      </c>
      <c r="F4" s="15" t="s">
        <v>5</v>
      </c>
    </row>
    <row r="5" spans="2:7" x14ac:dyDescent="0.25">
      <c r="B5" s="4" t="s">
        <v>6</v>
      </c>
      <c r="C5" s="3" t="s">
        <v>7</v>
      </c>
      <c r="D5" s="9">
        <v>968870.48</v>
      </c>
      <c r="E5" s="9">
        <v>977230</v>
      </c>
      <c r="F5" s="10">
        <f>D5-E5</f>
        <v>-8359.5200000000186</v>
      </c>
      <c r="G5" s="2" t="s">
        <v>11</v>
      </c>
    </row>
    <row r="6" spans="2:7" x14ac:dyDescent="0.25">
      <c r="B6" s="4"/>
      <c r="C6" s="3" t="s">
        <v>8</v>
      </c>
      <c r="D6" s="9">
        <v>4697029.2499999972</v>
      </c>
      <c r="E6" s="9">
        <v>5168670</v>
      </c>
      <c r="F6" s="10">
        <v>471640.74999999878</v>
      </c>
      <c r="G6" s="2"/>
    </row>
    <row r="7" spans="2:7" ht="15.75" thickBot="1" x14ac:dyDescent="0.3">
      <c r="B7" s="6" t="s">
        <v>9</v>
      </c>
      <c r="C7" s="7"/>
      <c r="D7" s="11">
        <v>5665899.7299999967</v>
      </c>
      <c r="E7" s="11">
        <v>6145900</v>
      </c>
      <c r="F7" s="12">
        <v>523890.10999999876</v>
      </c>
    </row>
    <row r="9" spans="2:7" ht="15.75" thickBot="1" x14ac:dyDescent="0.3">
      <c r="D9" s="1"/>
      <c r="E9" s="1"/>
      <c r="F9" s="1"/>
    </row>
    <row r="10" spans="2:7" ht="15.75" thickBot="1" x14ac:dyDescent="0.3">
      <c r="B10" s="176">
        <v>43132</v>
      </c>
      <c r="C10" s="174"/>
      <c r="D10" s="174"/>
      <c r="E10" s="174"/>
      <c r="F10" s="175"/>
    </row>
    <row r="11" spans="2:7" x14ac:dyDescent="0.25">
      <c r="B11" s="13" t="s">
        <v>1</v>
      </c>
      <c r="C11" s="14" t="s">
        <v>2</v>
      </c>
      <c r="D11" s="14" t="s">
        <v>3</v>
      </c>
      <c r="E11" s="14" t="s">
        <v>4</v>
      </c>
      <c r="F11" s="15" t="s">
        <v>5</v>
      </c>
    </row>
    <row r="12" spans="2:7" x14ac:dyDescent="0.25">
      <c r="B12" s="4" t="s">
        <v>6</v>
      </c>
      <c r="C12" s="3" t="s">
        <v>7</v>
      </c>
      <c r="D12" s="9">
        <v>72985.66</v>
      </c>
      <c r="E12" s="9">
        <v>90950</v>
      </c>
      <c r="F12" s="10">
        <v>17964.339999999997</v>
      </c>
    </row>
    <row r="13" spans="2:7" x14ac:dyDescent="0.25">
      <c r="B13" s="4"/>
      <c r="C13" s="3" t="s">
        <v>8</v>
      </c>
      <c r="D13" s="9">
        <v>5673112.8599999975</v>
      </c>
      <c r="E13" s="9">
        <v>6845450</v>
      </c>
      <c r="F13" s="10">
        <v>1172337.1399999999</v>
      </c>
      <c r="G13" t="s">
        <v>11</v>
      </c>
    </row>
    <row r="14" spans="2:7" ht="15.75" thickBot="1" x14ac:dyDescent="0.3">
      <c r="B14" s="6" t="s">
        <v>9</v>
      </c>
      <c r="C14" s="7"/>
      <c r="D14" s="11">
        <v>5746098.5199999977</v>
      </c>
      <c r="E14" s="11">
        <v>6936400</v>
      </c>
      <c r="F14" s="12">
        <v>1190301.48</v>
      </c>
    </row>
    <row r="16" spans="2:7" ht="15.75" thickBot="1" x14ac:dyDescent="0.3">
      <c r="D16" s="1"/>
      <c r="E16" s="1"/>
      <c r="F16" s="1"/>
    </row>
    <row r="17" spans="2:6" ht="15.75" thickBot="1" x14ac:dyDescent="0.3">
      <c r="B17" s="176">
        <v>43160</v>
      </c>
      <c r="C17" s="174"/>
      <c r="D17" s="174"/>
      <c r="E17" s="174"/>
      <c r="F17" s="175"/>
    </row>
    <row r="18" spans="2:6" x14ac:dyDescent="0.25">
      <c r="B18" s="13" t="s">
        <v>1</v>
      </c>
      <c r="C18" s="14" t="s">
        <v>2</v>
      </c>
      <c r="D18" s="14" t="s">
        <v>3</v>
      </c>
      <c r="E18" s="14" t="s">
        <v>4</v>
      </c>
      <c r="F18" s="15" t="s">
        <v>5</v>
      </c>
    </row>
    <row r="19" spans="2:6" x14ac:dyDescent="0.25">
      <c r="B19" s="4" t="s">
        <v>6</v>
      </c>
      <c r="C19" s="3" t="s">
        <v>7</v>
      </c>
      <c r="D19" s="9">
        <v>1084828.02</v>
      </c>
      <c r="E19" s="9">
        <v>1090780</v>
      </c>
      <c r="F19" s="10">
        <v>52976.66</v>
      </c>
    </row>
    <row r="20" spans="2:6" x14ac:dyDescent="0.25">
      <c r="B20" s="4"/>
      <c r="C20" s="3" t="s">
        <v>8</v>
      </c>
      <c r="D20" s="9">
        <v>4667035.2600000054</v>
      </c>
      <c r="E20" s="9">
        <v>5691100</v>
      </c>
      <c r="F20" s="10">
        <v>1024064.7399999987</v>
      </c>
    </row>
    <row r="21" spans="2:6" ht="15.75" thickBot="1" x14ac:dyDescent="0.3">
      <c r="B21" s="6" t="s">
        <v>9</v>
      </c>
      <c r="C21" s="7"/>
      <c r="D21" s="11">
        <v>5751863.2800000049</v>
      </c>
      <c r="E21" s="11">
        <v>6781880</v>
      </c>
      <c r="F21" s="12">
        <v>1077041.3999999987</v>
      </c>
    </row>
  </sheetData>
  <mergeCells count="3">
    <mergeCell ref="B3:F3"/>
    <mergeCell ref="B10:F10"/>
    <mergeCell ref="B17:F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EBA2F-687C-4017-B3EC-C4FE1841686D}">
  <dimension ref="B3:J146"/>
  <sheetViews>
    <sheetView topLeftCell="A2" workbookViewId="0">
      <selection activeCell="I5" sqref="I5"/>
    </sheetView>
  </sheetViews>
  <sheetFormatPr defaultRowHeight="15" x14ac:dyDescent="0.25"/>
  <cols>
    <col min="2" max="2" width="8" bestFit="1" customWidth="1"/>
    <col min="3" max="3" width="34.5703125" bestFit="1" customWidth="1"/>
    <col min="4" max="4" width="7.140625" bestFit="1" customWidth="1"/>
    <col min="5" max="5" width="31.85546875" bestFit="1" customWidth="1"/>
    <col min="6" max="6" width="19.28515625" customWidth="1"/>
    <col min="7" max="7" width="16.42578125" customWidth="1"/>
    <col min="8" max="9" width="13.42578125" bestFit="1" customWidth="1"/>
    <col min="10" max="10" width="18.5703125" bestFit="1" customWidth="1"/>
  </cols>
  <sheetData>
    <row r="3" spans="2:10" ht="15.75" thickBot="1" x14ac:dyDescent="0.3"/>
    <row r="4" spans="2:10" x14ac:dyDescent="0.25">
      <c r="B4" s="13" t="s">
        <v>140</v>
      </c>
      <c r="C4" s="16" t="s">
        <v>1</v>
      </c>
      <c r="D4" s="16" t="s">
        <v>12</v>
      </c>
      <c r="E4" s="16" t="s">
        <v>13</v>
      </c>
      <c r="F4" s="16" t="s">
        <v>15</v>
      </c>
      <c r="G4" s="16" t="s">
        <v>16</v>
      </c>
      <c r="H4" s="16" t="s">
        <v>2</v>
      </c>
      <c r="I4" s="16" t="s">
        <v>376</v>
      </c>
      <c r="J4" s="17" t="s">
        <v>18</v>
      </c>
    </row>
    <row r="5" spans="2:10" x14ac:dyDescent="0.25">
      <c r="B5" s="4" t="s">
        <v>139</v>
      </c>
      <c r="C5" s="19" t="s">
        <v>6</v>
      </c>
      <c r="D5" s="19" t="s">
        <v>19</v>
      </c>
      <c r="E5" s="19" t="s">
        <v>20</v>
      </c>
      <c r="F5" s="19" t="s">
        <v>21</v>
      </c>
      <c r="G5" s="3" t="s">
        <v>22</v>
      </c>
      <c r="H5" s="19" t="s">
        <v>7</v>
      </c>
      <c r="I5" s="19" t="s">
        <v>23</v>
      </c>
      <c r="J5" s="20" t="s">
        <v>24</v>
      </c>
    </row>
    <row r="6" spans="2:10" x14ac:dyDescent="0.25">
      <c r="B6" s="4" t="s">
        <v>139</v>
      </c>
      <c r="C6" s="19" t="s">
        <v>6</v>
      </c>
      <c r="D6" s="19" t="s">
        <v>25</v>
      </c>
      <c r="E6" s="19" t="s">
        <v>26</v>
      </c>
      <c r="F6" s="19" t="s">
        <v>27</v>
      </c>
      <c r="G6" s="3" t="s">
        <v>28</v>
      </c>
      <c r="H6" s="19" t="s">
        <v>7</v>
      </c>
      <c r="I6" s="19" t="s">
        <v>29</v>
      </c>
      <c r="J6" s="20" t="s">
        <v>30</v>
      </c>
    </row>
    <row r="7" spans="2:10" x14ac:dyDescent="0.25">
      <c r="B7" s="4" t="s">
        <v>139</v>
      </c>
      <c r="C7" s="19" t="s">
        <v>6</v>
      </c>
      <c r="D7" s="19" t="s">
        <v>31</v>
      </c>
      <c r="E7" s="19" t="s">
        <v>32</v>
      </c>
      <c r="F7" s="19" t="s">
        <v>33</v>
      </c>
      <c r="G7" s="3" t="s">
        <v>28</v>
      </c>
      <c r="H7" s="19" t="s">
        <v>7</v>
      </c>
      <c r="I7" s="19" t="s">
        <v>29</v>
      </c>
      <c r="J7" s="20" t="s">
        <v>30</v>
      </c>
    </row>
    <row r="8" spans="2:10" x14ac:dyDescent="0.25">
      <c r="B8" s="4" t="s">
        <v>139</v>
      </c>
      <c r="C8" s="19" t="s">
        <v>6</v>
      </c>
      <c r="D8" s="19" t="s">
        <v>34</v>
      </c>
      <c r="E8" s="19" t="s">
        <v>35</v>
      </c>
      <c r="F8" s="19" t="s">
        <v>36</v>
      </c>
      <c r="G8" s="3" t="s">
        <v>37</v>
      </c>
      <c r="H8" s="19" t="s">
        <v>7</v>
      </c>
      <c r="I8" s="19" t="s">
        <v>23</v>
      </c>
      <c r="J8" s="20" t="s">
        <v>24</v>
      </c>
    </row>
    <row r="9" spans="2:10" x14ac:dyDescent="0.25">
      <c r="B9" s="4" t="s">
        <v>139</v>
      </c>
      <c r="C9" s="19" t="s">
        <v>6</v>
      </c>
      <c r="D9" s="19" t="s">
        <v>38</v>
      </c>
      <c r="E9" s="19" t="s">
        <v>39</v>
      </c>
      <c r="F9" s="19" t="s">
        <v>36</v>
      </c>
      <c r="G9" s="3" t="s">
        <v>37</v>
      </c>
      <c r="H9" s="19" t="s">
        <v>7</v>
      </c>
      <c r="I9" s="19" t="s">
        <v>23</v>
      </c>
      <c r="J9" s="20" t="s">
        <v>24</v>
      </c>
    </row>
    <row r="10" spans="2:10" x14ac:dyDescent="0.25">
      <c r="B10" s="4" t="s">
        <v>139</v>
      </c>
      <c r="C10" s="19" t="s">
        <v>6</v>
      </c>
      <c r="D10" s="19" t="s">
        <v>40</v>
      </c>
      <c r="E10" s="19" t="s">
        <v>41</v>
      </c>
      <c r="F10" s="19" t="s">
        <v>36</v>
      </c>
      <c r="G10" s="3" t="s">
        <v>37</v>
      </c>
      <c r="H10" s="19" t="s">
        <v>7</v>
      </c>
      <c r="I10" s="19" t="s">
        <v>23</v>
      </c>
      <c r="J10" s="20" t="s">
        <v>24</v>
      </c>
    </row>
    <row r="11" spans="2:10" x14ac:dyDescent="0.25">
      <c r="B11" s="4" t="s">
        <v>139</v>
      </c>
      <c r="C11" s="19" t="s">
        <v>6</v>
      </c>
      <c r="D11" s="19" t="s">
        <v>42</v>
      </c>
      <c r="E11" s="19" t="s">
        <v>43</v>
      </c>
      <c r="F11" s="19" t="s">
        <v>36</v>
      </c>
      <c r="G11" s="3" t="s">
        <v>37</v>
      </c>
      <c r="H11" s="19" t="s">
        <v>7</v>
      </c>
      <c r="I11" s="19" t="s">
        <v>23</v>
      </c>
      <c r="J11" s="20" t="s">
        <v>24</v>
      </c>
    </row>
    <row r="12" spans="2:10" x14ac:dyDescent="0.25">
      <c r="B12" s="4" t="s">
        <v>139</v>
      </c>
      <c r="C12" s="19" t="s">
        <v>6</v>
      </c>
      <c r="D12" s="19" t="s">
        <v>44</v>
      </c>
      <c r="E12" s="19" t="s">
        <v>45</v>
      </c>
      <c r="F12" s="19" t="s">
        <v>21</v>
      </c>
      <c r="G12" s="3" t="s">
        <v>46</v>
      </c>
      <c r="H12" s="19" t="s">
        <v>7</v>
      </c>
      <c r="I12" s="19" t="s">
        <v>23</v>
      </c>
      <c r="J12" s="20" t="s">
        <v>24</v>
      </c>
    </row>
    <row r="13" spans="2:10" x14ac:dyDescent="0.25">
      <c r="B13" s="4" t="s">
        <v>139</v>
      </c>
      <c r="C13" s="19" t="s">
        <v>47</v>
      </c>
      <c r="D13" s="19" t="s">
        <v>48</v>
      </c>
      <c r="E13" s="19" t="s">
        <v>49</v>
      </c>
      <c r="F13" s="19" t="s">
        <v>21</v>
      </c>
      <c r="G13" s="3" t="s">
        <v>50</v>
      </c>
      <c r="H13" s="19" t="s">
        <v>7</v>
      </c>
      <c r="I13" s="19" t="s">
        <v>23</v>
      </c>
      <c r="J13" s="20" t="s">
        <v>24</v>
      </c>
    </row>
    <row r="14" spans="2:10" x14ac:dyDescent="0.25">
      <c r="B14" s="4" t="s">
        <v>139</v>
      </c>
      <c r="C14" s="19" t="s">
        <v>6</v>
      </c>
      <c r="D14" s="19" t="s">
        <v>51</v>
      </c>
      <c r="E14" s="19" t="s">
        <v>52</v>
      </c>
      <c r="F14" s="19" t="s">
        <v>21</v>
      </c>
      <c r="G14" s="3" t="s">
        <v>53</v>
      </c>
      <c r="H14" s="19" t="s">
        <v>7</v>
      </c>
      <c r="I14" s="19" t="s">
        <v>23</v>
      </c>
      <c r="J14" s="20" t="s">
        <v>24</v>
      </c>
    </row>
    <row r="15" spans="2:10" x14ac:dyDescent="0.25">
      <c r="B15" s="4" t="s">
        <v>139</v>
      </c>
      <c r="C15" s="19" t="s">
        <v>6</v>
      </c>
      <c r="D15" s="19" t="s">
        <v>54</v>
      </c>
      <c r="E15" s="19" t="s">
        <v>55</v>
      </c>
      <c r="F15" s="19" t="s">
        <v>21</v>
      </c>
      <c r="G15" s="3" t="s">
        <v>53</v>
      </c>
      <c r="H15" s="19" t="s">
        <v>7</v>
      </c>
      <c r="I15" s="19" t="s">
        <v>23</v>
      </c>
      <c r="J15" s="20" t="s">
        <v>24</v>
      </c>
    </row>
    <row r="16" spans="2:10" x14ac:dyDescent="0.25">
      <c r="B16" s="4" t="s">
        <v>139</v>
      </c>
      <c r="C16" s="19" t="s">
        <v>6</v>
      </c>
      <c r="D16" s="19" t="s">
        <v>56</v>
      </c>
      <c r="E16" s="19" t="s">
        <v>57</v>
      </c>
      <c r="F16" s="19" t="s">
        <v>21</v>
      </c>
      <c r="G16" s="3" t="s">
        <v>53</v>
      </c>
      <c r="H16" s="19" t="s">
        <v>7</v>
      </c>
      <c r="I16" s="19" t="s">
        <v>23</v>
      </c>
      <c r="J16" s="20" t="s">
        <v>24</v>
      </c>
    </row>
    <row r="17" spans="2:10" x14ac:dyDescent="0.25">
      <c r="B17" s="4" t="s">
        <v>139</v>
      </c>
      <c r="C17" s="19" t="s">
        <v>6</v>
      </c>
      <c r="D17" s="19" t="s">
        <v>58</v>
      </c>
      <c r="E17" s="19" t="s">
        <v>59</v>
      </c>
      <c r="F17" s="19" t="s">
        <v>60</v>
      </c>
      <c r="G17" s="3" t="s">
        <v>61</v>
      </c>
      <c r="H17" s="19" t="s">
        <v>7</v>
      </c>
      <c r="I17" s="19" t="s">
        <v>29</v>
      </c>
      <c r="J17" s="20" t="s">
        <v>30</v>
      </c>
    </row>
    <row r="18" spans="2:10" x14ac:dyDescent="0.25">
      <c r="B18" s="4" t="s">
        <v>139</v>
      </c>
      <c r="C18" s="19" t="s">
        <v>6</v>
      </c>
      <c r="D18" s="19" t="s">
        <v>62</v>
      </c>
      <c r="E18" s="19" t="s">
        <v>63</v>
      </c>
      <c r="F18" s="19" t="s">
        <v>21</v>
      </c>
      <c r="G18" s="3" t="s">
        <v>64</v>
      </c>
      <c r="H18" s="19" t="s">
        <v>7</v>
      </c>
      <c r="I18" s="19" t="s">
        <v>23</v>
      </c>
      <c r="J18" s="20" t="s">
        <v>24</v>
      </c>
    </row>
    <row r="19" spans="2:10" x14ac:dyDescent="0.25">
      <c r="B19" s="4" t="s">
        <v>139</v>
      </c>
      <c r="C19" s="19" t="s">
        <v>6</v>
      </c>
      <c r="D19" s="19" t="s">
        <v>65</v>
      </c>
      <c r="E19" s="19" t="s">
        <v>66</v>
      </c>
      <c r="F19" s="19" t="s">
        <v>33</v>
      </c>
      <c r="G19" s="3" t="s">
        <v>67</v>
      </c>
      <c r="H19" s="19" t="s">
        <v>7</v>
      </c>
      <c r="I19" s="19" t="s">
        <v>29</v>
      </c>
      <c r="J19" s="20" t="s">
        <v>30</v>
      </c>
    </row>
    <row r="20" spans="2:10" x14ac:dyDescent="0.25">
      <c r="B20" s="4" t="s">
        <v>139</v>
      </c>
      <c r="C20" s="19" t="s">
        <v>6</v>
      </c>
      <c r="D20" s="19" t="s">
        <v>68</v>
      </c>
      <c r="E20" s="19" t="s">
        <v>66</v>
      </c>
      <c r="F20" s="19" t="s">
        <v>36</v>
      </c>
      <c r="G20" s="3" t="s">
        <v>67</v>
      </c>
      <c r="H20" s="19" t="s">
        <v>7</v>
      </c>
      <c r="I20" s="19" t="s">
        <v>29</v>
      </c>
      <c r="J20" s="20" t="s">
        <v>30</v>
      </c>
    </row>
    <row r="21" spans="2:10" x14ac:dyDescent="0.25">
      <c r="B21" s="4" t="s">
        <v>139</v>
      </c>
      <c r="C21" s="19" t="s">
        <v>6</v>
      </c>
      <c r="D21" s="19" t="s">
        <v>69</v>
      </c>
      <c r="E21" s="19" t="s">
        <v>70</v>
      </c>
      <c r="F21" s="19" t="s">
        <v>21</v>
      </c>
      <c r="G21" s="3" t="s">
        <v>71</v>
      </c>
      <c r="H21" s="19" t="s">
        <v>7</v>
      </c>
      <c r="I21" s="19" t="s">
        <v>23</v>
      </c>
      <c r="J21" s="20" t="s">
        <v>24</v>
      </c>
    </row>
    <row r="22" spans="2:10" x14ac:dyDescent="0.25">
      <c r="B22" s="4" t="s">
        <v>139</v>
      </c>
      <c r="C22" s="19" t="s">
        <v>6</v>
      </c>
      <c r="D22" s="19" t="s">
        <v>72</v>
      </c>
      <c r="E22" s="19" t="s">
        <v>73</v>
      </c>
      <c r="F22" s="19" t="s">
        <v>21</v>
      </c>
      <c r="G22" s="3" t="s">
        <v>74</v>
      </c>
      <c r="H22" s="19" t="s">
        <v>7</v>
      </c>
      <c r="I22" s="19" t="s">
        <v>23</v>
      </c>
      <c r="J22" s="20" t="s">
        <v>24</v>
      </c>
    </row>
    <row r="23" spans="2:10" x14ac:dyDescent="0.25">
      <c r="B23" s="4" t="s">
        <v>139</v>
      </c>
      <c r="C23" s="19" t="s">
        <v>6</v>
      </c>
      <c r="D23" s="19" t="s">
        <v>75</v>
      </c>
      <c r="E23" s="19" t="s">
        <v>76</v>
      </c>
      <c r="F23" s="19" t="s">
        <v>36</v>
      </c>
      <c r="G23" s="3" t="s">
        <v>77</v>
      </c>
      <c r="H23" s="19" t="s">
        <v>7</v>
      </c>
      <c r="I23" s="19" t="s">
        <v>23</v>
      </c>
      <c r="J23" s="20" t="s">
        <v>24</v>
      </c>
    </row>
    <row r="24" spans="2:10" x14ac:dyDescent="0.25">
      <c r="B24" s="4" t="s">
        <v>139</v>
      </c>
      <c r="C24" s="19" t="s">
        <v>6</v>
      </c>
      <c r="D24" s="19" t="s">
        <v>78</v>
      </c>
      <c r="E24" s="19" t="s">
        <v>79</v>
      </c>
      <c r="F24" s="19" t="s">
        <v>21</v>
      </c>
      <c r="G24" s="3" t="s">
        <v>77</v>
      </c>
      <c r="H24" s="19" t="s">
        <v>7</v>
      </c>
      <c r="I24" s="19" t="s">
        <v>23</v>
      </c>
      <c r="J24" s="20" t="s">
        <v>24</v>
      </c>
    </row>
    <row r="25" spans="2:10" x14ac:dyDescent="0.25">
      <c r="B25" s="4" t="s">
        <v>139</v>
      </c>
      <c r="C25" s="19" t="s">
        <v>6</v>
      </c>
      <c r="D25" s="19" t="s">
        <v>80</v>
      </c>
      <c r="E25" s="19" t="s">
        <v>81</v>
      </c>
      <c r="F25" s="19" t="s">
        <v>82</v>
      </c>
      <c r="G25" s="3" t="s">
        <v>83</v>
      </c>
      <c r="H25" s="19" t="s">
        <v>7</v>
      </c>
      <c r="I25" s="19" t="s">
        <v>23</v>
      </c>
      <c r="J25" s="20" t="s">
        <v>24</v>
      </c>
    </row>
    <row r="26" spans="2:10" x14ac:dyDescent="0.25">
      <c r="B26" s="4" t="s">
        <v>139</v>
      </c>
      <c r="C26" s="21" t="s">
        <v>6</v>
      </c>
      <c r="D26" s="19" t="s">
        <v>84</v>
      </c>
      <c r="E26" s="19" t="s">
        <v>85</v>
      </c>
      <c r="F26" s="19" t="s">
        <v>21</v>
      </c>
      <c r="G26" s="3" t="s">
        <v>86</v>
      </c>
      <c r="H26" s="19" t="s">
        <v>7</v>
      </c>
      <c r="I26" s="19" t="s">
        <v>29</v>
      </c>
      <c r="J26" s="20" t="s">
        <v>30</v>
      </c>
    </row>
    <row r="27" spans="2:10" x14ac:dyDescent="0.25">
      <c r="B27" s="4" t="s">
        <v>139</v>
      </c>
      <c r="C27" s="21" t="s">
        <v>6</v>
      </c>
      <c r="D27" s="19" t="s">
        <v>87</v>
      </c>
      <c r="E27" s="19" t="s">
        <v>88</v>
      </c>
      <c r="F27" s="19" t="s">
        <v>21</v>
      </c>
      <c r="G27" s="3" t="s">
        <v>86</v>
      </c>
      <c r="H27" s="19" t="s">
        <v>7</v>
      </c>
      <c r="I27" s="19" t="s">
        <v>29</v>
      </c>
      <c r="J27" s="20" t="s">
        <v>30</v>
      </c>
    </row>
    <row r="28" spans="2:10" x14ac:dyDescent="0.25">
      <c r="B28" s="4" t="s">
        <v>139</v>
      </c>
      <c r="C28" s="19" t="s">
        <v>6</v>
      </c>
      <c r="D28" s="19" t="s">
        <v>89</v>
      </c>
      <c r="E28" s="19" t="s">
        <v>90</v>
      </c>
      <c r="F28" s="19" t="s">
        <v>21</v>
      </c>
      <c r="G28" s="3" t="s">
        <v>86</v>
      </c>
      <c r="H28" s="19" t="s">
        <v>7</v>
      </c>
      <c r="I28" s="19" t="s">
        <v>29</v>
      </c>
      <c r="J28" s="20" t="s">
        <v>30</v>
      </c>
    </row>
    <row r="29" spans="2:10" x14ac:dyDescent="0.25">
      <c r="B29" s="4" t="s">
        <v>139</v>
      </c>
      <c r="C29" s="19" t="s">
        <v>6</v>
      </c>
      <c r="D29" s="19" t="s">
        <v>91</v>
      </c>
      <c r="E29" s="19" t="s">
        <v>92</v>
      </c>
      <c r="F29" s="19" t="s">
        <v>21</v>
      </c>
      <c r="G29" s="3" t="s">
        <v>86</v>
      </c>
      <c r="H29" s="19" t="s">
        <v>7</v>
      </c>
      <c r="I29" s="19" t="s">
        <v>29</v>
      </c>
      <c r="J29" s="20" t="s">
        <v>30</v>
      </c>
    </row>
    <row r="30" spans="2:10" x14ac:dyDescent="0.25">
      <c r="B30" s="4" t="s">
        <v>139</v>
      </c>
      <c r="C30" s="19" t="s">
        <v>6</v>
      </c>
      <c r="D30" s="19" t="s">
        <v>93</v>
      </c>
      <c r="E30" s="19" t="s">
        <v>94</v>
      </c>
      <c r="F30" s="19" t="s">
        <v>33</v>
      </c>
      <c r="G30" s="3" t="s">
        <v>86</v>
      </c>
      <c r="H30" s="19" t="s">
        <v>7</v>
      </c>
      <c r="I30" s="19" t="s">
        <v>29</v>
      </c>
      <c r="J30" s="20" t="s">
        <v>30</v>
      </c>
    </row>
    <row r="31" spans="2:10" x14ac:dyDescent="0.25">
      <c r="B31" s="4" t="s">
        <v>139</v>
      </c>
      <c r="C31" s="19" t="s">
        <v>6</v>
      </c>
      <c r="D31" s="19" t="s">
        <v>95</v>
      </c>
      <c r="E31" s="19" t="s">
        <v>96</v>
      </c>
      <c r="F31" s="19" t="s">
        <v>33</v>
      </c>
      <c r="G31" s="3" t="s">
        <v>97</v>
      </c>
      <c r="H31" s="19" t="s">
        <v>7</v>
      </c>
      <c r="I31" s="19" t="s">
        <v>23</v>
      </c>
      <c r="J31" s="20" t="s">
        <v>24</v>
      </c>
    </row>
    <row r="32" spans="2:10" x14ac:dyDescent="0.25">
      <c r="B32" s="4" t="s">
        <v>139</v>
      </c>
      <c r="C32" s="19" t="s">
        <v>6</v>
      </c>
      <c r="D32" s="19" t="s">
        <v>98</v>
      </c>
      <c r="E32" s="19" t="s">
        <v>99</v>
      </c>
      <c r="F32" s="19" t="s">
        <v>21</v>
      </c>
      <c r="G32" s="3" t="s">
        <v>97</v>
      </c>
      <c r="H32" s="19" t="s">
        <v>7</v>
      </c>
      <c r="I32" s="19" t="s">
        <v>23</v>
      </c>
      <c r="J32" s="20" t="s">
        <v>24</v>
      </c>
    </row>
    <row r="33" spans="2:10" x14ac:dyDescent="0.25">
      <c r="B33" s="4" t="s">
        <v>139</v>
      </c>
      <c r="C33" s="19" t="s">
        <v>6</v>
      </c>
      <c r="D33" s="19" t="s">
        <v>100</v>
      </c>
      <c r="E33" s="19" t="s">
        <v>101</v>
      </c>
      <c r="F33" s="19" t="s">
        <v>21</v>
      </c>
      <c r="G33" s="3" t="s">
        <v>102</v>
      </c>
      <c r="H33" s="19" t="s">
        <v>7</v>
      </c>
      <c r="I33" s="19" t="s">
        <v>23</v>
      </c>
      <c r="J33" s="20" t="s">
        <v>24</v>
      </c>
    </row>
    <row r="34" spans="2:10" x14ac:dyDescent="0.25">
      <c r="B34" s="4" t="s">
        <v>139</v>
      </c>
      <c r="C34" s="19" t="s">
        <v>6</v>
      </c>
      <c r="D34" s="19" t="s">
        <v>103</v>
      </c>
      <c r="E34" s="19" t="s">
        <v>104</v>
      </c>
      <c r="F34" s="19" t="s">
        <v>21</v>
      </c>
      <c r="G34" s="3" t="s">
        <v>102</v>
      </c>
      <c r="H34" s="19" t="s">
        <v>7</v>
      </c>
      <c r="I34" s="19" t="s">
        <v>23</v>
      </c>
      <c r="J34" s="20" t="s">
        <v>24</v>
      </c>
    </row>
    <row r="35" spans="2:10" x14ac:dyDescent="0.25">
      <c r="B35" s="4" t="s">
        <v>139</v>
      </c>
      <c r="C35" s="19" t="s">
        <v>6</v>
      </c>
      <c r="D35" s="19" t="s">
        <v>105</v>
      </c>
      <c r="E35" s="19" t="s">
        <v>106</v>
      </c>
      <c r="F35" s="19" t="s">
        <v>33</v>
      </c>
      <c r="G35" s="3" t="s">
        <v>102</v>
      </c>
      <c r="H35" s="19" t="s">
        <v>7</v>
      </c>
      <c r="I35" s="19" t="s">
        <v>23</v>
      </c>
      <c r="J35" s="20" t="s">
        <v>24</v>
      </c>
    </row>
    <row r="36" spans="2:10" x14ac:dyDescent="0.25">
      <c r="B36" s="4" t="s">
        <v>139</v>
      </c>
      <c r="C36" s="19" t="s">
        <v>6</v>
      </c>
      <c r="D36" s="19" t="s">
        <v>107</v>
      </c>
      <c r="E36" s="19" t="s">
        <v>108</v>
      </c>
      <c r="F36" s="19" t="s">
        <v>21</v>
      </c>
      <c r="G36" s="3" t="s">
        <v>109</v>
      </c>
      <c r="H36" s="19" t="s">
        <v>7</v>
      </c>
      <c r="I36" s="19" t="s">
        <v>29</v>
      </c>
      <c r="J36" s="20" t="s">
        <v>30</v>
      </c>
    </row>
    <row r="37" spans="2:10" x14ac:dyDescent="0.25">
      <c r="B37" s="4" t="s">
        <v>139</v>
      </c>
      <c r="C37" s="19" t="s">
        <v>47</v>
      </c>
      <c r="D37" s="19" t="s">
        <v>107</v>
      </c>
      <c r="E37" s="19" t="s">
        <v>110</v>
      </c>
      <c r="F37" s="19" t="s">
        <v>21</v>
      </c>
      <c r="G37" s="3" t="s">
        <v>109</v>
      </c>
      <c r="H37" s="19" t="s">
        <v>7</v>
      </c>
      <c r="I37" s="19" t="s">
        <v>29</v>
      </c>
      <c r="J37" s="20" t="s">
        <v>30</v>
      </c>
    </row>
    <row r="38" spans="2:10" x14ac:dyDescent="0.25">
      <c r="B38" s="4" t="s">
        <v>139</v>
      </c>
      <c r="C38" s="19" t="s">
        <v>6</v>
      </c>
      <c r="D38" s="19" t="s">
        <v>111</v>
      </c>
      <c r="E38" s="19" t="s">
        <v>112</v>
      </c>
      <c r="F38" s="19" t="s">
        <v>33</v>
      </c>
      <c r="G38" s="3" t="s">
        <v>113</v>
      </c>
      <c r="H38" s="19" t="s">
        <v>7</v>
      </c>
      <c r="I38" s="19" t="s">
        <v>29</v>
      </c>
      <c r="J38" s="20" t="s">
        <v>30</v>
      </c>
    </row>
    <row r="39" spans="2:10" x14ac:dyDescent="0.25">
      <c r="B39" s="4" t="s">
        <v>139</v>
      </c>
      <c r="C39" s="19" t="s">
        <v>6</v>
      </c>
      <c r="D39" s="19" t="s">
        <v>114</v>
      </c>
      <c r="E39" s="19" t="s">
        <v>115</v>
      </c>
      <c r="F39" s="19" t="s">
        <v>21</v>
      </c>
      <c r="G39" s="3" t="s">
        <v>116</v>
      </c>
      <c r="H39" s="3" t="s">
        <v>7</v>
      </c>
      <c r="I39" s="19" t="s">
        <v>23</v>
      </c>
      <c r="J39" s="20" t="s">
        <v>24</v>
      </c>
    </row>
    <row r="40" spans="2:10" x14ac:dyDescent="0.25">
      <c r="B40" s="4" t="s">
        <v>139</v>
      </c>
      <c r="C40" s="19" t="s">
        <v>6</v>
      </c>
      <c r="D40" s="19" t="s">
        <v>87</v>
      </c>
      <c r="E40" s="19" t="s">
        <v>117</v>
      </c>
      <c r="F40" s="19" t="s">
        <v>33</v>
      </c>
      <c r="G40" s="3" t="s">
        <v>118</v>
      </c>
      <c r="H40" s="19" t="s">
        <v>7</v>
      </c>
      <c r="I40" s="19" t="s">
        <v>29</v>
      </c>
      <c r="J40" s="20" t="s">
        <v>30</v>
      </c>
    </row>
    <row r="41" spans="2:10" x14ac:dyDescent="0.25">
      <c r="B41" s="4" t="s">
        <v>139</v>
      </c>
      <c r="C41" s="19" t="s">
        <v>6</v>
      </c>
      <c r="D41" s="19" t="s">
        <v>119</v>
      </c>
      <c r="E41" s="19" t="s">
        <v>120</v>
      </c>
      <c r="F41" s="19" t="s">
        <v>21</v>
      </c>
      <c r="G41" s="3" t="s">
        <v>121</v>
      </c>
      <c r="H41" s="19" t="s">
        <v>7</v>
      </c>
      <c r="I41" s="19" t="s">
        <v>23</v>
      </c>
      <c r="J41" s="20" t="s">
        <v>24</v>
      </c>
    </row>
    <row r="42" spans="2:10" x14ac:dyDescent="0.25">
      <c r="B42" s="4" t="s">
        <v>139</v>
      </c>
      <c r="C42" s="19" t="s">
        <v>6</v>
      </c>
      <c r="D42" s="19" t="s">
        <v>62</v>
      </c>
      <c r="E42" s="19" t="s">
        <v>122</v>
      </c>
      <c r="F42" s="19" t="s">
        <v>21</v>
      </c>
      <c r="G42" s="3" t="s">
        <v>121</v>
      </c>
      <c r="H42" s="19" t="s">
        <v>7</v>
      </c>
      <c r="I42" s="19" t="s">
        <v>23</v>
      </c>
      <c r="J42" s="20" t="s">
        <v>24</v>
      </c>
    </row>
    <row r="43" spans="2:10" x14ac:dyDescent="0.25">
      <c r="B43" s="4" t="s">
        <v>139</v>
      </c>
      <c r="C43" s="19" t="s">
        <v>6</v>
      </c>
      <c r="D43" s="19" t="s">
        <v>119</v>
      </c>
      <c r="E43" s="19" t="s">
        <v>123</v>
      </c>
      <c r="F43" s="19" t="s">
        <v>21</v>
      </c>
      <c r="G43" s="3" t="s">
        <v>121</v>
      </c>
      <c r="H43" s="19" t="s">
        <v>7</v>
      </c>
      <c r="I43" s="19" t="s">
        <v>23</v>
      </c>
      <c r="J43" s="20" t="s">
        <v>24</v>
      </c>
    </row>
    <row r="44" spans="2:10" x14ac:dyDescent="0.25">
      <c r="B44" s="4" t="s">
        <v>139</v>
      </c>
      <c r="C44" s="19" t="s">
        <v>6</v>
      </c>
      <c r="D44" s="19" t="s">
        <v>124</v>
      </c>
      <c r="E44" s="19" t="s">
        <v>125</v>
      </c>
      <c r="F44" s="19" t="s">
        <v>21</v>
      </c>
      <c r="G44" s="3" t="s">
        <v>126</v>
      </c>
      <c r="H44" s="19" t="s">
        <v>7</v>
      </c>
      <c r="I44" s="19" t="s">
        <v>23</v>
      </c>
      <c r="J44" s="20" t="s">
        <v>24</v>
      </c>
    </row>
    <row r="45" spans="2:10" x14ac:dyDescent="0.25">
      <c r="B45" s="4" t="s">
        <v>139</v>
      </c>
      <c r="C45" s="19" t="s">
        <v>6</v>
      </c>
      <c r="D45" s="19" t="s">
        <v>127</v>
      </c>
      <c r="E45" s="19" t="s">
        <v>128</v>
      </c>
      <c r="F45" s="19" t="s">
        <v>21</v>
      </c>
      <c r="G45" s="3" t="s">
        <v>126</v>
      </c>
      <c r="H45" s="19" t="s">
        <v>7</v>
      </c>
      <c r="I45" s="19" t="s">
        <v>23</v>
      </c>
      <c r="J45" s="20" t="s">
        <v>24</v>
      </c>
    </row>
    <row r="46" spans="2:10" x14ac:dyDescent="0.25">
      <c r="B46" s="4" t="s">
        <v>139</v>
      </c>
      <c r="C46" s="19" t="s">
        <v>6</v>
      </c>
      <c r="D46" s="19" t="s">
        <v>129</v>
      </c>
      <c r="E46" s="19" t="s">
        <v>130</v>
      </c>
      <c r="F46" s="19" t="s">
        <v>21</v>
      </c>
      <c r="G46" s="3" t="s">
        <v>131</v>
      </c>
      <c r="H46" s="19" t="s">
        <v>7</v>
      </c>
      <c r="I46" s="19" t="s">
        <v>23</v>
      </c>
      <c r="J46" s="20" t="s">
        <v>24</v>
      </c>
    </row>
    <row r="47" spans="2:10" x14ac:dyDescent="0.25">
      <c r="B47" s="4" t="s">
        <v>139</v>
      </c>
      <c r="C47" s="19" t="s">
        <v>6</v>
      </c>
      <c r="D47" s="19" t="s">
        <v>132</v>
      </c>
      <c r="E47" s="19" t="s">
        <v>130</v>
      </c>
      <c r="F47" s="19" t="s">
        <v>21</v>
      </c>
      <c r="G47" s="3" t="s">
        <v>131</v>
      </c>
      <c r="H47" s="19" t="s">
        <v>7</v>
      </c>
      <c r="I47" s="19" t="s">
        <v>23</v>
      </c>
      <c r="J47" s="20" t="s">
        <v>24</v>
      </c>
    </row>
    <row r="48" spans="2:10" x14ac:dyDescent="0.25">
      <c r="B48" s="4" t="s">
        <v>139</v>
      </c>
      <c r="C48" s="19" t="s">
        <v>6</v>
      </c>
      <c r="D48" s="19" t="s">
        <v>133</v>
      </c>
      <c r="E48" s="19" t="s">
        <v>134</v>
      </c>
      <c r="F48" s="19" t="s">
        <v>33</v>
      </c>
      <c r="G48" s="3" t="s">
        <v>135</v>
      </c>
      <c r="H48" s="19" t="s">
        <v>7</v>
      </c>
      <c r="I48" s="19" t="s">
        <v>23</v>
      </c>
      <c r="J48" s="20" t="s">
        <v>24</v>
      </c>
    </row>
    <row r="49" spans="2:10" x14ac:dyDescent="0.25">
      <c r="B49" s="4" t="s">
        <v>138</v>
      </c>
      <c r="C49" s="19" t="s">
        <v>6</v>
      </c>
      <c r="D49" s="19" t="s">
        <v>136</v>
      </c>
      <c r="E49" s="19" t="s">
        <v>137</v>
      </c>
      <c r="F49" s="19" t="s">
        <v>21</v>
      </c>
      <c r="G49" s="3" t="s">
        <v>116</v>
      </c>
      <c r="H49" s="19" t="s">
        <v>7</v>
      </c>
      <c r="I49" s="19" t="s">
        <v>23</v>
      </c>
      <c r="J49" s="20" t="s">
        <v>24</v>
      </c>
    </row>
    <row r="50" spans="2:10" x14ac:dyDescent="0.25">
      <c r="B50" s="4" t="s">
        <v>138</v>
      </c>
      <c r="C50" s="19" t="s">
        <v>6</v>
      </c>
      <c r="D50" s="19" t="s">
        <v>111</v>
      </c>
      <c r="E50" s="19" t="s">
        <v>112</v>
      </c>
      <c r="F50" s="19" t="s">
        <v>33</v>
      </c>
      <c r="G50" s="3" t="s">
        <v>113</v>
      </c>
      <c r="H50" s="19" t="s">
        <v>7</v>
      </c>
      <c r="I50" s="19" t="s">
        <v>29</v>
      </c>
      <c r="J50" s="20" t="s">
        <v>30</v>
      </c>
    </row>
    <row r="51" spans="2:10" x14ac:dyDescent="0.25">
      <c r="B51" s="4" t="s">
        <v>138</v>
      </c>
      <c r="C51" s="19" t="s">
        <v>6</v>
      </c>
      <c r="D51" s="19" t="s">
        <v>68</v>
      </c>
      <c r="E51" s="19" t="s">
        <v>66</v>
      </c>
      <c r="F51" s="19" t="s">
        <v>36</v>
      </c>
      <c r="G51" s="3" t="s">
        <v>67</v>
      </c>
      <c r="H51" s="19" t="s">
        <v>7</v>
      </c>
      <c r="I51" s="19" t="s">
        <v>29</v>
      </c>
      <c r="J51" s="20" t="s">
        <v>30</v>
      </c>
    </row>
    <row r="52" spans="2:10" x14ac:dyDescent="0.25">
      <c r="B52" s="26" t="s">
        <v>375</v>
      </c>
      <c r="C52" s="22" t="s">
        <v>1</v>
      </c>
      <c r="D52" s="23" t="s">
        <v>12</v>
      </c>
      <c r="E52" s="23" t="s">
        <v>13</v>
      </c>
      <c r="F52" s="23" t="s">
        <v>14</v>
      </c>
      <c r="G52" s="23" t="s">
        <v>16</v>
      </c>
      <c r="H52" s="23" t="s">
        <v>2</v>
      </c>
      <c r="I52" s="23" t="s">
        <v>17</v>
      </c>
      <c r="J52" s="27" t="s">
        <v>17</v>
      </c>
    </row>
    <row r="53" spans="2:10" x14ac:dyDescent="0.25">
      <c r="B53" s="26" t="s">
        <v>375</v>
      </c>
      <c r="C53" s="19" t="s">
        <v>6</v>
      </c>
      <c r="D53" s="19" t="s">
        <v>141</v>
      </c>
      <c r="E53" s="19" t="s">
        <v>142</v>
      </c>
      <c r="F53" s="19" t="s">
        <v>143</v>
      </c>
      <c r="G53" s="3" t="s">
        <v>144</v>
      </c>
      <c r="H53" s="19" t="s">
        <v>7</v>
      </c>
      <c r="I53" s="19" t="s">
        <v>29</v>
      </c>
      <c r="J53" s="20" t="s">
        <v>30</v>
      </c>
    </row>
    <row r="54" spans="2:10" x14ac:dyDescent="0.25">
      <c r="B54" s="26" t="s">
        <v>375</v>
      </c>
      <c r="C54" s="19" t="s">
        <v>6</v>
      </c>
      <c r="D54" s="19" t="s">
        <v>145</v>
      </c>
      <c r="E54" s="19" t="s">
        <v>146</v>
      </c>
      <c r="F54" s="19" t="s">
        <v>147</v>
      </c>
      <c r="G54" s="3" t="s">
        <v>126</v>
      </c>
      <c r="H54" s="19" t="s">
        <v>7</v>
      </c>
      <c r="I54" s="19" t="s">
        <v>23</v>
      </c>
      <c r="J54" s="20" t="s">
        <v>24</v>
      </c>
    </row>
    <row r="55" spans="2:10" x14ac:dyDescent="0.25">
      <c r="B55" s="26" t="s">
        <v>375</v>
      </c>
      <c r="C55" s="19" t="s">
        <v>6</v>
      </c>
      <c r="D55" s="19" t="s">
        <v>54</v>
      </c>
      <c r="E55" s="19" t="s">
        <v>148</v>
      </c>
      <c r="F55" s="19" t="s">
        <v>149</v>
      </c>
      <c r="G55" s="3" t="s">
        <v>126</v>
      </c>
      <c r="H55" s="19" t="s">
        <v>7</v>
      </c>
      <c r="I55" s="19" t="s">
        <v>23</v>
      </c>
      <c r="J55" s="20" t="s">
        <v>24</v>
      </c>
    </row>
    <row r="56" spans="2:10" x14ac:dyDescent="0.25">
      <c r="B56" s="26" t="s">
        <v>375</v>
      </c>
      <c r="C56" s="19" t="s">
        <v>6</v>
      </c>
      <c r="D56" s="19" t="s">
        <v>56</v>
      </c>
      <c r="E56" s="19" t="s">
        <v>150</v>
      </c>
      <c r="F56" s="19" t="s">
        <v>151</v>
      </c>
      <c r="G56" s="3" t="s">
        <v>152</v>
      </c>
      <c r="H56" s="19" t="s">
        <v>7</v>
      </c>
      <c r="I56" s="19" t="s">
        <v>23</v>
      </c>
      <c r="J56" s="20" t="s">
        <v>24</v>
      </c>
    </row>
    <row r="57" spans="2:10" x14ac:dyDescent="0.25">
      <c r="B57" s="26" t="s">
        <v>375</v>
      </c>
      <c r="C57" s="19" t="s">
        <v>6</v>
      </c>
      <c r="D57" s="19" t="s">
        <v>153</v>
      </c>
      <c r="E57" s="19" t="s">
        <v>154</v>
      </c>
      <c r="F57" s="19" t="s">
        <v>155</v>
      </c>
      <c r="G57" s="3" t="s">
        <v>37</v>
      </c>
      <c r="H57" s="19" t="s">
        <v>7</v>
      </c>
      <c r="I57" s="19" t="s">
        <v>23</v>
      </c>
      <c r="J57" s="20" t="s">
        <v>24</v>
      </c>
    </row>
    <row r="58" spans="2:10" x14ac:dyDescent="0.25">
      <c r="B58" s="26" t="s">
        <v>375</v>
      </c>
      <c r="C58" s="19" t="s">
        <v>6</v>
      </c>
      <c r="D58" s="19" t="s">
        <v>48</v>
      </c>
      <c r="E58" s="19" t="s">
        <v>156</v>
      </c>
      <c r="F58" s="19" t="s">
        <v>157</v>
      </c>
      <c r="G58" s="3" t="s">
        <v>37</v>
      </c>
      <c r="H58" s="19" t="s">
        <v>7</v>
      </c>
      <c r="I58" s="19" t="s">
        <v>23</v>
      </c>
      <c r="J58" s="20" t="s">
        <v>24</v>
      </c>
    </row>
    <row r="59" spans="2:10" x14ac:dyDescent="0.25">
      <c r="B59" s="26" t="s">
        <v>375</v>
      </c>
      <c r="C59" s="19" t="s">
        <v>6</v>
      </c>
      <c r="D59" s="19" t="s">
        <v>158</v>
      </c>
      <c r="E59" s="19" t="s">
        <v>159</v>
      </c>
      <c r="F59" s="19" t="s">
        <v>160</v>
      </c>
      <c r="G59" s="3" t="s">
        <v>37</v>
      </c>
      <c r="H59" s="19" t="s">
        <v>7</v>
      </c>
      <c r="I59" s="19" t="s">
        <v>23</v>
      </c>
      <c r="J59" s="20" t="s">
        <v>24</v>
      </c>
    </row>
    <row r="60" spans="2:10" x14ac:dyDescent="0.25">
      <c r="B60" s="26" t="s">
        <v>375</v>
      </c>
      <c r="C60" s="19" t="s">
        <v>6</v>
      </c>
      <c r="D60" s="19" t="s">
        <v>48</v>
      </c>
      <c r="E60" s="19" t="s">
        <v>161</v>
      </c>
      <c r="F60" s="19" t="s">
        <v>162</v>
      </c>
      <c r="G60" s="3" t="s">
        <v>118</v>
      </c>
      <c r="H60" s="19" t="s">
        <v>7</v>
      </c>
      <c r="I60" s="19" t="s">
        <v>29</v>
      </c>
      <c r="J60" s="20" t="s">
        <v>30</v>
      </c>
    </row>
    <row r="61" spans="2:10" x14ac:dyDescent="0.25">
      <c r="B61" s="26" t="s">
        <v>375</v>
      </c>
      <c r="C61" s="19" t="s">
        <v>6</v>
      </c>
      <c r="D61" s="19" t="s">
        <v>163</v>
      </c>
      <c r="E61" s="19" t="s">
        <v>164</v>
      </c>
      <c r="F61" s="19" t="s">
        <v>165</v>
      </c>
      <c r="G61" s="3" t="s">
        <v>118</v>
      </c>
      <c r="H61" s="19" t="s">
        <v>7</v>
      </c>
      <c r="I61" s="19" t="s">
        <v>29</v>
      </c>
      <c r="J61" s="20" t="s">
        <v>30</v>
      </c>
    </row>
    <row r="62" spans="2:10" x14ac:dyDescent="0.25">
      <c r="B62" s="26" t="s">
        <v>375</v>
      </c>
      <c r="C62" s="19" t="s">
        <v>6</v>
      </c>
      <c r="D62" s="19" t="s">
        <v>166</v>
      </c>
      <c r="E62" s="19" t="s">
        <v>167</v>
      </c>
      <c r="F62" s="19" t="s">
        <v>168</v>
      </c>
      <c r="G62" s="3" t="s">
        <v>37</v>
      </c>
      <c r="H62" s="19" t="s">
        <v>7</v>
      </c>
      <c r="I62" s="19" t="s">
        <v>23</v>
      </c>
      <c r="J62" s="20" t="s">
        <v>24</v>
      </c>
    </row>
    <row r="63" spans="2:10" x14ac:dyDescent="0.25">
      <c r="B63" s="26" t="s">
        <v>375</v>
      </c>
      <c r="C63" s="19" t="s">
        <v>6</v>
      </c>
      <c r="D63" s="19" t="s">
        <v>103</v>
      </c>
      <c r="E63" s="19" t="s">
        <v>169</v>
      </c>
      <c r="F63" s="19" t="s">
        <v>170</v>
      </c>
      <c r="G63" s="3" t="s">
        <v>37</v>
      </c>
      <c r="H63" s="19" t="s">
        <v>7</v>
      </c>
      <c r="I63" s="19" t="s">
        <v>23</v>
      </c>
      <c r="J63" s="20" t="s">
        <v>24</v>
      </c>
    </row>
    <row r="64" spans="2:10" x14ac:dyDescent="0.25">
      <c r="B64" s="26" t="s">
        <v>375</v>
      </c>
      <c r="C64" s="19" t="s">
        <v>6</v>
      </c>
      <c r="D64" s="19" t="s">
        <v>171</v>
      </c>
      <c r="E64" s="19" t="s">
        <v>172</v>
      </c>
      <c r="F64" s="19" t="s">
        <v>173</v>
      </c>
      <c r="G64" s="3" t="s">
        <v>174</v>
      </c>
      <c r="H64" s="19" t="s">
        <v>7</v>
      </c>
      <c r="I64" s="19" t="s">
        <v>23</v>
      </c>
      <c r="J64" s="20" t="s">
        <v>24</v>
      </c>
    </row>
    <row r="65" spans="2:10" x14ac:dyDescent="0.25">
      <c r="B65" s="26" t="s">
        <v>375</v>
      </c>
      <c r="C65" s="19" t="s">
        <v>6</v>
      </c>
      <c r="D65" s="19" t="s">
        <v>175</v>
      </c>
      <c r="E65" s="19" t="s">
        <v>176</v>
      </c>
      <c r="F65" s="19" t="s">
        <v>177</v>
      </c>
      <c r="G65" s="3" t="s">
        <v>178</v>
      </c>
      <c r="H65" s="19" t="s">
        <v>7</v>
      </c>
      <c r="I65" s="19" t="s">
        <v>23</v>
      </c>
      <c r="J65" s="20" t="s">
        <v>24</v>
      </c>
    </row>
    <row r="66" spans="2:10" x14ac:dyDescent="0.25">
      <c r="B66" s="26" t="s">
        <v>375</v>
      </c>
      <c r="C66" s="19" t="s">
        <v>6</v>
      </c>
      <c r="D66" s="19" t="s">
        <v>111</v>
      </c>
      <c r="E66" s="19" t="s">
        <v>179</v>
      </c>
      <c r="F66" s="19" t="s">
        <v>180</v>
      </c>
      <c r="G66" s="3" t="s">
        <v>116</v>
      </c>
      <c r="H66" s="19" t="s">
        <v>7</v>
      </c>
      <c r="I66" s="19" t="s">
        <v>23</v>
      </c>
      <c r="J66" s="20" t="s">
        <v>24</v>
      </c>
    </row>
    <row r="67" spans="2:10" x14ac:dyDescent="0.25">
      <c r="B67" s="26" t="s">
        <v>375</v>
      </c>
      <c r="C67" s="19" t="s">
        <v>6</v>
      </c>
      <c r="D67" s="19" t="s">
        <v>181</v>
      </c>
      <c r="E67" s="19" t="s">
        <v>182</v>
      </c>
      <c r="F67" s="19" t="s">
        <v>183</v>
      </c>
      <c r="G67" s="3" t="s">
        <v>86</v>
      </c>
      <c r="H67" s="19" t="s">
        <v>7</v>
      </c>
      <c r="I67" s="19" t="s">
        <v>29</v>
      </c>
      <c r="J67" s="20" t="s">
        <v>30</v>
      </c>
    </row>
    <row r="68" spans="2:10" x14ac:dyDescent="0.25">
      <c r="B68" s="26" t="s">
        <v>375</v>
      </c>
      <c r="C68" s="19" t="s">
        <v>6</v>
      </c>
      <c r="D68" s="19" t="s">
        <v>184</v>
      </c>
      <c r="E68" s="19" t="s">
        <v>185</v>
      </c>
      <c r="F68" s="19" t="s">
        <v>186</v>
      </c>
      <c r="G68" s="3" t="s">
        <v>67</v>
      </c>
      <c r="H68" s="19" t="s">
        <v>7</v>
      </c>
      <c r="I68" s="19" t="s">
        <v>29</v>
      </c>
      <c r="J68" s="20" t="s">
        <v>30</v>
      </c>
    </row>
    <row r="69" spans="2:10" x14ac:dyDescent="0.25">
      <c r="B69" s="26" t="s">
        <v>375</v>
      </c>
      <c r="C69" s="19" t="s">
        <v>6</v>
      </c>
      <c r="D69" s="19" t="s">
        <v>187</v>
      </c>
      <c r="E69" s="19" t="s">
        <v>188</v>
      </c>
      <c r="F69" s="19" t="s">
        <v>189</v>
      </c>
      <c r="G69" s="3" t="s">
        <v>86</v>
      </c>
      <c r="H69" s="19" t="s">
        <v>7</v>
      </c>
      <c r="I69" s="19" t="s">
        <v>29</v>
      </c>
      <c r="J69" s="20" t="s">
        <v>30</v>
      </c>
    </row>
    <row r="70" spans="2:10" x14ac:dyDescent="0.25">
      <c r="B70" s="26" t="s">
        <v>375</v>
      </c>
      <c r="C70" s="19" t="s">
        <v>47</v>
      </c>
      <c r="D70" s="19" t="s">
        <v>190</v>
      </c>
      <c r="E70" s="19" t="s">
        <v>191</v>
      </c>
      <c r="F70" s="19" t="s">
        <v>192</v>
      </c>
      <c r="G70" s="3" t="s">
        <v>144</v>
      </c>
      <c r="H70" s="19" t="s">
        <v>7</v>
      </c>
      <c r="I70" s="19" t="s">
        <v>29</v>
      </c>
      <c r="J70" s="20" t="s">
        <v>30</v>
      </c>
    </row>
    <row r="71" spans="2:10" x14ac:dyDescent="0.25">
      <c r="B71" s="26" t="s">
        <v>375</v>
      </c>
      <c r="C71" s="19" t="s">
        <v>6</v>
      </c>
      <c r="D71" s="19" t="s">
        <v>193</v>
      </c>
      <c r="E71" s="19" t="s">
        <v>194</v>
      </c>
      <c r="F71" s="19" t="s">
        <v>195</v>
      </c>
      <c r="G71" s="3" t="s">
        <v>113</v>
      </c>
      <c r="H71" s="19" t="s">
        <v>7</v>
      </c>
      <c r="I71" s="19" t="s">
        <v>29</v>
      </c>
      <c r="J71" s="20" t="s">
        <v>30</v>
      </c>
    </row>
    <row r="72" spans="2:10" x14ac:dyDescent="0.25">
      <c r="B72" s="26" t="s">
        <v>375</v>
      </c>
      <c r="C72" s="19" t="s">
        <v>6</v>
      </c>
      <c r="D72" s="19" t="s">
        <v>196</v>
      </c>
      <c r="E72" s="19" t="s">
        <v>197</v>
      </c>
      <c r="F72" s="19" t="s">
        <v>198</v>
      </c>
      <c r="G72" s="3" t="s">
        <v>116</v>
      </c>
      <c r="H72" s="19" t="s">
        <v>7</v>
      </c>
      <c r="I72" s="19" t="s">
        <v>23</v>
      </c>
      <c r="J72" s="20" t="s">
        <v>24</v>
      </c>
    </row>
    <row r="73" spans="2:10" x14ac:dyDescent="0.25">
      <c r="B73" s="26" t="s">
        <v>375</v>
      </c>
      <c r="C73" s="19" t="s">
        <v>6</v>
      </c>
      <c r="D73" s="19" t="s">
        <v>199</v>
      </c>
      <c r="E73" s="19" t="s">
        <v>200</v>
      </c>
      <c r="F73" s="19" t="s">
        <v>201</v>
      </c>
      <c r="G73" s="3" t="s">
        <v>126</v>
      </c>
      <c r="H73" s="19" t="s">
        <v>7</v>
      </c>
      <c r="I73" s="19" t="s">
        <v>23</v>
      </c>
      <c r="J73" s="20" t="s">
        <v>24</v>
      </c>
    </row>
    <row r="74" spans="2:10" x14ac:dyDescent="0.25">
      <c r="B74" s="26" t="s">
        <v>375</v>
      </c>
      <c r="C74" s="19" t="s">
        <v>6</v>
      </c>
      <c r="D74" s="19" t="s">
        <v>196</v>
      </c>
      <c r="E74" s="19" t="s">
        <v>197</v>
      </c>
      <c r="F74" s="19" t="s">
        <v>202</v>
      </c>
      <c r="G74" s="3" t="s">
        <v>116</v>
      </c>
      <c r="H74" s="19" t="s">
        <v>7</v>
      </c>
      <c r="I74" s="19" t="s">
        <v>23</v>
      </c>
      <c r="J74" s="20" t="s">
        <v>24</v>
      </c>
    </row>
    <row r="75" spans="2:10" x14ac:dyDescent="0.25">
      <c r="B75" s="26" t="s">
        <v>375</v>
      </c>
      <c r="C75" s="19" t="s">
        <v>203</v>
      </c>
      <c r="D75" s="19" t="s">
        <v>19</v>
      </c>
      <c r="E75" s="19" t="s">
        <v>204</v>
      </c>
      <c r="F75" s="19" t="s">
        <v>205</v>
      </c>
      <c r="G75" s="3" t="s">
        <v>206</v>
      </c>
      <c r="H75" s="19" t="s">
        <v>7</v>
      </c>
      <c r="I75" s="19" t="s">
        <v>23</v>
      </c>
      <c r="J75" s="20" t="s">
        <v>24</v>
      </c>
    </row>
    <row r="76" spans="2:10" x14ac:dyDescent="0.25">
      <c r="B76" s="26" t="s">
        <v>375</v>
      </c>
      <c r="C76" s="19" t="s">
        <v>6</v>
      </c>
      <c r="D76" s="19" t="s">
        <v>207</v>
      </c>
      <c r="E76" s="19" t="s">
        <v>208</v>
      </c>
      <c r="F76" s="19" t="s">
        <v>209</v>
      </c>
      <c r="G76" s="3" t="s">
        <v>97</v>
      </c>
      <c r="H76" s="19" t="s">
        <v>7</v>
      </c>
      <c r="I76" s="19" t="s">
        <v>23</v>
      </c>
      <c r="J76" s="20" t="s">
        <v>24</v>
      </c>
    </row>
    <row r="77" spans="2:10" x14ac:dyDescent="0.25">
      <c r="B77" s="26" t="s">
        <v>375</v>
      </c>
      <c r="C77" s="19" t="s">
        <v>6</v>
      </c>
      <c r="D77" s="19" t="s">
        <v>210</v>
      </c>
      <c r="E77" s="19" t="s">
        <v>211</v>
      </c>
      <c r="F77" s="19" t="s">
        <v>212</v>
      </c>
      <c r="G77" s="3" t="s">
        <v>50</v>
      </c>
      <c r="H77" s="19" t="s">
        <v>7</v>
      </c>
      <c r="I77" s="19" t="s">
        <v>23</v>
      </c>
      <c r="J77" s="20" t="s">
        <v>24</v>
      </c>
    </row>
    <row r="78" spans="2:10" x14ac:dyDescent="0.25">
      <c r="B78" s="26" t="s">
        <v>375</v>
      </c>
      <c r="C78" s="19" t="s">
        <v>6</v>
      </c>
      <c r="D78" s="19" t="s">
        <v>213</v>
      </c>
      <c r="E78" s="19" t="s">
        <v>214</v>
      </c>
      <c r="F78" s="19" t="s">
        <v>215</v>
      </c>
      <c r="G78" s="3" t="s">
        <v>109</v>
      </c>
      <c r="H78" s="19" t="s">
        <v>7</v>
      </c>
      <c r="I78" s="19" t="s">
        <v>29</v>
      </c>
      <c r="J78" s="20" t="s">
        <v>30</v>
      </c>
    </row>
    <row r="79" spans="2:10" x14ac:dyDescent="0.25">
      <c r="B79" s="26" t="s">
        <v>375</v>
      </c>
      <c r="C79" s="19" t="s">
        <v>6</v>
      </c>
      <c r="D79" s="19" t="s">
        <v>196</v>
      </c>
      <c r="E79" s="19" t="s">
        <v>197</v>
      </c>
      <c r="F79" s="19" t="s">
        <v>216</v>
      </c>
      <c r="G79" s="3" t="s">
        <v>116</v>
      </c>
      <c r="H79" s="19" t="s">
        <v>7</v>
      </c>
      <c r="I79" s="19" t="s">
        <v>23</v>
      </c>
      <c r="J79" s="20" t="s">
        <v>24</v>
      </c>
    </row>
    <row r="80" spans="2:10" x14ac:dyDescent="0.25">
      <c r="B80" s="26" t="s">
        <v>375</v>
      </c>
      <c r="C80" s="19" t="s">
        <v>6</v>
      </c>
      <c r="D80" s="19" t="s">
        <v>217</v>
      </c>
      <c r="E80" s="19" t="s">
        <v>218</v>
      </c>
      <c r="F80" s="19" t="s">
        <v>219</v>
      </c>
      <c r="G80" s="3" t="s">
        <v>86</v>
      </c>
      <c r="H80" s="19" t="s">
        <v>7</v>
      </c>
      <c r="I80" s="19" t="s">
        <v>29</v>
      </c>
      <c r="J80" s="20" t="s">
        <v>30</v>
      </c>
    </row>
    <row r="81" spans="2:10" x14ac:dyDescent="0.25">
      <c r="B81" s="26" t="s">
        <v>375</v>
      </c>
      <c r="C81" s="19" t="s">
        <v>6</v>
      </c>
      <c r="D81" s="19" t="s">
        <v>220</v>
      </c>
      <c r="E81" s="19" t="s">
        <v>221</v>
      </c>
      <c r="F81" s="19" t="s">
        <v>222</v>
      </c>
      <c r="G81" s="3" t="s">
        <v>223</v>
      </c>
      <c r="H81" s="19" t="s">
        <v>7</v>
      </c>
      <c r="I81" s="19" t="s">
        <v>23</v>
      </c>
      <c r="J81" s="20" t="s">
        <v>24</v>
      </c>
    </row>
    <row r="82" spans="2:10" x14ac:dyDescent="0.25">
      <c r="B82" s="26" t="s">
        <v>375</v>
      </c>
      <c r="C82" s="19" t="s">
        <v>6</v>
      </c>
      <c r="D82" s="19" t="s">
        <v>224</v>
      </c>
      <c r="E82" s="19" t="s">
        <v>225</v>
      </c>
      <c r="F82" s="19" t="s">
        <v>226</v>
      </c>
      <c r="G82" s="3" t="s">
        <v>86</v>
      </c>
      <c r="H82" s="19" t="s">
        <v>7</v>
      </c>
      <c r="I82" s="19" t="s">
        <v>29</v>
      </c>
      <c r="J82" s="20" t="s">
        <v>30</v>
      </c>
    </row>
    <row r="83" spans="2:10" x14ac:dyDescent="0.25">
      <c r="B83" s="26" t="s">
        <v>375</v>
      </c>
      <c r="C83" s="19" t="s">
        <v>6</v>
      </c>
      <c r="D83" s="19" t="s">
        <v>227</v>
      </c>
      <c r="E83" s="19" t="s">
        <v>228</v>
      </c>
      <c r="F83" s="19" t="s">
        <v>229</v>
      </c>
      <c r="G83" s="3" t="s">
        <v>126</v>
      </c>
      <c r="H83" s="19" t="s">
        <v>7</v>
      </c>
      <c r="I83" s="19" t="s">
        <v>23</v>
      </c>
      <c r="J83" s="20" t="s">
        <v>24</v>
      </c>
    </row>
    <row r="84" spans="2:10" x14ac:dyDescent="0.25">
      <c r="B84" s="26" t="s">
        <v>375</v>
      </c>
      <c r="C84" s="19" t="s">
        <v>6</v>
      </c>
      <c r="D84" s="19" t="s">
        <v>95</v>
      </c>
      <c r="E84" s="19" t="s">
        <v>230</v>
      </c>
      <c r="F84" s="19" t="s">
        <v>231</v>
      </c>
      <c r="G84" s="3" t="s">
        <v>126</v>
      </c>
      <c r="H84" s="19" t="s">
        <v>7</v>
      </c>
      <c r="I84" s="19" t="s">
        <v>23</v>
      </c>
      <c r="J84" s="20" t="s">
        <v>24</v>
      </c>
    </row>
    <row r="85" spans="2:10" x14ac:dyDescent="0.25">
      <c r="B85" s="26" t="s">
        <v>375</v>
      </c>
      <c r="C85" s="19" t="s">
        <v>6</v>
      </c>
      <c r="D85" s="19" t="s">
        <v>232</v>
      </c>
      <c r="E85" s="19" t="s">
        <v>233</v>
      </c>
      <c r="F85" s="19" t="s">
        <v>234</v>
      </c>
      <c r="G85" s="3" t="s">
        <v>126</v>
      </c>
      <c r="H85" s="19" t="s">
        <v>7</v>
      </c>
      <c r="I85" s="19" t="s">
        <v>23</v>
      </c>
      <c r="J85" s="20" t="s">
        <v>24</v>
      </c>
    </row>
    <row r="86" spans="2:10" x14ac:dyDescent="0.25">
      <c r="B86" s="26" t="s">
        <v>375</v>
      </c>
      <c r="C86" s="19" t="s">
        <v>6</v>
      </c>
      <c r="D86" s="19" t="s">
        <v>235</v>
      </c>
      <c r="E86" s="19" t="s">
        <v>236</v>
      </c>
      <c r="F86" s="19" t="s">
        <v>237</v>
      </c>
      <c r="G86" s="3" t="s">
        <v>126</v>
      </c>
      <c r="H86" s="19" t="s">
        <v>7</v>
      </c>
      <c r="I86" s="19" t="s">
        <v>23</v>
      </c>
      <c r="J86" s="20" t="s">
        <v>24</v>
      </c>
    </row>
    <row r="87" spans="2:10" x14ac:dyDescent="0.25">
      <c r="B87" s="26" t="s">
        <v>375</v>
      </c>
      <c r="C87" s="19" t="s">
        <v>6</v>
      </c>
      <c r="D87" s="19" t="s">
        <v>238</v>
      </c>
      <c r="E87" s="19" t="s">
        <v>239</v>
      </c>
      <c r="F87" s="19" t="s">
        <v>240</v>
      </c>
      <c r="G87" s="3" t="s">
        <v>86</v>
      </c>
      <c r="H87" s="19" t="s">
        <v>7</v>
      </c>
      <c r="I87" s="19" t="s">
        <v>29</v>
      </c>
      <c r="J87" s="20" t="s">
        <v>30</v>
      </c>
    </row>
    <row r="88" spans="2:10" x14ac:dyDescent="0.25">
      <c r="B88" s="26" t="s">
        <v>375</v>
      </c>
      <c r="C88" s="19" t="s">
        <v>6</v>
      </c>
      <c r="D88" s="19" t="s">
        <v>241</v>
      </c>
      <c r="E88" s="19" t="s">
        <v>242</v>
      </c>
      <c r="F88" s="19" t="s">
        <v>243</v>
      </c>
      <c r="G88" s="3" t="s">
        <v>244</v>
      </c>
      <c r="H88" s="19" t="s">
        <v>7</v>
      </c>
      <c r="I88" s="19" t="s">
        <v>23</v>
      </c>
      <c r="J88" s="20" t="s">
        <v>24</v>
      </c>
    </row>
    <row r="89" spans="2:10" x14ac:dyDescent="0.25">
      <c r="B89" s="26" t="s">
        <v>375</v>
      </c>
      <c r="C89" s="19" t="s">
        <v>6</v>
      </c>
      <c r="D89" s="19" t="s">
        <v>181</v>
      </c>
      <c r="E89" s="19" t="s">
        <v>245</v>
      </c>
      <c r="F89" s="19" t="s">
        <v>246</v>
      </c>
      <c r="G89" s="3" t="s">
        <v>247</v>
      </c>
      <c r="H89" s="19" t="s">
        <v>7</v>
      </c>
      <c r="I89" s="19" t="s">
        <v>29</v>
      </c>
      <c r="J89" s="20" t="s">
        <v>30</v>
      </c>
    </row>
    <row r="90" spans="2:10" x14ac:dyDescent="0.25">
      <c r="B90" s="26" t="s">
        <v>375</v>
      </c>
      <c r="C90" s="19" t="s">
        <v>6</v>
      </c>
      <c r="D90" s="19" t="s">
        <v>136</v>
      </c>
      <c r="E90" s="19" t="s">
        <v>248</v>
      </c>
      <c r="F90" s="19" t="s">
        <v>249</v>
      </c>
      <c r="G90" s="3" t="s">
        <v>250</v>
      </c>
      <c r="H90" s="19" t="s">
        <v>7</v>
      </c>
      <c r="I90" s="19" t="s">
        <v>23</v>
      </c>
      <c r="J90" s="20" t="s">
        <v>24</v>
      </c>
    </row>
    <row r="91" spans="2:10" x14ac:dyDescent="0.25">
      <c r="B91" s="26" t="s">
        <v>375</v>
      </c>
      <c r="C91" s="19" t="s">
        <v>6</v>
      </c>
      <c r="D91" s="19" t="s">
        <v>251</v>
      </c>
      <c r="E91" s="19" t="s">
        <v>252</v>
      </c>
      <c r="F91" s="19" t="s">
        <v>253</v>
      </c>
      <c r="G91" s="3" t="s">
        <v>247</v>
      </c>
      <c r="H91" s="19" t="s">
        <v>7</v>
      </c>
      <c r="I91" s="19" t="s">
        <v>29</v>
      </c>
      <c r="J91" s="20" t="s">
        <v>30</v>
      </c>
    </row>
    <row r="92" spans="2:10" x14ac:dyDescent="0.25">
      <c r="B92" s="26" t="s">
        <v>375</v>
      </c>
      <c r="C92" s="19" t="s">
        <v>6</v>
      </c>
      <c r="D92" s="19" t="s">
        <v>254</v>
      </c>
      <c r="E92" s="19" t="s">
        <v>255</v>
      </c>
      <c r="F92" s="19" t="s">
        <v>256</v>
      </c>
      <c r="G92" s="3" t="s">
        <v>126</v>
      </c>
      <c r="H92" s="19" t="s">
        <v>7</v>
      </c>
      <c r="I92" s="19" t="s">
        <v>23</v>
      </c>
      <c r="J92" s="20" t="s">
        <v>24</v>
      </c>
    </row>
    <row r="93" spans="2:10" x14ac:dyDescent="0.25">
      <c r="B93" s="26" t="s">
        <v>375</v>
      </c>
      <c r="C93" s="19" t="s">
        <v>6</v>
      </c>
      <c r="D93" s="19" t="s">
        <v>145</v>
      </c>
      <c r="E93" s="19" t="s">
        <v>257</v>
      </c>
      <c r="F93" s="19" t="s">
        <v>258</v>
      </c>
      <c r="G93" s="3" t="s">
        <v>83</v>
      </c>
      <c r="H93" s="19" t="s">
        <v>7</v>
      </c>
      <c r="I93" s="19" t="s">
        <v>23</v>
      </c>
      <c r="J93" s="20" t="s">
        <v>24</v>
      </c>
    </row>
    <row r="94" spans="2:10" x14ac:dyDescent="0.25">
      <c r="B94" s="26" t="s">
        <v>375</v>
      </c>
      <c r="C94" s="19" t="s">
        <v>6</v>
      </c>
      <c r="D94" s="19" t="s">
        <v>187</v>
      </c>
      <c r="E94" s="19" t="s">
        <v>106</v>
      </c>
      <c r="F94" s="19" t="s">
        <v>259</v>
      </c>
      <c r="G94" s="3" t="s">
        <v>102</v>
      </c>
      <c r="H94" s="19" t="s">
        <v>7</v>
      </c>
      <c r="I94" s="19" t="s">
        <v>23</v>
      </c>
      <c r="J94" s="20" t="s">
        <v>24</v>
      </c>
    </row>
    <row r="95" spans="2:10" x14ac:dyDescent="0.25">
      <c r="B95" s="26" t="s">
        <v>375</v>
      </c>
      <c r="C95" s="19" t="s">
        <v>6</v>
      </c>
      <c r="D95" s="19" t="s">
        <v>158</v>
      </c>
      <c r="E95" s="19" t="s">
        <v>260</v>
      </c>
      <c r="F95" s="19" t="s">
        <v>261</v>
      </c>
      <c r="G95" s="3" t="s">
        <v>144</v>
      </c>
      <c r="H95" s="19" t="s">
        <v>7</v>
      </c>
      <c r="I95" s="19" t="s">
        <v>29</v>
      </c>
      <c r="J95" s="20" t="s">
        <v>30</v>
      </c>
    </row>
    <row r="96" spans="2:10" x14ac:dyDescent="0.25">
      <c r="B96" s="26" t="s">
        <v>375</v>
      </c>
      <c r="C96" s="19" t="s">
        <v>6</v>
      </c>
      <c r="D96" s="19" t="s">
        <v>136</v>
      </c>
      <c r="E96" s="19" t="s">
        <v>248</v>
      </c>
      <c r="F96" s="19" t="s">
        <v>262</v>
      </c>
      <c r="G96" s="3" t="s">
        <v>250</v>
      </c>
      <c r="H96" s="19" t="s">
        <v>7</v>
      </c>
      <c r="I96" s="19" t="s">
        <v>23</v>
      </c>
      <c r="J96" s="20" t="s">
        <v>24</v>
      </c>
    </row>
    <row r="97" spans="2:10" x14ac:dyDescent="0.25">
      <c r="B97" s="26" t="s">
        <v>375</v>
      </c>
      <c r="C97" s="19" t="s">
        <v>6</v>
      </c>
      <c r="D97" s="19" t="s">
        <v>44</v>
      </c>
      <c r="E97" s="19" t="s">
        <v>263</v>
      </c>
      <c r="F97" s="19" t="s">
        <v>264</v>
      </c>
      <c r="G97" s="3" t="s">
        <v>265</v>
      </c>
      <c r="H97" s="19" t="s">
        <v>7</v>
      </c>
      <c r="I97" s="19" t="s">
        <v>29</v>
      </c>
      <c r="J97" s="20" t="s">
        <v>30</v>
      </c>
    </row>
    <row r="98" spans="2:10" x14ac:dyDescent="0.25">
      <c r="B98" s="26" t="s">
        <v>375</v>
      </c>
      <c r="C98" s="19" t="s">
        <v>6</v>
      </c>
      <c r="D98" s="19" t="s">
        <v>266</v>
      </c>
      <c r="E98" s="19" t="s">
        <v>267</v>
      </c>
      <c r="F98" s="19" t="s">
        <v>268</v>
      </c>
      <c r="G98" s="3" t="s">
        <v>269</v>
      </c>
      <c r="H98" s="19" t="s">
        <v>7</v>
      </c>
      <c r="I98" s="19" t="s">
        <v>23</v>
      </c>
      <c r="J98" s="20" t="s">
        <v>24</v>
      </c>
    </row>
    <row r="99" spans="2:10" x14ac:dyDescent="0.25">
      <c r="B99" s="26" t="s">
        <v>375</v>
      </c>
      <c r="C99" s="19" t="s">
        <v>6</v>
      </c>
      <c r="D99" s="19" t="s">
        <v>54</v>
      </c>
      <c r="E99" s="19" t="s">
        <v>270</v>
      </c>
      <c r="F99" s="19" t="s">
        <v>271</v>
      </c>
      <c r="G99" s="3" t="s">
        <v>269</v>
      </c>
      <c r="H99" s="19" t="s">
        <v>7</v>
      </c>
      <c r="I99" s="19" t="s">
        <v>23</v>
      </c>
      <c r="J99" s="20" t="s">
        <v>24</v>
      </c>
    </row>
    <row r="100" spans="2:10" x14ac:dyDescent="0.25">
      <c r="B100" s="26" t="s">
        <v>375</v>
      </c>
      <c r="C100" s="19" t="s">
        <v>272</v>
      </c>
      <c r="D100" s="19" t="s">
        <v>273</v>
      </c>
      <c r="E100" s="19" t="s">
        <v>274</v>
      </c>
      <c r="F100" s="19" t="s">
        <v>275</v>
      </c>
      <c r="G100" s="3" t="s">
        <v>265</v>
      </c>
      <c r="H100" s="19" t="s">
        <v>7</v>
      </c>
      <c r="I100" s="19" t="s">
        <v>29</v>
      </c>
      <c r="J100" s="20" t="s">
        <v>30</v>
      </c>
    </row>
    <row r="101" spans="2:10" x14ac:dyDescent="0.25">
      <c r="B101" s="26" t="s">
        <v>375</v>
      </c>
      <c r="C101" s="19" t="s">
        <v>6</v>
      </c>
      <c r="D101" s="19" t="s">
        <v>84</v>
      </c>
      <c r="E101" s="19" t="s">
        <v>276</v>
      </c>
      <c r="F101" s="19" t="s">
        <v>277</v>
      </c>
      <c r="G101" s="3" t="s">
        <v>86</v>
      </c>
      <c r="H101" s="19" t="s">
        <v>7</v>
      </c>
      <c r="I101" s="19" t="s">
        <v>29</v>
      </c>
      <c r="J101" s="20" t="s">
        <v>30</v>
      </c>
    </row>
    <row r="102" spans="2:10" x14ac:dyDescent="0.25">
      <c r="B102" s="26" t="s">
        <v>375</v>
      </c>
      <c r="C102" s="19" t="s">
        <v>6</v>
      </c>
      <c r="D102" s="19" t="s">
        <v>278</v>
      </c>
      <c r="E102" s="19" t="s">
        <v>279</v>
      </c>
      <c r="F102" s="19" t="s">
        <v>280</v>
      </c>
      <c r="G102" s="3" t="s">
        <v>144</v>
      </c>
      <c r="H102" s="19" t="s">
        <v>7</v>
      </c>
      <c r="I102" s="19" t="s">
        <v>29</v>
      </c>
      <c r="J102" s="20" t="s">
        <v>30</v>
      </c>
    </row>
    <row r="103" spans="2:10" x14ac:dyDescent="0.25">
      <c r="B103" s="26" t="s">
        <v>375</v>
      </c>
      <c r="C103" s="19" t="s">
        <v>6</v>
      </c>
      <c r="D103" s="19" t="s">
        <v>187</v>
      </c>
      <c r="E103" s="19" t="s">
        <v>106</v>
      </c>
      <c r="F103" s="19" t="s">
        <v>281</v>
      </c>
      <c r="G103" s="3" t="s">
        <v>102</v>
      </c>
      <c r="H103" s="19" t="s">
        <v>7</v>
      </c>
      <c r="I103" s="19" t="s">
        <v>23</v>
      </c>
      <c r="J103" s="20" t="s">
        <v>24</v>
      </c>
    </row>
    <row r="104" spans="2:10" x14ac:dyDescent="0.25">
      <c r="B104" s="26" t="s">
        <v>375</v>
      </c>
      <c r="C104" s="19" t="s">
        <v>6</v>
      </c>
      <c r="D104" s="19" t="s">
        <v>282</v>
      </c>
      <c r="E104" s="19" t="s">
        <v>283</v>
      </c>
      <c r="F104" s="19" t="s">
        <v>284</v>
      </c>
      <c r="G104" s="3" t="s">
        <v>109</v>
      </c>
      <c r="H104" s="19" t="s">
        <v>7</v>
      </c>
      <c r="I104" s="19" t="s">
        <v>23</v>
      </c>
      <c r="J104" s="20" t="s">
        <v>24</v>
      </c>
    </row>
    <row r="105" spans="2:10" x14ac:dyDescent="0.25">
      <c r="B105" s="26" t="s">
        <v>375</v>
      </c>
      <c r="C105" s="19" t="s">
        <v>6</v>
      </c>
      <c r="D105" s="19" t="s">
        <v>285</v>
      </c>
      <c r="E105" s="19" t="s">
        <v>286</v>
      </c>
      <c r="F105" s="19" t="s">
        <v>287</v>
      </c>
      <c r="G105" s="3" t="s">
        <v>288</v>
      </c>
      <c r="H105" s="19" t="s">
        <v>7</v>
      </c>
      <c r="I105" s="19" t="s">
        <v>29</v>
      </c>
      <c r="J105" s="20" t="s">
        <v>30</v>
      </c>
    </row>
    <row r="106" spans="2:10" x14ac:dyDescent="0.25">
      <c r="B106" s="26" t="s">
        <v>375</v>
      </c>
      <c r="C106" s="19" t="s">
        <v>6</v>
      </c>
      <c r="D106" s="19" t="s">
        <v>69</v>
      </c>
      <c r="E106" s="19" t="s">
        <v>289</v>
      </c>
      <c r="F106" s="19" t="s">
        <v>290</v>
      </c>
      <c r="G106" s="3" t="s">
        <v>291</v>
      </c>
      <c r="H106" s="19" t="s">
        <v>7</v>
      </c>
      <c r="I106" s="19" t="s">
        <v>23</v>
      </c>
      <c r="J106" s="20" t="s">
        <v>24</v>
      </c>
    </row>
    <row r="107" spans="2:10" x14ac:dyDescent="0.25">
      <c r="B107" s="26" t="s">
        <v>375</v>
      </c>
      <c r="C107" s="19" t="s">
        <v>6</v>
      </c>
      <c r="D107" s="19" t="s">
        <v>217</v>
      </c>
      <c r="E107" s="19" t="s">
        <v>292</v>
      </c>
      <c r="F107" s="19" t="s">
        <v>293</v>
      </c>
      <c r="G107" s="3" t="s">
        <v>86</v>
      </c>
      <c r="H107" s="19" t="s">
        <v>7</v>
      </c>
      <c r="I107" s="19" t="s">
        <v>29</v>
      </c>
      <c r="J107" s="20" t="s">
        <v>30</v>
      </c>
    </row>
    <row r="108" spans="2:10" x14ac:dyDescent="0.25">
      <c r="B108" s="26" t="s">
        <v>375</v>
      </c>
      <c r="C108" s="19" t="s">
        <v>6</v>
      </c>
      <c r="D108" s="19" t="s">
        <v>220</v>
      </c>
      <c r="E108" s="19" t="s">
        <v>294</v>
      </c>
      <c r="F108" s="19" t="s">
        <v>295</v>
      </c>
      <c r="G108" s="3" t="s">
        <v>86</v>
      </c>
      <c r="H108" s="19" t="s">
        <v>7</v>
      </c>
      <c r="I108" s="19" t="s">
        <v>29</v>
      </c>
      <c r="J108" s="20" t="s">
        <v>30</v>
      </c>
    </row>
    <row r="109" spans="2:10" x14ac:dyDescent="0.25">
      <c r="B109" s="26" t="s">
        <v>375</v>
      </c>
      <c r="C109" s="19" t="s">
        <v>6</v>
      </c>
      <c r="D109" s="19" t="s">
        <v>296</v>
      </c>
      <c r="E109" s="19" t="s">
        <v>297</v>
      </c>
      <c r="F109" s="19" t="s">
        <v>298</v>
      </c>
      <c r="G109" s="3" t="s">
        <v>86</v>
      </c>
      <c r="H109" s="19" t="s">
        <v>7</v>
      </c>
      <c r="I109" s="19" t="s">
        <v>29</v>
      </c>
      <c r="J109" s="20" t="s">
        <v>30</v>
      </c>
    </row>
    <row r="110" spans="2:10" x14ac:dyDescent="0.25">
      <c r="B110" s="26" t="s">
        <v>375</v>
      </c>
      <c r="C110" s="19" t="s">
        <v>6</v>
      </c>
      <c r="D110" s="19" t="s">
        <v>51</v>
      </c>
      <c r="E110" s="19" t="s">
        <v>299</v>
      </c>
      <c r="F110" s="19" t="s">
        <v>300</v>
      </c>
      <c r="G110" s="3" t="s">
        <v>86</v>
      </c>
      <c r="H110" s="19" t="s">
        <v>7</v>
      </c>
      <c r="I110" s="19" t="s">
        <v>29</v>
      </c>
      <c r="J110" s="20" t="s">
        <v>30</v>
      </c>
    </row>
    <row r="111" spans="2:10" x14ac:dyDescent="0.25">
      <c r="B111" s="26" t="s">
        <v>375</v>
      </c>
      <c r="C111" s="19" t="s">
        <v>6</v>
      </c>
      <c r="D111" s="19" t="s">
        <v>84</v>
      </c>
      <c r="E111" s="19" t="s">
        <v>301</v>
      </c>
      <c r="F111" s="19" t="s">
        <v>302</v>
      </c>
      <c r="G111" s="3" t="s">
        <v>86</v>
      </c>
      <c r="H111" s="19" t="s">
        <v>7</v>
      </c>
      <c r="I111" s="19" t="s">
        <v>29</v>
      </c>
      <c r="J111" s="20" t="s">
        <v>30</v>
      </c>
    </row>
    <row r="112" spans="2:10" x14ac:dyDescent="0.25">
      <c r="B112" s="26" t="s">
        <v>375</v>
      </c>
      <c r="C112" s="19" t="s">
        <v>6</v>
      </c>
      <c r="D112" s="19" t="s">
        <v>207</v>
      </c>
      <c r="E112" s="19" t="s">
        <v>303</v>
      </c>
      <c r="F112" s="19" t="s">
        <v>304</v>
      </c>
      <c r="G112" s="3" t="s">
        <v>86</v>
      </c>
      <c r="H112" s="19" t="s">
        <v>7</v>
      </c>
      <c r="I112" s="19" t="s">
        <v>29</v>
      </c>
      <c r="J112" s="20" t="s">
        <v>30</v>
      </c>
    </row>
    <row r="113" spans="2:10" x14ac:dyDescent="0.25">
      <c r="B113" s="26" t="s">
        <v>375</v>
      </c>
      <c r="C113" s="19" t="s">
        <v>6</v>
      </c>
      <c r="D113" s="19" t="s">
        <v>163</v>
      </c>
      <c r="E113" s="19" t="s">
        <v>305</v>
      </c>
      <c r="F113" s="19" t="s">
        <v>306</v>
      </c>
      <c r="G113" s="3" t="s">
        <v>86</v>
      </c>
      <c r="H113" s="19" t="s">
        <v>7</v>
      </c>
      <c r="I113" s="19" t="s">
        <v>29</v>
      </c>
      <c r="J113" s="20" t="s">
        <v>30</v>
      </c>
    </row>
    <row r="114" spans="2:10" x14ac:dyDescent="0.25">
      <c r="B114" s="26" t="s">
        <v>375</v>
      </c>
      <c r="C114" s="19" t="s">
        <v>6</v>
      </c>
      <c r="D114" s="19" t="s">
        <v>307</v>
      </c>
      <c r="E114" s="19" t="s">
        <v>308</v>
      </c>
      <c r="F114" s="19" t="s">
        <v>309</v>
      </c>
      <c r="G114" s="3" t="s">
        <v>86</v>
      </c>
      <c r="H114" s="19" t="s">
        <v>7</v>
      </c>
      <c r="I114" s="19" t="s">
        <v>29</v>
      </c>
      <c r="J114" s="20" t="s">
        <v>30</v>
      </c>
    </row>
    <row r="115" spans="2:10" x14ac:dyDescent="0.25">
      <c r="B115" s="26" t="s">
        <v>375</v>
      </c>
      <c r="C115" s="19" t="s">
        <v>6</v>
      </c>
      <c r="D115" s="19" t="s">
        <v>98</v>
      </c>
      <c r="E115" s="19" t="s">
        <v>310</v>
      </c>
      <c r="F115" s="19" t="s">
        <v>311</v>
      </c>
      <c r="G115" s="3" t="s">
        <v>86</v>
      </c>
      <c r="H115" s="19" t="s">
        <v>7</v>
      </c>
      <c r="I115" s="19" t="s">
        <v>29</v>
      </c>
      <c r="J115" s="20" t="s">
        <v>30</v>
      </c>
    </row>
    <row r="116" spans="2:10" x14ac:dyDescent="0.25">
      <c r="B116" s="26" t="s">
        <v>375</v>
      </c>
      <c r="C116" s="19" t="s">
        <v>6</v>
      </c>
      <c r="D116" s="19" t="s">
        <v>127</v>
      </c>
      <c r="E116" s="19" t="s">
        <v>312</v>
      </c>
      <c r="F116" s="19" t="s">
        <v>313</v>
      </c>
      <c r="G116" s="3" t="s">
        <v>86</v>
      </c>
      <c r="H116" s="19" t="s">
        <v>7</v>
      </c>
      <c r="I116" s="19" t="s">
        <v>29</v>
      </c>
      <c r="J116" s="20" t="s">
        <v>30</v>
      </c>
    </row>
    <row r="117" spans="2:10" x14ac:dyDescent="0.25">
      <c r="B117" s="26" t="s">
        <v>375</v>
      </c>
      <c r="C117" s="19" t="s">
        <v>6</v>
      </c>
      <c r="D117" s="19" t="s">
        <v>171</v>
      </c>
      <c r="E117" s="19" t="s">
        <v>314</v>
      </c>
      <c r="F117" s="19" t="s">
        <v>315</v>
      </c>
      <c r="G117" s="3" t="s">
        <v>83</v>
      </c>
      <c r="H117" s="19" t="s">
        <v>7</v>
      </c>
      <c r="I117" s="19" t="s">
        <v>23</v>
      </c>
      <c r="J117" s="20" t="s">
        <v>24</v>
      </c>
    </row>
    <row r="118" spans="2:10" x14ac:dyDescent="0.25">
      <c r="B118" s="26" t="s">
        <v>375</v>
      </c>
      <c r="C118" s="19" t="s">
        <v>6</v>
      </c>
      <c r="D118" s="19" t="s">
        <v>316</v>
      </c>
      <c r="E118" s="19" t="s">
        <v>317</v>
      </c>
      <c r="F118" s="19" t="s">
        <v>318</v>
      </c>
      <c r="G118" s="3" t="s">
        <v>83</v>
      </c>
      <c r="H118" s="19" t="s">
        <v>7</v>
      </c>
      <c r="I118" s="19" t="s">
        <v>23</v>
      </c>
      <c r="J118" s="20" t="s">
        <v>24</v>
      </c>
    </row>
    <row r="119" spans="2:10" x14ac:dyDescent="0.25">
      <c r="B119" s="26" t="s">
        <v>375</v>
      </c>
      <c r="C119" s="19" t="s">
        <v>6</v>
      </c>
      <c r="D119" s="19" t="s">
        <v>319</v>
      </c>
      <c r="E119" s="19" t="s">
        <v>320</v>
      </c>
      <c r="F119" s="19" t="s">
        <v>321</v>
      </c>
      <c r="G119" s="3" t="s">
        <v>83</v>
      </c>
      <c r="H119" s="19" t="s">
        <v>7</v>
      </c>
      <c r="I119" s="19" t="s">
        <v>23</v>
      </c>
      <c r="J119" s="20" t="s">
        <v>24</v>
      </c>
    </row>
    <row r="120" spans="2:10" x14ac:dyDescent="0.25">
      <c r="B120" s="26" t="s">
        <v>375</v>
      </c>
      <c r="C120" s="19" t="s">
        <v>6</v>
      </c>
      <c r="D120" s="19" t="s">
        <v>322</v>
      </c>
      <c r="E120" s="19" t="s">
        <v>323</v>
      </c>
      <c r="F120" s="19" t="s">
        <v>324</v>
      </c>
      <c r="G120" s="3" t="s">
        <v>83</v>
      </c>
      <c r="H120" s="19" t="s">
        <v>7</v>
      </c>
      <c r="I120" s="19" t="s">
        <v>23</v>
      </c>
      <c r="J120" s="20" t="s">
        <v>24</v>
      </c>
    </row>
    <row r="121" spans="2:10" x14ac:dyDescent="0.25">
      <c r="B121" s="26" t="s">
        <v>375</v>
      </c>
      <c r="C121" s="19" t="s">
        <v>6</v>
      </c>
      <c r="D121" s="19" t="s">
        <v>25</v>
      </c>
      <c r="E121" s="19" t="s">
        <v>325</v>
      </c>
      <c r="F121" s="19" t="s">
        <v>326</v>
      </c>
      <c r="G121" s="3" t="s">
        <v>83</v>
      </c>
      <c r="H121" s="19" t="s">
        <v>7</v>
      </c>
      <c r="I121" s="19" t="s">
        <v>23</v>
      </c>
      <c r="J121" s="20" t="s">
        <v>24</v>
      </c>
    </row>
    <row r="122" spans="2:10" x14ac:dyDescent="0.25">
      <c r="B122" s="26" t="s">
        <v>375</v>
      </c>
      <c r="C122" s="19" t="s">
        <v>6</v>
      </c>
      <c r="D122" s="19" t="s">
        <v>327</v>
      </c>
      <c r="E122" s="19" t="s">
        <v>328</v>
      </c>
      <c r="F122" s="19" t="s">
        <v>329</v>
      </c>
      <c r="G122" s="3" t="s">
        <v>83</v>
      </c>
      <c r="H122" s="19" t="s">
        <v>7</v>
      </c>
      <c r="I122" s="19" t="s">
        <v>23</v>
      </c>
      <c r="J122" s="20" t="s">
        <v>24</v>
      </c>
    </row>
    <row r="123" spans="2:10" x14ac:dyDescent="0.25">
      <c r="B123" s="26" t="s">
        <v>375</v>
      </c>
      <c r="C123" s="19" t="s">
        <v>6</v>
      </c>
      <c r="D123" s="19" t="s">
        <v>107</v>
      </c>
      <c r="E123" s="19" t="s">
        <v>330</v>
      </c>
      <c r="F123" s="19" t="s">
        <v>331</v>
      </c>
      <c r="G123" s="3" t="s">
        <v>83</v>
      </c>
      <c r="H123" s="19" t="s">
        <v>7</v>
      </c>
      <c r="I123" s="19" t="s">
        <v>23</v>
      </c>
      <c r="J123" s="20" t="s">
        <v>24</v>
      </c>
    </row>
    <row r="124" spans="2:10" x14ac:dyDescent="0.25">
      <c r="B124" s="26" t="s">
        <v>375</v>
      </c>
      <c r="C124" s="19" t="s">
        <v>6</v>
      </c>
      <c r="D124" s="19" t="s">
        <v>332</v>
      </c>
      <c r="E124" s="19" t="s">
        <v>333</v>
      </c>
      <c r="F124" s="19" t="s">
        <v>334</v>
      </c>
      <c r="G124" s="3" t="s">
        <v>83</v>
      </c>
      <c r="H124" s="19" t="s">
        <v>7</v>
      </c>
      <c r="I124" s="19" t="s">
        <v>23</v>
      </c>
      <c r="J124" s="20" t="s">
        <v>24</v>
      </c>
    </row>
    <row r="125" spans="2:10" x14ac:dyDescent="0.25">
      <c r="B125" s="26" t="s">
        <v>375</v>
      </c>
      <c r="C125" s="19" t="s">
        <v>6</v>
      </c>
      <c r="D125" s="19" t="s">
        <v>111</v>
      </c>
      <c r="E125" s="19" t="s">
        <v>335</v>
      </c>
      <c r="F125" s="19" t="s">
        <v>336</v>
      </c>
      <c r="G125" s="3" t="s">
        <v>83</v>
      </c>
      <c r="H125" s="19" t="s">
        <v>7</v>
      </c>
      <c r="I125" s="19" t="s">
        <v>23</v>
      </c>
      <c r="J125" s="20" t="s">
        <v>24</v>
      </c>
    </row>
    <row r="126" spans="2:10" x14ac:dyDescent="0.25">
      <c r="B126" s="26" t="s">
        <v>375</v>
      </c>
      <c r="C126" s="19" t="s">
        <v>6</v>
      </c>
      <c r="D126" s="19" t="s">
        <v>119</v>
      </c>
      <c r="E126" s="19" t="s">
        <v>337</v>
      </c>
      <c r="F126" s="19" t="s">
        <v>338</v>
      </c>
      <c r="G126" s="3" t="s">
        <v>86</v>
      </c>
      <c r="H126" s="19" t="s">
        <v>7</v>
      </c>
      <c r="I126" s="19" t="s">
        <v>29</v>
      </c>
      <c r="J126" s="20" t="s">
        <v>30</v>
      </c>
    </row>
    <row r="127" spans="2:10" x14ac:dyDescent="0.25">
      <c r="B127" s="26" t="s">
        <v>375</v>
      </c>
      <c r="C127" s="19" t="s">
        <v>6</v>
      </c>
      <c r="D127" s="19" t="s">
        <v>31</v>
      </c>
      <c r="E127" s="19" t="s">
        <v>339</v>
      </c>
      <c r="F127" s="19" t="s">
        <v>340</v>
      </c>
      <c r="G127" s="3" t="s">
        <v>341</v>
      </c>
      <c r="H127" s="19" t="s">
        <v>7</v>
      </c>
      <c r="I127" s="19" t="s">
        <v>23</v>
      </c>
      <c r="J127" s="20" t="s">
        <v>24</v>
      </c>
    </row>
    <row r="128" spans="2:10" x14ac:dyDescent="0.25">
      <c r="B128" s="26" t="s">
        <v>375</v>
      </c>
      <c r="C128" s="19" t="s">
        <v>6</v>
      </c>
      <c r="D128" s="19" t="s">
        <v>187</v>
      </c>
      <c r="E128" s="19" t="s">
        <v>342</v>
      </c>
      <c r="F128" s="19" t="s">
        <v>343</v>
      </c>
      <c r="G128" s="3" t="s">
        <v>86</v>
      </c>
      <c r="H128" s="19" t="s">
        <v>7</v>
      </c>
      <c r="I128" s="19" t="s">
        <v>29</v>
      </c>
      <c r="J128" s="20" t="s">
        <v>30</v>
      </c>
    </row>
    <row r="129" spans="2:10" x14ac:dyDescent="0.25">
      <c r="B129" s="26" t="s">
        <v>375</v>
      </c>
      <c r="C129" s="19" t="s">
        <v>6</v>
      </c>
      <c r="D129" s="19" t="s">
        <v>171</v>
      </c>
      <c r="E129" s="19" t="s">
        <v>323</v>
      </c>
      <c r="F129" s="19" t="s">
        <v>344</v>
      </c>
      <c r="G129" s="3" t="s">
        <v>83</v>
      </c>
      <c r="H129" s="19" t="s">
        <v>7</v>
      </c>
      <c r="I129" s="19" t="s">
        <v>23</v>
      </c>
      <c r="J129" s="20" t="s">
        <v>24</v>
      </c>
    </row>
    <row r="130" spans="2:10" x14ac:dyDescent="0.25">
      <c r="B130" s="26" t="s">
        <v>375</v>
      </c>
      <c r="C130" s="19" t="s">
        <v>6</v>
      </c>
      <c r="D130" s="19" t="s">
        <v>316</v>
      </c>
      <c r="E130" s="19" t="s">
        <v>333</v>
      </c>
      <c r="F130" s="19" t="s">
        <v>345</v>
      </c>
      <c r="G130" s="3" t="s">
        <v>83</v>
      </c>
      <c r="H130" s="19" t="s">
        <v>7</v>
      </c>
      <c r="I130" s="19" t="s">
        <v>23</v>
      </c>
      <c r="J130" s="20" t="s">
        <v>24</v>
      </c>
    </row>
    <row r="131" spans="2:10" x14ac:dyDescent="0.25">
      <c r="B131" s="26" t="s">
        <v>375</v>
      </c>
      <c r="C131" s="19" t="s">
        <v>6</v>
      </c>
      <c r="D131" s="19" t="s">
        <v>319</v>
      </c>
      <c r="E131" s="19" t="s">
        <v>330</v>
      </c>
      <c r="F131" s="19" t="s">
        <v>346</v>
      </c>
      <c r="G131" s="3" t="s">
        <v>83</v>
      </c>
      <c r="H131" s="19" t="s">
        <v>7</v>
      </c>
      <c r="I131" s="19" t="s">
        <v>23</v>
      </c>
      <c r="J131" s="20" t="s">
        <v>24</v>
      </c>
    </row>
    <row r="132" spans="2:10" x14ac:dyDescent="0.25">
      <c r="B132" s="26" t="s">
        <v>375</v>
      </c>
      <c r="C132" s="19" t="s">
        <v>6</v>
      </c>
      <c r="D132" s="19" t="s">
        <v>347</v>
      </c>
      <c r="E132" s="19" t="s">
        <v>348</v>
      </c>
      <c r="F132" s="19" t="s">
        <v>349</v>
      </c>
      <c r="G132" s="3" t="s">
        <v>86</v>
      </c>
      <c r="H132" s="19" t="s">
        <v>7</v>
      </c>
      <c r="I132" s="19" t="s">
        <v>29</v>
      </c>
      <c r="J132" s="20" t="s">
        <v>30</v>
      </c>
    </row>
    <row r="133" spans="2:10" x14ac:dyDescent="0.25">
      <c r="B133" s="26" t="s">
        <v>375</v>
      </c>
      <c r="C133" s="19" t="s">
        <v>6</v>
      </c>
      <c r="D133" s="19" t="s">
        <v>322</v>
      </c>
      <c r="E133" s="19" t="s">
        <v>350</v>
      </c>
      <c r="F133" s="19" t="s">
        <v>351</v>
      </c>
      <c r="G133" s="3" t="s">
        <v>83</v>
      </c>
      <c r="H133" s="19" t="s">
        <v>7</v>
      </c>
      <c r="I133" s="19" t="s">
        <v>23</v>
      </c>
      <c r="J133" s="20" t="s">
        <v>24</v>
      </c>
    </row>
    <row r="134" spans="2:10" x14ac:dyDescent="0.25">
      <c r="B134" s="26" t="s">
        <v>375</v>
      </c>
      <c r="C134" s="19" t="s">
        <v>6</v>
      </c>
      <c r="D134" s="19" t="s">
        <v>25</v>
      </c>
      <c r="E134" s="19" t="s">
        <v>328</v>
      </c>
      <c r="F134" s="19" t="s">
        <v>352</v>
      </c>
      <c r="G134" s="3" t="s">
        <v>83</v>
      </c>
      <c r="H134" s="19" t="s">
        <v>7</v>
      </c>
      <c r="I134" s="19" t="s">
        <v>23</v>
      </c>
      <c r="J134" s="20" t="s">
        <v>24</v>
      </c>
    </row>
    <row r="135" spans="2:10" x14ac:dyDescent="0.25">
      <c r="B135" s="26" t="s">
        <v>375</v>
      </c>
      <c r="C135" s="19" t="s">
        <v>6</v>
      </c>
      <c r="D135" s="19" t="s">
        <v>327</v>
      </c>
      <c r="E135" s="19" t="s">
        <v>325</v>
      </c>
      <c r="F135" s="19" t="s">
        <v>353</v>
      </c>
      <c r="G135" s="3" t="s">
        <v>83</v>
      </c>
      <c r="H135" s="19" t="s">
        <v>7</v>
      </c>
      <c r="I135" s="19" t="s">
        <v>23</v>
      </c>
      <c r="J135" s="20" t="s">
        <v>24</v>
      </c>
    </row>
    <row r="136" spans="2:10" x14ac:dyDescent="0.25">
      <c r="B136" s="26" t="s">
        <v>375</v>
      </c>
      <c r="C136" s="19" t="s">
        <v>6</v>
      </c>
      <c r="D136" s="19" t="s">
        <v>107</v>
      </c>
      <c r="E136" s="19" t="s">
        <v>335</v>
      </c>
      <c r="F136" s="19" t="s">
        <v>354</v>
      </c>
      <c r="G136" s="3" t="s">
        <v>83</v>
      </c>
      <c r="H136" s="19" t="s">
        <v>7</v>
      </c>
      <c r="I136" s="19" t="s">
        <v>23</v>
      </c>
      <c r="J136" s="20" t="s">
        <v>24</v>
      </c>
    </row>
    <row r="137" spans="2:10" x14ac:dyDescent="0.25">
      <c r="B137" s="26" t="s">
        <v>375</v>
      </c>
      <c r="C137" s="19" t="s">
        <v>6</v>
      </c>
      <c r="D137" s="19" t="s">
        <v>332</v>
      </c>
      <c r="E137" s="19" t="s">
        <v>355</v>
      </c>
      <c r="F137" s="19" t="s">
        <v>356</v>
      </c>
      <c r="G137" s="3" t="s">
        <v>83</v>
      </c>
      <c r="H137" s="19" t="s">
        <v>7</v>
      </c>
      <c r="I137" s="19" t="s">
        <v>23</v>
      </c>
      <c r="J137" s="20" t="s">
        <v>24</v>
      </c>
    </row>
    <row r="138" spans="2:10" x14ac:dyDescent="0.25">
      <c r="B138" s="26" t="s">
        <v>375</v>
      </c>
      <c r="C138" s="19" t="s">
        <v>6</v>
      </c>
      <c r="D138" s="19" t="s">
        <v>72</v>
      </c>
      <c r="E138" s="19" t="s">
        <v>317</v>
      </c>
      <c r="F138" s="19" t="s">
        <v>357</v>
      </c>
      <c r="G138" s="3" t="s">
        <v>83</v>
      </c>
      <c r="H138" s="19" t="s">
        <v>7</v>
      </c>
      <c r="I138" s="19" t="s">
        <v>23</v>
      </c>
      <c r="J138" s="20" t="s">
        <v>24</v>
      </c>
    </row>
    <row r="139" spans="2:10" x14ac:dyDescent="0.25">
      <c r="B139" s="26" t="s">
        <v>375</v>
      </c>
      <c r="C139" s="19" t="s">
        <v>6</v>
      </c>
      <c r="D139" s="19" t="s">
        <v>213</v>
      </c>
      <c r="E139" s="19" t="s">
        <v>314</v>
      </c>
      <c r="F139" s="19" t="s">
        <v>358</v>
      </c>
      <c r="G139" s="3" t="s">
        <v>83</v>
      </c>
      <c r="H139" s="19" t="s">
        <v>7</v>
      </c>
      <c r="I139" s="19" t="s">
        <v>23</v>
      </c>
      <c r="J139" s="20" t="s">
        <v>24</v>
      </c>
    </row>
    <row r="140" spans="2:10" x14ac:dyDescent="0.25">
      <c r="B140" s="26" t="s">
        <v>375</v>
      </c>
      <c r="C140" s="19" t="s">
        <v>6</v>
      </c>
      <c r="D140" s="19" t="s">
        <v>34</v>
      </c>
      <c r="E140" s="19" t="s">
        <v>359</v>
      </c>
      <c r="F140" s="19" t="s">
        <v>360</v>
      </c>
      <c r="G140" s="3" t="s">
        <v>223</v>
      </c>
      <c r="H140" s="19" t="s">
        <v>7</v>
      </c>
      <c r="I140" s="19" t="s">
        <v>23</v>
      </c>
      <c r="J140" s="20" t="s">
        <v>24</v>
      </c>
    </row>
    <row r="141" spans="2:10" x14ac:dyDescent="0.25">
      <c r="B141" s="26" t="s">
        <v>375</v>
      </c>
      <c r="C141" s="19" t="s">
        <v>6</v>
      </c>
      <c r="D141" s="19" t="s">
        <v>322</v>
      </c>
      <c r="E141" s="19" t="s">
        <v>350</v>
      </c>
      <c r="F141" s="19" t="s">
        <v>361</v>
      </c>
      <c r="G141" s="3" t="s">
        <v>83</v>
      </c>
      <c r="H141" s="19" t="s">
        <v>7</v>
      </c>
      <c r="I141" s="19" t="s">
        <v>23</v>
      </c>
      <c r="J141" s="20" t="s">
        <v>24</v>
      </c>
    </row>
    <row r="142" spans="2:10" x14ac:dyDescent="0.25">
      <c r="B142" s="26" t="s">
        <v>375</v>
      </c>
      <c r="C142" s="19" t="s">
        <v>6</v>
      </c>
      <c r="D142" s="19" t="s">
        <v>362</v>
      </c>
      <c r="E142" s="19" t="s">
        <v>363</v>
      </c>
      <c r="F142" s="19" t="s">
        <v>364</v>
      </c>
      <c r="G142" s="3" t="s">
        <v>291</v>
      </c>
      <c r="H142" s="19" t="s">
        <v>7</v>
      </c>
      <c r="I142" s="19" t="s">
        <v>23</v>
      </c>
      <c r="J142" s="20" t="s">
        <v>24</v>
      </c>
    </row>
    <row r="143" spans="2:10" x14ac:dyDescent="0.25">
      <c r="B143" s="26" t="s">
        <v>375</v>
      </c>
      <c r="C143" s="19" t="s">
        <v>6</v>
      </c>
      <c r="D143" s="19" t="s">
        <v>196</v>
      </c>
      <c r="E143" s="19" t="s">
        <v>365</v>
      </c>
      <c r="F143" s="19" t="s">
        <v>366</v>
      </c>
      <c r="G143" s="3" t="s">
        <v>291</v>
      </c>
      <c r="H143" s="19" t="s">
        <v>7</v>
      </c>
      <c r="I143" s="19" t="s">
        <v>23</v>
      </c>
      <c r="J143" s="20" t="s">
        <v>24</v>
      </c>
    </row>
    <row r="144" spans="2:10" x14ac:dyDescent="0.25">
      <c r="B144" s="26" t="s">
        <v>375</v>
      </c>
      <c r="C144" s="19" t="s">
        <v>47</v>
      </c>
      <c r="D144" s="19" t="s">
        <v>367</v>
      </c>
      <c r="E144" s="19" t="s">
        <v>368</v>
      </c>
      <c r="F144" s="19" t="s">
        <v>369</v>
      </c>
      <c r="G144" s="3" t="s">
        <v>370</v>
      </c>
      <c r="H144" s="19" t="s">
        <v>7</v>
      </c>
      <c r="I144" s="19" t="s">
        <v>23</v>
      </c>
      <c r="J144" s="20" t="s">
        <v>24</v>
      </c>
    </row>
    <row r="145" spans="2:10" x14ac:dyDescent="0.25">
      <c r="B145" s="26" t="s">
        <v>375</v>
      </c>
      <c r="C145" s="19" t="s">
        <v>6</v>
      </c>
      <c r="D145" s="19" t="s">
        <v>158</v>
      </c>
      <c r="E145" s="19" t="s">
        <v>371</v>
      </c>
      <c r="F145" s="19" t="s">
        <v>372</v>
      </c>
      <c r="G145" s="3" t="s">
        <v>288</v>
      </c>
      <c r="H145" s="19" t="s">
        <v>7</v>
      </c>
      <c r="I145" s="19" t="s">
        <v>29</v>
      </c>
      <c r="J145" s="20" t="s">
        <v>30</v>
      </c>
    </row>
    <row r="146" spans="2:10" ht="15.75" thickBot="1" x14ac:dyDescent="0.3">
      <c r="B146" s="28" t="s">
        <v>375</v>
      </c>
      <c r="C146" s="24" t="s">
        <v>6</v>
      </c>
      <c r="D146" s="24" t="s">
        <v>181</v>
      </c>
      <c r="E146" s="24" t="s">
        <v>373</v>
      </c>
      <c r="F146" s="24" t="s">
        <v>374</v>
      </c>
      <c r="G146" s="7" t="s">
        <v>67</v>
      </c>
      <c r="H146" s="24" t="s">
        <v>7</v>
      </c>
      <c r="I146" s="24" t="s">
        <v>29</v>
      </c>
      <c r="J146" s="25" t="s">
        <v>30</v>
      </c>
    </row>
  </sheetData>
  <conditionalFormatting sqref="F52:F146">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DD912-38A2-4420-A4EC-5DE76C70B111}">
  <dimension ref="B3:D75"/>
  <sheetViews>
    <sheetView workbookViewId="0">
      <selection activeCell="B21" sqref="B21"/>
    </sheetView>
  </sheetViews>
  <sheetFormatPr defaultRowHeight="15" x14ac:dyDescent="0.25"/>
  <cols>
    <col min="2" max="2" width="27" bestFit="1" customWidth="1"/>
    <col min="3" max="3" width="15.28515625" bestFit="1" customWidth="1"/>
    <col min="4" max="4" width="10.7109375" bestFit="1" customWidth="1"/>
  </cols>
  <sheetData>
    <row r="3" spans="2:4" ht="15.75" thickBot="1" x14ac:dyDescent="0.3"/>
    <row r="4" spans="2:4" x14ac:dyDescent="0.25">
      <c r="B4" s="177" t="s">
        <v>377</v>
      </c>
      <c r="C4" s="178"/>
      <c r="D4" s="179"/>
    </row>
    <row r="5" spans="2:4" x14ac:dyDescent="0.25">
      <c r="B5" s="35" t="s">
        <v>378</v>
      </c>
      <c r="C5" s="36" t="s">
        <v>379</v>
      </c>
      <c r="D5" s="37" t="s">
        <v>380</v>
      </c>
    </row>
    <row r="6" spans="2:4" x14ac:dyDescent="0.25">
      <c r="B6" s="29" t="s">
        <v>381</v>
      </c>
      <c r="C6" s="30">
        <v>34</v>
      </c>
      <c r="D6" s="31">
        <v>71</v>
      </c>
    </row>
    <row r="7" spans="2:4" x14ac:dyDescent="0.25">
      <c r="B7" s="29" t="s">
        <v>382</v>
      </c>
      <c r="C7" s="30">
        <v>2</v>
      </c>
      <c r="D7" s="31">
        <v>4</v>
      </c>
    </row>
    <row r="8" spans="2:4" x14ac:dyDescent="0.25">
      <c r="B8" s="29" t="s">
        <v>383</v>
      </c>
      <c r="C8" s="30">
        <v>8</v>
      </c>
      <c r="D8" s="31">
        <v>12</v>
      </c>
    </row>
    <row r="9" spans="2:4" x14ac:dyDescent="0.25">
      <c r="B9" s="29" t="s">
        <v>384</v>
      </c>
      <c r="C9" s="30">
        <v>5</v>
      </c>
      <c r="D9" s="31">
        <v>7</v>
      </c>
    </row>
    <row r="10" spans="2:4" x14ac:dyDescent="0.25">
      <c r="B10" s="29" t="s">
        <v>385</v>
      </c>
      <c r="C10" s="30">
        <v>16</v>
      </c>
      <c r="D10" s="31">
        <v>30</v>
      </c>
    </row>
    <row r="11" spans="2:4" x14ac:dyDescent="0.25">
      <c r="B11" s="29" t="s">
        <v>386</v>
      </c>
      <c r="C11" s="30">
        <v>2</v>
      </c>
      <c r="D11" s="31">
        <v>3</v>
      </c>
    </row>
    <row r="12" spans="2:4" x14ac:dyDescent="0.25">
      <c r="B12" s="29" t="s">
        <v>387</v>
      </c>
      <c r="C12" s="30">
        <v>4</v>
      </c>
      <c r="D12" s="31">
        <v>4</v>
      </c>
    </row>
    <row r="13" spans="2:4" x14ac:dyDescent="0.25">
      <c r="B13" s="29" t="s">
        <v>388</v>
      </c>
      <c r="C13" s="30">
        <v>4</v>
      </c>
      <c r="D13" s="31">
        <v>4</v>
      </c>
    </row>
    <row r="14" spans="2:4" x14ac:dyDescent="0.25">
      <c r="B14" s="29" t="s">
        <v>389</v>
      </c>
      <c r="C14" s="30">
        <v>4</v>
      </c>
      <c r="D14" s="31">
        <v>6</v>
      </c>
    </row>
    <row r="15" spans="2:4" x14ac:dyDescent="0.25">
      <c r="B15" s="29" t="s">
        <v>390</v>
      </c>
      <c r="C15" s="30">
        <v>10</v>
      </c>
      <c r="D15" s="31">
        <v>14</v>
      </c>
    </row>
    <row r="16" spans="2:4" x14ac:dyDescent="0.25">
      <c r="B16" s="29" t="s">
        <v>391</v>
      </c>
      <c r="C16" s="30">
        <v>3</v>
      </c>
      <c r="D16" s="31">
        <v>5</v>
      </c>
    </row>
    <row r="17" spans="2:4" ht="15.75" thickBot="1" x14ac:dyDescent="0.3">
      <c r="B17" s="32" t="s">
        <v>9</v>
      </c>
      <c r="C17" s="33">
        <v>92</v>
      </c>
      <c r="D17" s="34">
        <v>160</v>
      </c>
    </row>
    <row r="19" spans="2:4" ht="15.75" thickBot="1" x14ac:dyDescent="0.3"/>
    <row r="20" spans="2:4" x14ac:dyDescent="0.25">
      <c r="B20" s="173" t="s">
        <v>392</v>
      </c>
      <c r="C20" s="174"/>
      <c r="D20" s="175"/>
    </row>
    <row r="21" spans="2:4" x14ac:dyDescent="0.25">
      <c r="B21" s="4" t="s">
        <v>393</v>
      </c>
      <c r="C21" s="3" t="s">
        <v>394</v>
      </c>
      <c r="D21" s="5" t="s">
        <v>395</v>
      </c>
    </row>
    <row r="22" spans="2:4" x14ac:dyDescent="0.25">
      <c r="B22" s="4" t="s">
        <v>404</v>
      </c>
      <c r="C22" s="3" t="s">
        <v>405</v>
      </c>
      <c r="D22" s="5">
        <v>6</v>
      </c>
    </row>
    <row r="23" spans="2:4" x14ac:dyDescent="0.25">
      <c r="B23" s="4" t="s">
        <v>404</v>
      </c>
      <c r="C23" s="3" t="s">
        <v>406</v>
      </c>
      <c r="D23" s="5">
        <v>1</v>
      </c>
    </row>
    <row r="24" spans="2:4" x14ac:dyDescent="0.25">
      <c r="B24" s="4" t="s">
        <v>404</v>
      </c>
      <c r="C24" s="3" t="s">
        <v>407</v>
      </c>
      <c r="D24" s="5">
        <v>2</v>
      </c>
    </row>
    <row r="25" spans="2:4" x14ac:dyDescent="0.25">
      <c r="B25" s="4" t="s">
        <v>404</v>
      </c>
      <c r="C25" s="3" t="s">
        <v>408</v>
      </c>
      <c r="D25" s="5">
        <v>1</v>
      </c>
    </row>
    <row r="26" spans="2:4" x14ac:dyDescent="0.25">
      <c r="B26" s="4" t="s">
        <v>404</v>
      </c>
      <c r="C26" s="3" t="s">
        <v>409</v>
      </c>
      <c r="D26" s="5">
        <v>2</v>
      </c>
    </row>
    <row r="27" spans="2:4" x14ac:dyDescent="0.25">
      <c r="B27" s="4" t="s">
        <v>404</v>
      </c>
      <c r="C27" s="3" t="s">
        <v>410</v>
      </c>
      <c r="D27" s="5">
        <v>2</v>
      </c>
    </row>
    <row r="28" spans="2:4" x14ac:dyDescent="0.25">
      <c r="B28" s="4" t="s">
        <v>404</v>
      </c>
      <c r="C28" s="3" t="s">
        <v>411</v>
      </c>
      <c r="D28" s="5">
        <v>2</v>
      </c>
    </row>
    <row r="29" spans="2:4" x14ac:dyDescent="0.25">
      <c r="B29" s="4" t="s">
        <v>404</v>
      </c>
      <c r="C29" s="3" t="s">
        <v>412</v>
      </c>
      <c r="D29" s="5">
        <v>1</v>
      </c>
    </row>
    <row r="30" spans="2:4" x14ac:dyDescent="0.25">
      <c r="B30" s="4" t="s">
        <v>404</v>
      </c>
      <c r="C30" s="3" t="s">
        <v>413</v>
      </c>
      <c r="D30" s="5">
        <v>1</v>
      </c>
    </row>
    <row r="31" spans="2:4" x14ac:dyDescent="0.25">
      <c r="B31" s="4" t="s">
        <v>404</v>
      </c>
      <c r="C31" s="3" t="s">
        <v>414</v>
      </c>
      <c r="D31" s="5">
        <v>2</v>
      </c>
    </row>
    <row r="32" spans="2:4" x14ac:dyDescent="0.25">
      <c r="B32" s="4" t="s">
        <v>404</v>
      </c>
      <c r="C32" s="3" t="s">
        <v>415</v>
      </c>
      <c r="D32" s="5">
        <v>1</v>
      </c>
    </row>
    <row r="33" spans="2:4" x14ac:dyDescent="0.25">
      <c r="B33" s="4" t="s">
        <v>404</v>
      </c>
      <c r="C33" s="3" t="s">
        <v>416</v>
      </c>
      <c r="D33" s="5">
        <v>1</v>
      </c>
    </row>
    <row r="34" spans="2:4" x14ac:dyDescent="0.25">
      <c r="B34" s="4" t="s">
        <v>404</v>
      </c>
      <c r="C34" s="3" t="s">
        <v>417</v>
      </c>
      <c r="D34" s="5">
        <v>1</v>
      </c>
    </row>
    <row r="35" spans="2:4" x14ac:dyDescent="0.25">
      <c r="B35" s="4" t="s">
        <v>404</v>
      </c>
      <c r="C35" s="3" t="s">
        <v>418</v>
      </c>
      <c r="D35" s="5">
        <v>3</v>
      </c>
    </row>
    <row r="36" spans="2:4" x14ac:dyDescent="0.25">
      <c r="B36" s="4" t="s">
        <v>404</v>
      </c>
      <c r="C36" s="3" t="s">
        <v>419</v>
      </c>
      <c r="D36" s="5">
        <v>2</v>
      </c>
    </row>
    <row r="37" spans="2:4" x14ac:dyDescent="0.25">
      <c r="B37" s="4" t="s">
        <v>404</v>
      </c>
      <c r="C37" s="3" t="s">
        <v>420</v>
      </c>
      <c r="D37" s="5">
        <v>4</v>
      </c>
    </row>
    <row r="38" spans="2:4" x14ac:dyDescent="0.25">
      <c r="B38" s="4" t="s">
        <v>404</v>
      </c>
      <c r="C38" s="3" t="s">
        <v>421</v>
      </c>
      <c r="D38" s="5">
        <v>1</v>
      </c>
    </row>
    <row r="39" spans="2:4" x14ac:dyDescent="0.25">
      <c r="B39" s="4" t="s">
        <v>396</v>
      </c>
      <c r="C39" s="3"/>
      <c r="D39" s="5">
        <v>33</v>
      </c>
    </row>
    <row r="40" spans="2:4" x14ac:dyDescent="0.25">
      <c r="B40" s="4" t="s">
        <v>422</v>
      </c>
      <c r="C40" s="3" t="s">
        <v>423</v>
      </c>
      <c r="D40" s="5">
        <v>3</v>
      </c>
    </row>
    <row r="41" spans="2:4" x14ac:dyDescent="0.25">
      <c r="B41" s="4" t="s">
        <v>397</v>
      </c>
      <c r="C41" s="3"/>
      <c r="D41" s="5">
        <v>3</v>
      </c>
    </row>
    <row r="42" spans="2:4" x14ac:dyDescent="0.25">
      <c r="B42" s="4" t="s">
        <v>424</v>
      </c>
      <c r="C42" s="3" t="s">
        <v>425</v>
      </c>
      <c r="D42" s="5">
        <v>1</v>
      </c>
    </row>
    <row r="43" spans="2:4" x14ac:dyDescent="0.25">
      <c r="B43" s="4" t="s">
        <v>424</v>
      </c>
      <c r="C43" s="3" t="s">
        <v>426</v>
      </c>
      <c r="D43" s="5">
        <v>1</v>
      </c>
    </row>
    <row r="44" spans="2:4" x14ac:dyDescent="0.25">
      <c r="B44" s="4" t="s">
        <v>424</v>
      </c>
      <c r="C44" s="3" t="s">
        <v>427</v>
      </c>
      <c r="D44" s="5">
        <v>1</v>
      </c>
    </row>
    <row r="45" spans="2:4" x14ac:dyDescent="0.25">
      <c r="B45" s="4" t="s">
        <v>424</v>
      </c>
      <c r="C45" s="3" t="s">
        <v>428</v>
      </c>
      <c r="D45" s="5">
        <v>1</v>
      </c>
    </row>
    <row r="46" spans="2:4" x14ac:dyDescent="0.25">
      <c r="B46" s="4" t="s">
        <v>424</v>
      </c>
      <c r="C46" s="3" t="s">
        <v>429</v>
      </c>
      <c r="D46" s="5">
        <v>1</v>
      </c>
    </row>
    <row r="47" spans="2:4" x14ac:dyDescent="0.25">
      <c r="B47" s="4" t="s">
        <v>424</v>
      </c>
      <c r="C47" s="3" t="s">
        <v>430</v>
      </c>
      <c r="D47" s="5">
        <v>1</v>
      </c>
    </row>
    <row r="48" spans="2:4" x14ac:dyDescent="0.25">
      <c r="B48" s="4" t="s">
        <v>424</v>
      </c>
      <c r="C48" s="3" t="s">
        <v>431</v>
      </c>
      <c r="D48" s="5">
        <v>1</v>
      </c>
    </row>
    <row r="49" spans="2:4" x14ac:dyDescent="0.25">
      <c r="B49" s="4" t="s">
        <v>424</v>
      </c>
      <c r="C49" s="3" t="s">
        <v>432</v>
      </c>
      <c r="D49" s="5">
        <v>1</v>
      </c>
    </row>
    <row r="50" spans="2:4" x14ac:dyDescent="0.25">
      <c r="B50" s="4" t="s">
        <v>424</v>
      </c>
      <c r="C50" s="3" t="s">
        <v>433</v>
      </c>
      <c r="D50" s="5">
        <v>4</v>
      </c>
    </row>
    <row r="51" spans="2:4" x14ac:dyDescent="0.25">
      <c r="B51" s="4" t="s">
        <v>424</v>
      </c>
      <c r="C51" s="3" t="s">
        <v>434</v>
      </c>
      <c r="D51" s="5">
        <v>2</v>
      </c>
    </row>
    <row r="52" spans="2:4" x14ac:dyDescent="0.25">
      <c r="B52" s="4" t="s">
        <v>424</v>
      </c>
      <c r="C52" s="3" t="s">
        <v>435</v>
      </c>
      <c r="D52" s="5">
        <v>1</v>
      </c>
    </row>
    <row r="53" spans="2:4" x14ac:dyDescent="0.25">
      <c r="B53" s="4" t="s">
        <v>424</v>
      </c>
      <c r="C53" s="3" t="s">
        <v>436</v>
      </c>
      <c r="D53" s="5">
        <v>2</v>
      </c>
    </row>
    <row r="54" spans="2:4" x14ac:dyDescent="0.25">
      <c r="B54" s="4" t="s">
        <v>424</v>
      </c>
      <c r="C54" s="3" t="s">
        <v>437</v>
      </c>
      <c r="D54" s="5">
        <v>1</v>
      </c>
    </row>
    <row r="55" spans="2:4" x14ac:dyDescent="0.25">
      <c r="B55" s="4" t="s">
        <v>424</v>
      </c>
      <c r="C55" s="3" t="s">
        <v>438</v>
      </c>
      <c r="D55" s="5">
        <v>1</v>
      </c>
    </row>
    <row r="56" spans="2:4" x14ac:dyDescent="0.25">
      <c r="B56" s="4" t="s">
        <v>424</v>
      </c>
      <c r="C56" s="3" t="s">
        <v>439</v>
      </c>
      <c r="D56" s="5">
        <v>5</v>
      </c>
    </row>
    <row r="57" spans="2:4" x14ac:dyDescent="0.25">
      <c r="B57" s="4" t="s">
        <v>424</v>
      </c>
      <c r="C57" s="3" t="s">
        <v>440</v>
      </c>
      <c r="D57" s="5">
        <v>1</v>
      </c>
    </row>
    <row r="58" spans="2:4" x14ac:dyDescent="0.25">
      <c r="B58" s="4" t="s">
        <v>398</v>
      </c>
      <c r="C58" s="3"/>
      <c r="D58" s="5">
        <v>25</v>
      </c>
    </row>
    <row r="59" spans="2:4" x14ac:dyDescent="0.25">
      <c r="B59" s="4" t="s">
        <v>441</v>
      </c>
      <c r="C59" s="3" t="s">
        <v>442</v>
      </c>
      <c r="D59" s="5">
        <v>1</v>
      </c>
    </row>
    <row r="60" spans="2:4" x14ac:dyDescent="0.25">
      <c r="B60" s="4" t="s">
        <v>441</v>
      </c>
      <c r="C60" s="3" t="s">
        <v>443</v>
      </c>
      <c r="D60" s="5">
        <v>4</v>
      </c>
    </row>
    <row r="61" spans="2:4" x14ac:dyDescent="0.25">
      <c r="B61" s="4" t="s">
        <v>399</v>
      </c>
      <c r="C61" s="3"/>
      <c r="D61" s="5">
        <v>5</v>
      </c>
    </row>
    <row r="62" spans="2:4" x14ac:dyDescent="0.25">
      <c r="B62" s="4" t="s">
        <v>444</v>
      </c>
      <c r="C62" s="3" t="s">
        <v>445</v>
      </c>
      <c r="D62" s="5">
        <v>1</v>
      </c>
    </row>
    <row r="63" spans="2:4" x14ac:dyDescent="0.25">
      <c r="B63" s="4" t="s">
        <v>444</v>
      </c>
      <c r="C63" s="3" t="s">
        <v>446</v>
      </c>
      <c r="D63" s="5">
        <v>1</v>
      </c>
    </row>
    <row r="64" spans="2:4" x14ac:dyDescent="0.25">
      <c r="B64" s="4" t="s">
        <v>400</v>
      </c>
      <c r="C64" s="3"/>
      <c r="D64" s="5">
        <v>2</v>
      </c>
    </row>
    <row r="65" spans="2:4" x14ac:dyDescent="0.25">
      <c r="B65" s="4" t="s">
        <v>447</v>
      </c>
      <c r="C65" s="3" t="s">
        <v>448</v>
      </c>
      <c r="D65" s="5">
        <v>1</v>
      </c>
    </row>
    <row r="66" spans="2:4" x14ac:dyDescent="0.25">
      <c r="B66" s="4" t="s">
        <v>401</v>
      </c>
      <c r="C66" s="3"/>
      <c r="D66" s="5">
        <v>1</v>
      </c>
    </row>
    <row r="67" spans="2:4" x14ac:dyDescent="0.25">
      <c r="B67" s="4" t="s">
        <v>449</v>
      </c>
      <c r="C67" s="3" t="s">
        <v>450</v>
      </c>
      <c r="D67" s="5">
        <v>1</v>
      </c>
    </row>
    <row r="68" spans="2:4" x14ac:dyDescent="0.25">
      <c r="B68" s="4" t="s">
        <v>449</v>
      </c>
      <c r="C68" s="3" t="s">
        <v>451</v>
      </c>
      <c r="D68" s="5">
        <v>2</v>
      </c>
    </row>
    <row r="69" spans="2:4" x14ac:dyDescent="0.25">
      <c r="B69" s="4" t="s">
        <v>449</v>
      </c>
      <c r="C69" s="3" t="s">
        <v>452</v>
      </c>
      <c r="D69" s="5">
        <v>2</v>
      </c>
    </row>
    <row r="70" spans="2:4" x14ac:dyDescent="0.25">
      <c r="B70" s="4" t="s">
        <v>449</v>
      </c>
      <c r="C70" s="3" t="s">
        <v>453</v>
      </c>
      <c r="D70" s="5">
        <v>1</v>
      </c>
    </row>
    <row r="71" spans="2:4" x14ac:dyDescent="0.25">
      <c r="B71" s="4" t="s">
        <v>449</v>
      </c>
      <c r="C71" s="3" t="s">
        <v>454</v>
      </c>
      <c r="D71" s="5">
        <v>2</v>
      </c>
    </row>
    <row r="72" spans="2:4" x14ac:dyDescent="0.25">
      <c r="B72" s="4" t="s">
        <v>402</v>
      </c>
      <c r="C72" s="3"/>
      <c r="D72" s="5">
        <v>8</v>
      </c>
    </row>
    <row r="73" spans="2:4" x14ac:dyDescent="0.25">
      <c r="B73" s="4" t="s">
        <v>455</v>
      </c>
      <c r="C73" s="3" t="s">
        <v>456</v>
      </c>
      <c r="D73" s="5">
        <v>1</v>
      </c>
    </row>
    <row r="74" spans="2:4" x14ac:dyDescent="0.25">
      <c r="B74" s="4" t="s">
        <v>403</v>
      </c>
      <c r="C74" s="3"/>
      <c r="D74" s="5">
        <v>1</v>
      </c>
    </row>
    <row r="75" spans="2:4" ht="15.75" thickBot="1" x14ac:dyDescent="0.3">
      <c r="B75" s="6" t="s">
        <v>9</v>
      </c>
      <c r="C75" s="7"/>
      <c r="D75" s="8">
        <v>78</v>
      </c>
    </row>
  </sheetData>
  <mergeCells count="2">
    <mergeCell ref="B4:D4"/>
    <mergeCell ref="B20:D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D9D45-62AB-45F2-AFE5-38BE56813C48}">
  <dimension ref="B3:D25"/>
  <sheetViews>
    <sheetView topLeftCell="A3" workbookViewId="0">
      <selection activeCell="G20" sqref="G20"/>
    </sheetView>
  </sheetViews>
  <sheetFormatPr defaultRowHeight="15" x14ac:dyDescent="0.25"/>
  <cols>
    <col min="2" max="2" width="21.42578125" bestFit="1" customWidth="1"/>
    <col min="3" max="3" width="15.7109375" bestFit="1" customWidth="1"/>
    <col min="4" max="4" width="11" bestFit="1" customWidth="1"/>
  </cols>
  <sheetData>
    <row r="3" spans="2:4" ht="15.75" thickBot="1" x14ac:dyDescent="0.3"/>
    <row r="4" spans="2:4" x14ac:dyDescent="0.25">
      <c r="B4" s="38" t="s">
        <v>378</v>
      </c>
      <c r="C4" s="39" t="s">
        <v>457</v>
      </c>
      <c r="D4" s="40" t="s">
        <v>458</v>
      </c>
    </row>
    <row r="5" spans="2:4" x14ac:dyDescent="0.25">
      <c r="B5" s="41" t="s">
        <v>459</v>
      </c>
      <c r="C5" s="42">
        <v>1970.31</v>
      </c>
      <c r="D5" s="43">
        <f>C5/C25</f>
        <v>2.7489129201878956E-2</v>
      </c>
    </row>
    <row r="6" spans="2:4" x14ac:dyDescent="0.25">
      <c r="B6" s="41" t="s">
        <v>460</v>
      </c>
      <c r="C6" s="42">
        <v>450.54</v>
      </c>
      <c r="D6" s="43">
        <f>C6/C25</f>
        <v>6.2857886680849941E-3</v>
      </c>
    </row>
    <row r="7" spans="2:4" x14ac:dyDescent="0.25">
      <c r="B7" s="41" t="s">
        <v>461</v>
      </c>
      <c r="C7" s="42">
        <v>760.5</v>
      </c>
      <c r="D7" s="43">
        <f>C7/C25</f>
        <v>1.0610250548405553E-2</v>
      </c>
    </row>
    <row r="8" spans="2:4" x14ac:dyDescent="0.25">
      <c r="B8" s="41" t="s">
        <v>462</v>
      </c>
      <c r="C8" s="42">
        <v>2000</v>
      </c>
      <c r="D8" s="43">
        <f>C8/C25</f>
        <v>2.7903354499422887E-2</v>
      </c>
    </row>
    <row r="9" spans="2:4" x14ac:dyDescent="0.25">
      <c r="B9" s="41" t="s">
        <v>463</v>
      </c>
      <c r="C9" s="42">
        <v>263.84000000000003</v>
      </c>
      <c r="D9" s="43">
        <f>C9/C25</f>
        <v>3.6810105255638678E-3</v>
      </c>
    </row>
    <row r="10" spans="2:4" x14ac:dyDescent="0.25">
      <c r="B10" s="41" t="s">
        <v>464</v>
      </c>
      <c r="C10" s="42">
        <v>14177.119999999999</v>
      </c>
      <c r="D10" s="43">
        <f>C10/C25</f>
        <v>0.19779460257042911</v>
      </c>
    </row>
    <row r="11" spans="2:4" x14ac:dyDescent="0.25">
      <c r="B11" s="41" t="s">
        <v>465</v>
      </c>
      <c r="C11" s="42">
        <v>9371.839999999982</v>
      </c>
      <c r="D11" s="43">
        <f>C11/C25</f>
        <v>0.13075288691593545</v>
      </c>
    </row>
    <row r="12" spans="2:4" x14ac:dyDescent="0.25">
      <c r="B12" s="41" t="s">
        <v>466</v>
      </c>
      <c r="C12" s="42">
        <v>7498.66</v>
      </c>
      <c r="D12" s="43">
        <f>C12/C25</f>
        <v>0.10461888412532122</v>
      </c>
    </row>
    <row r="13" spans="2:4" x14ac:dyDescent="0.25">
      <c r="B13" s="41" t="s">
        <v>467</v>
      </c>
      <c r="C13" s="42">
        <v>4427</v>
      </c>
      <c r="D13" s="43">
        <f>C13/C25</f>
        <v>6.1764075184472564E-2</v>
      </c>
    </row>
    <row r="14" spans="2:4" x14ac:dyDescent="0.25">
      <c r="B14" s="41" t="s">
        <v>468</v>
      </c>
      <c r="C14" s="42">
        <v>394.57</v>
      </c>
      <c r="D14" s="43">
        <f>C14/C25</f>
        <v>5.5049132924186442E-3</v>
      </c>
    </row>
    <row r="15" spans="2:4" x14ac:dyDescent="0.25">
      <c r="B15" s="41" t="s">
        <v>469</v>
      </c>
      <c r="C15" s="42">
        <v>270</v>
      </c>
      <c r="D15" s="43">
        <f>C15/C25</f>
        <v>3.76695285742209E-3</v>
      </c>
    </row>
    <row r="16" spans="2:4" x14ac:dyDescent="0.25">
      <c r="B16" s="41" t="s">
        <v>470</v>
      </c>
      <c r="C16" s="42">
        <v>2142.44</v>
      </c>
      <c r="D16" s="43">
        <f>C16/C25</f>
        <v>2.9890631406871787E-2</v>
      </c>
    </row>
    <row r="17" spans="2:4" x14ac:dyDescent="0.25">
      <c r="B17" s="41" t="s">
        <v>471</v>
      </c>
      <c r="C17" s="42">
        <v>2000</v>
      </c>
      <c r="D17" s="43">
        <f>C17/C25</f>
        <v>2.7903354499422887E-2</v>
      </c>
    </row>
    <row r="18" spans="2:4" x14ac:dyDescent="0.25">
      <c r="B18" s="41" t="s">
        <v>472</v>
      </c>
      <c r="C18" s="42">
        <v>75</v>
      </c>
      <c r="D18" s="43">
        <f>C18/C25</f>
        <v>1.0463757937283582E-3</v>
      </c>
    </row>
    <row r="19" spans="2:4" x14ac:dyDescent="0.25">
      <c r="B19" s="41" t="s">
        <v>473</v>
      </c>
      <c r="C19" s="42">
        <v>1110.1600000000001</v>
      </c>
      <c r="D19" s="43">
        <f>C19/C25</f>
        <v>1.5488594015539658E-2</v>
      </c>
    </row>
    <row r="20" spans="2:4" x14ac:dyDescent="0.25">
      <c r="B20" s="41" t="s">
        <v>474</v>
      </c>
      <c r="C20" s="42">
        <v>3752.8</v>
      </c>
      <c r="D20" s="43">
        <f>C20/C25</f>
        <v>5.235785438271711E-2</v>
      </c>
    </row>
    <row r="21" spans="2:4" x14ac:dyDescent="0.25">
      <c r="B21" s="41" t="s">
        <v>475</v>
      </c>
      <c r="C21" s="42">
        <v>1785.72</v>
      </c>
      <c r="D21" s="43">
        <f>C21/C25</f>
        <v>2.4913789098354719E-2</v>
      </c>
    </row>
    <row r="22" spans="2:4" x14ac:dyDescent="0.25">
      <c r="B22" s="41" t="s">
        <v>476</v>
      </c>
      <c r="C22" s="42">
        <v>1331.69</v>
      </c>
      <c r="D22" s="43">
        <f>C22/C25</f>
        <v>1.8579309076668233E-2</v>
      </c>
    </row>
    <row r="23" spans="2:4" x14ac:dyDescent="0.25">
      <c r="B23" s="41" t="s">
        <v>477</v>
      </c>
      <c r="C23" s="42">
        <v>1150</v>
      </c>
      <c r="D23" s="43">
        <f>C23/C25</f>
        <v>1.6044428837168161E-2</v>
      </c>
    </row>
    <row r="24" spans="2:4" x14ac:dyDescent="0.25">
      <c r="B24" s="41" t="s">
        <v>478</v>
      </c>
      <c r="C24" s="42">
        <v>16743.780000000002</v>
      </c>
      <c r="D24" s="43">
        <f>C24/C25</f>
        <v>0.23360381450017351</v>
      </c>
    </row>
    <row r="25" spans="2:4" ht="15.75" thickBot="1" x14ac:dyDescent="0.3">
      <c r="B25" s="44" t="s">
        <v>9</v>
      </c>
      <c r="C25" s="45">
        <v>71675.97</v>
      </c>
      <c r="D25" s="4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BCB5-BD91-4C30-922B-1C5FBC08B934}">
  <dimension ref="A2:P19"/>
  <sheetViews>
    <sheetView topLeftCell="A3" workbookViewId="0">
      <selection activeCell="E20" sqref="E20"/>
    </sheetView>
  </sheetViews>
  <sheetFormatPr defaultRowHeight="15" x14ac:dyDescent="0.25"/>
  <cols>
    <col min="1" max="1" width="6.28515625" bestFit="1" customWidth="1"/>
    <col min="2" max="2" width="28.42578125" bestFit="1" customWidth="1"/>
    <col min="3" max="3" width="8.140625" bestFit="1" customWidth="1"/>
    <col min="4" max="4" width="10.140625" bestFit="1" customWidth="1"/>
    <col min="5" max="5" width="31.5703125" bestFit="1" customWidth="1"/>
    <col min="6" max="6" width="5" bestFit="1" customWidth="1"/>
    <col min="7" max="7" width="16.28515625" bestFit="1" customWidth="1"/>
    <col min="8" max="8" width="16.140625" bestFit="1" customWidth="1"/>
    <col min="9" max="9" width="18.5703125" bestFit="1" customWidth="1"/>
    <col min="10" max="10" width="18" bestFit="1" customWidth="1"/>
    <col min="11" max="11" width="8.7109375" bestFit="1" customWidth="1"/>
    <col min="12" max="12" width="11.5703125" bestFit="1" customWidth="1"/>
    <col min="13" max="13" width="8" bestFit="1" customWidth="1"/>
    <col min="14" max="14" width="14.42578125" bestFit="1" customWidth="1"/>
    <col min="15" max="15" width="11.28515625" bestFit="1" customWidth="1"/>
    <col min="16" max="16" width="15.28515625" bestFit="1" customWidth="1"/>
  </cols>
  <sheetData>
    <row r="2" spans="1:16" ht="15.75" thickBot="1" x14ac:dyDescent="0.3"/>
    <row r="3" spans="1:16" ht="60" x14ac:dyDescent="0.25">
      <c r="A3" s="47" t="s">
        <v>479</v>
      </c>
      <c r="B3" s="48" t="s">
        <v>480</v>
      </c>
      <c r="C3" s="48" t="s">
        <v>481</v>
      </c>
      <c r="D3" s="48" t="s">
        <v>482</v>
      </c>
      <c r="E3" s="49" t="s">
        <v>483</v>
      </c>
      <c r="F3" s="49" t="s">
        <v>640</v>
      </c>
      <c r="G3" s="53" t="s">
        <v>484</v>
      </c>
      <c r="H3" s="53" t="s">
        <v>641</v>
      </c>
      <c r="I3" s="53" t="s">
        <v>485</v>
      </c>
      <c r="J3" s="53" t="s">
        <v>642</v>
      </c>
      <c r="K3" s="154" t="s">
        <v>643</v>
      </c>
      <c r="L3" s="154" t="s">
        <v>643</v>
      </c>
      <c r="M3" s="154" t="s">
        <v>505</v>
      </c>
      <c r="N3" s="155" t="s">
        <v>506</v>
      </c>
      <c r="O3" s="156" t="s">
        <v>507</v>
      </c>
      <c r="P3" s="50" t="s">
        <v>486</v>
      </c>
    </row>
    <row r="4" spans="1:16" x14ac:dyDescent="0.25">
      <c r="A4" s="18">
        <v>108</v>
      </c>
      <c r="B4" s="19" t="s">
        <v>508</v>
      </c>
      <c r="C4" s="19" t="s">
        <v>487</v>
      </c>
      <c r="D4" s="19">
        <v>236</v>
      </c>
      <c r="E4" s="147">
        <v>6000</v>
      </c>
      <c r="F4" s="148">
        <v>2018</v>
      </c>
      <c r="G4" s="21" t="s">
        <v>491</v>
      </c>
      <c r="H4" s="149" t="s">
        <v>644</v>
      </c>
      <c r="I4" s="21" t="s">
        <v>489</v>
      </c>
      <c r="J4" s="149" t="s">
        <v>645</v>
      </c>
      <c r="K4" s="150">
        <v>1</v>
      </c>
      <c r="L4" s="151">
        <v>4.3749999999999956E-2</v>
      </c>
      <c r="M4" s="150">
        <v>2</v>
      </c>
      <c r="N4" s="152">
        <v>1</v>
      </c>
      <c r="O4" s="153">
        <v>1</v>
      </c>
      <c r="P4" s="146"/>
    </row>
    <row r="5" spans="1:16" x14ac:dyDescent="0.25">
      <c r="A5" s="18">
        <v>128</v>
      </c>
      <c r="B5" s="19" t="s">
        <v>509</v>
      </c>
      <c r="C5" s="19" t="s">
        <v>487</v>
      </c>
      <c r="D5" s="19">
        <v>204</v>
      </c>
      <c r="E5" s="147">
        <v>6000</v>
      </c>
      <c r="F5" s="148">
        <v>2017</v>
      </c>
      <c r="G5" s="21" t="s">
        <v>510</v>
      </c>
      <c r="H5" s="149" t="s">
        <v>646</v>
      </c>
      <c r="I5" s="21" t="s">
        <v>488</v>
      </c>
      <c r="J5" s="149" t="s">
        <v>647</v>
      </c>
      <c r="K5" s="150">
        <v>21</v>
      </c>
      <c r="L5" s="151">
        <v>0.46319444444444435</v>
      </c>
      <c r="M5" s="150">
        <v>22</v>
      </c>
      <c r="N5" s="152">
        <v>17</v>
      </c>
      <c r="O5" s="153">
        <v>5</v>
      </c>
      <c r="P5" s="146"/>
    </row>
    <row r="6" spans="1:16" x14ac:dyDescent="0.25">
      <c r="A6" s="18">
        <v>507</v>
      </c>
      <c r="B6" s="19" t="s">
        <v>511</v>
      </c>
      <c r="C6" s="19" t="s">
        <v>487</v>
      </c>
      <c r="D6" s="19">
        <v>217</v>
      </c>
      <c r="E6" s="147">
        <v>5000</v>
      </c>
      <c r="F6" s="148">
        <v>2018</v>
      </c>
      <c r="G6" s="21" t="s">
        <v>490</v>
      </c>
      <c r="H6" s="149" t="s">
        <v>648</v>
      </c>
      <c r="I6" s="21" t="s">
        <v>492</v>
      </c>
      <c r="J6" s="149" t="s">
        <v>649</v>
      </c>
      <c r="K6" s="150">
        <v>1</v>
      </c>
      <c r="L6" s="151">
        <v>0.27013888888888887</v>
      </c>
      <c r="M6" s="150">
        <v>2</v>
      </c>
      <c r="N6" s="152">
        <v>1</v>
      </c>
      <c r="O6" s="153">
        <v>1</v>
      </c>
      <c r="P6" s="146"/>
    </row>
    <row r="7" spans="1:16" x14ac:dyDescent="0.25">
      <c r="A7" s="18">
        <v>526</v>
      </c>
      <c r="B7" s="19" t="s">
        <v>512</v>
      </c>
      <c r="C7" s="19" t="s">
        <v>487</v>
      </c>
      <c r="D7" s="19">
        <v>201</v>
      </c>
      <c r="E7" s="147">
        <v>5750</v>
      </c>
      <c r="F7" s="148">
        <v>2018</v>
      </c>
      <c r="G7" s="21" t="s">
        <v>490</v>
      </c>
      <c r="H7" s="149" t="s">
        <v>650</v>
      </c>
      <c r="I7" s="21" t="s">
        <v>493</v>
      </c>
      <c r="J7" s="149" t="s">
        <v>651</v>
      </c>
      <c r="K7" s="150">
        <v>2</v>
      </c>
      <c r="L7" s="151">
        <v>0.32430555555555562</v>
      </c>
      <c r="M7" s="150">
        <v>3</v>
      </c>
      <c r="N7" s="152">
        <v>1</v>
      </c>
      <c r="O7" s="153">
        <v>2</v>
      </c>
      <c r="P7" s="146"/>
    </row>
    <row r="8" spans="1:16" x14ac:dyDescent="0.25">
      <c r="A8" s="18">
        <v>527</v>
      </c>
      <c r="B8" s="19" t="s">
        <v>512</v>
      </c>
      <c r="C8" s="19" t="s">
        <v>487</v>
      </c>
      <c r="D8" s="19">
        <v>201</v>
      </c>
      <c r="E8" s="147">
        <v>5750</v>
      </c>
      <c r="F8" s="148">
        <v>2018</v>
      </c>
      <c r="G8" s="21" t="s">
        <v>490</v>
      </c>
      <c r="H8" s="149" t="s">
        <v>650</v>
      </c>
      <c r="I8" s="21" t="s">
        <v>493</v>
      </c>
      <c r="J8" s="149" t="s">
        <v>651</v>
      </c>
      <c r="K8" s="150">
        <v>2</v>
      </c>
      <c r="L8" s="151">
        <v>0.32430555555555562</v>
      </c>
      <c r="M8" s="150">
        <v>3</v>
      </c>
      <c r="N8" s="152">
        <v>1</v>
      </c>
      <c r="O8" s="153">
        <v>2</v>
      </c>
      <c r="P8" s="146"/>
    </row>
    <row r="9" spans="1:16" x14ac:dyDescent="0.25">
      <c r="A9" s="18">
        <v>528</v>
      </c>
      <c r="B9" s="19" t="s">
        <v>512</v>
      </c>
      <c r="C9" s="19" t="s">
        <v>487</v>
      </c>
      <c r="D9" s="19">
        <v>201</v>
      </c>
      <c r="E9" s="147">
        <v>5750</v>
      </c>
      <c r="F9" s="148">
        <v>2018</v>
      </c>
      <c r="G9" s="21" t="s">
        <v>490</v>
      </c>
      <c r="H9" s="149" t="s">
        <v>650</v>
      </c>
      <c r="I9" s="21" t="s">
        <v>493</v>
      </c>
      <c r="J9" s="149" t="s">
        <v>651</v>
      </c>
      <c r="K9" s="150">
        <v>2</v>
      </c>
      <c r="L9" s="151">
        <v>0.32430555555555562</v>
      </c>
      <c r="M9" s="150">
        <v>3</v>
      </c>
      <c r="N9" s="152">
        <v>1</v>
      </c>
      <c r="O9" s="153">
        <v>2</v>
      </c>
      <c r="P9" s="146"/>
    </row>
    <row r="10" spans="1:16" x14ac:dyDescent="0.25">
      <c r="A10" s="18">
        <v>608</v>
      </c>
      <c r="B10" s="19" t="s">
        <v>513</v>
      </c>
      <c r="C10" s="19" t="s">
        <v>514</v>
      </c>
      <c r="D10" s="19">
        <v>351</v>
      </c>
      <c r="E10" s="147">
        <v>6500</v>
      </c>
      <c r="F10" s="148">
        <v>2017</v>
      </c>
      <c r="G10" s="21" t="s">
        <v>515</v>
      </c>
      <c r="H10" s="149" t="s">
        <v>652</v>
      </c>
      <c r="I10" s="21" t="s">
        <v>494</v>
      </c>
      <c r="J10" s="149" t="s">
        <v>653</v>
      </c>
      <c r="K10" s="150">
        <v>27</v>
      </c>
      <c r="L10" s="151">
        <v>0.13472222222222219</v>
      </c>
      <c r="M10" s="150">
        <v>28</v>
      </c>
      <c r="N10" s="152">
        <v>15</v>
      </c>
      <c r="O10" s="153">
        <v>13</v>
      </c>
      <c r="P10" s="146"/>
    </row>
    <row r="11" spans="1:16" x14ac:dyDescent="0.25">
      <c r="A11" s="18">
        <v>813</v>
      </c>
      <c r="B11" s="19" t="s">
        <v>516</v>
      </c>
      <c r="C11" s="19" t="s">
        <v>487</v>
      </c>
      <c r="D11" s="19">
        <v>217</v>
      </c>
      <c r="E11" s="147">
        <v>5750</v>
      </c>
      <c r="F11" s="148">
        <v>2018</v>
      </c>
      <c r="G11" s="21" t="s">
        <v>496</v>
      </c>
      <c r="H11" s="149" t="s">
        <v>654</v>
      </c>
      <c r="I11" s="21" t="s">
        <v>495</v>
      </c>
      <c r="J11" s="149" t="s">
        <v>655</v>
      </c>
      <c r="K11" s="150">
        <v>1</v>
      </c>
      <c r="L11" s="151">
        <v>0.74583333333333335</v>
      </c>
      <c r="M11" s="150">
        <v>2</v>
      </c>
      <c r="N11" s="152">
        <v>1</v>
      </c>
      <c r="O11" s="153">
        <v>1</v>
      </c>
      <c r="P11" s="146"/>
    </row>
    <row r="12" spans="1:16" x14ac:dyDescent="0.25">
      <c r="A12" s="18">
        <v>1100</v>
      </c>
      <c r="B12" s="19" t="s">
        <v>518</v>
      </c>
      <c r="C12" s="19" t="s">
        <v>487</v>
      </c>
      <c r="D12" s="19">
        <v>229</v>
      </c>
      <c r="E12" s="147">
        <v>5000</v>
      </c>
      <c r="F12" s="148">
        <v>2018</v>
      </c>
      <c r="G12" s="21" t="s">
        <v>497</v>
      </c>
      <c r="H12" s="149" t="s">
        <v>656</v>
      </c>
      <c r="I12" s="21" t="s">
        <v>499</v>
      </c>
      <c r="J12" s="149" t="s">
        <v>657</v>
      </c>
      <c r="K12" s="150">
        <v>2</v>
      </c>
      <c r="L12" s="151">
        <v>0.62569444444444433</v>
      </c>
      <c r="M12" s="150">
        <v>3</v>
      </c>
      <c r="N12" s="152">
        <v>2</v>
      </c>
      <c r="O12" s="153">
        <v>1</v>
      </c>
      <c r="P12" s="146"/>
    </row>
    <row r="13" spans="1:16" x14ac:dyDescent="0.25">
      <c r="A13" s="18">
        <v>1101</v>
      </c>
      <c r="B13" s="19" t="s">
        <v>518</v>
      </c>
      <c r="C13" s="19" t="s">
        <v>487</v>
      </c>
      <c r="D13" s="19">
        <v>229</v>
      </c>
      <c r="E13" s="147">
        <v>5000</v>
      </c>
      <c r="F13" s="148">
        <v>2018</v>
      </c>
      <c r="G13" s="21" t="s">
        <v>497</v>
      </c>
      <c r="H13" s="149" t="s">
        <v>656</v>
      </c>
      <c r="I13" s="21" t="s">
        <v>499</v>
      </c>
      <c r="J13" s="149" t="s">
        <v>657</v>
      </c>
      <c r="K13" s="150">
        <v>2</v>
      </c>
      <c r="L13" s="151">
        <v>0.62569444444444433</v>
      </c>
      <c r="M13" s="150">
        <v>3</v>
      </c>
      <c r="N13" s="152">
        <v>1</v>
      </c>
      <c r="O13" s="153">
        <v>2</v>
      </c>
      <c r="P13" s="146"/>
    </row>
    <row r="14" spans="1:16" x14ac:dyDescent="0.25">
      <c r="A14" s="18">
        <v>1187</v>
      </c>
      <c r="B14" s="19" t="s">
        <v>519</v>
      </c>
      <c r="C14" s="19" t="s">
        <v>487</v>
      </c>
      <c r="D14" s="19">
        <v>143</v>
      </c>
      <c r="E14" s="147">
        <v>7000</v>
      </c>
      <c r="F14" s="148">
        <v>2018</v>
      </c>
      <c r="G14" s="21" t="s">
        <v>497</v>
      </c>
      <c r="H14" s="149" t="s">
        <v>658</v>
      </c>
      <c r="I14" s="21" t="s">
        <v>499</v>
      </c>
      <c r="J14" s="149" t="s">
        <v>659</v>
      </c>
      <c r="K14" s="150">
        <v>2</v>
      </c>
      <c r="L14" s="151">
        <v>0.2944444444444444</v>
      </c>
      <c r="M14" s="150">
        <v>3</v>
      </c>
      <c r="N14" s="152">
        <v>1</v>
      </c>
      <c r="O14" s="153">
        <v>2</v>
      </c>
      <c r="P14" s="146"/>
    </row>
    <row r="15" spans="1:16" x14ac:dyDescent="0.25">
      <c r="A15" s="18">
        <v>1228</v>
      </c>
      <c r="B15" s="19" t="s">
        <v>509</v>
      </c>
      <c r="C15" s="19" t="s">
        <v>487</v>
      </c>
      <c r="D15" s="19">
        <v>204</v>
      </c>
      <c r="E15" s="147">
        <v>6000</v>
      </c>
      <c r="F15" s="148">
        <v>2017</v>
      </c>
      <c r="G15" s="21" t="s">
        <v>510</v>
      </c>
      <c r="H15" s="149" t="s">
        <v>646</v>
      </c>
      <c r="I15" s="21" t="s">
        <v>500</v>
      </c>
      <c r="J15" s="149" t="s">
        <v>660</v>
      </c>
      <c r="K15" s="150">
        <v>43</v>
      </c>
      <c r="L15" s="151">
        <v>0.33194444444444432</v>
      </c>
      <c r="M15" s="150">
        <v>44</v>
      </c>
      <c r="N15" s="152">
        <v>27</v>
      </c>
      <c r="O15" s="153">
        <v>17</v>
      </c>
      <c r="P15" s="20" t="s">
        <v>661</v>
      </c>
    </row>
    <row r="16" spans="1:16" x14ac:dyDescent="0.25">
      <c r="A16" s="18">
        <v>1299</v>
      </c>
      <c r="B16" s="19" t="s">
        <v>520</v>
      </c>
      <c r="C16" s="19" t="s">
        <v>487</v>
      </c>
      <c r="D16" s="19">
        <v>233</v>
      </c>
      <c r="E16" s="147">
        <v>5000</v>
      </c>
      <c r="F16" s="148">
        <v>2018</v>
      </c>
      <c r="G16" s="21" t="s">
        <v>498</v>
      </c>
      <c r="H16" s="149" t="s">
        <v>662</v>
      </c>
      <c r="I16" s="21" t="s">
        <v>504</v>
      </c>
      <c r="J16" s="149" t="s">
        <v>663</v>
      </c>
      <c r="K16" s="150">
        <v>4</v>
      </c>
      <c r="L16" s="151">
        <v>0.35555555555555557</v>
      </c>
      <c r="M16" s="150">
        <v>5</v>
      </c>
      <c r="N16" s="152">
        <v>4</v>
      </c>
      <c r="O16" s="153">
        <v>1</v>
      </c>
      <c r="P16" s="146"/>
    </row>
    <row r="17" spans="1:16" ht="15.75" thickBot="1" x14ac:dyDescent="0.3">
      <c r="A17" s="51">
        <v>1349</v>
      </c>
      <c r="B17" s="24" t="s">
        <v>521</v>
      </c>
      <c r="C17" s="24" t="s">
        <v>487</v>
      </c>
      <c r="D17" s="24">
        <v>242</v>
      </c>
      <c r="E17" s="157">
        <v>5750</v>
      </c>
      <c r="F17" s="158">
        <v>2018</v>
      </c>
      <c r="G17" s="52" t="s">
        <v>501</v>
      </c>
      <c r="H17" s="159" t="s">
        <v>664</v>
      </c>
      <c r="I17" s="52" t="s">
        <v>503</v>
      </c>
      <c r="J17" s="159" t="s">
        <v>665</v>
      </c>
      <c r="K17" s="160">
        <v>1</v>
      </c>
      <c r="L17" s="161">
        <v>0.50277777777777777</v>
      </c>
      <c r="M17" s="160">
        <v>2</v>
      </c>
      <c r="N17" s="162">
        <v>1</v>
      </c>
      <c r="O17" s="163">
        <v>1</v>
      </c>
      <c r="P17" s="8"/>
    </row>
    <row r="19" spans="1:16" x14ac:dyDescent="0.25">
      <c r="E19">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E5F59-EB6C-4444-8DEB-D8F18DD0BE8F}">
  <dimension ref="C4:G16"/>
  <sheetViews>
    <sheetView topLeftCell="A2" workbookViewId="0">
      <selection activeCell="E9" sqref="E9"/>
    </sheetView>
  </sheetViews>
  <sheetFormatPr defaultRowHeight="15" x14ac:dyDescent="0.25"/>
  <cols>
    <col min="3" max="3" width="38.85546875" bestFit="1" customWidth="1"/>
    <col min="4" max="4" width="10.85546875" bestFit="1" customWidth="1"/>
    <col min="5" max="5" width="13.28515625" bestFit="1" customWidth="1"/>
    <col min="6" max="6" width="16.42578125" bestFit="1" customWidth="1"/>
    <col min="7" max="7" width="14.85546875" bestFit="1" customWidth="1"/>
  </cols>
  <sheetData>
    <row r="4" spans="3:7" ht="15.75" thickBot="1" x14ac:dyDescent="0.3">
      <c r="C4" s="57"/>
      <c r="D4" s="62"/>
      <c r="E4" s="57"/>
      <c r="F4" s="57"/>
      <c r="G4" s="57"/>
    </row>
    <row r="5" spans="3:7" x14ac:dyDescent="0.25">
      <c r="C5" s="183" t="s">
        <v>524</v>
      </c>
      <c r="D5" s="183"/>
      <c r="E5" s="183"/>
      <c r="F5" s="57"/>
      <c r="G5" s="57"/>
    </row>
    <row r="6" spans="3:7" x14ac:dyDescent="0.25">
      <c r="C6" s="63" t="s">
        <v>1</v>
      </c>
      <c r="D6" s="64" t="s">
        <v>525</v>
      </c>
      <c r="E6" s="65" t="s">
        <v>458</v>
      </c>
      <c r="F6" s="57"/>
      <c r="G6" s="57"/>
    </row>
    <row r="7" spans="3:7" x14ac:dyDescent="0.25">
      <c r="C7" s="58" t="s">
        <v>526</v>
      </c>
      <c r="D7" s="59">
        <v>127</v>
      </c>
      <c r="E7" s="43">
        <v>1</v>
      </c>
      <c r="F7" s="57"/>
      <c r="G7" s="57"/>
    </row>
    <row r="8" spans="3:7" x14ac:dyDescent="0.25">
      <c r="C8" s="58" t="s">
        <v>527</v>
      </c>
      <c r="D8" s="59">
        <v>112</v>
      </c>
      <c r="E8" s="43">
        <v>0.88</v>
      </c>
      <c r="F8" s="57"/>
      <c r="G8" s="57"/>
    </row>
    <row r="9" spans="3:7" ht="15.75" thickBot="1" x14ac:dyDescent="0.3">
      <c r="C9" s="60" t="s">
        <v>528</v>
      </c>
      <c r="D9" s="61">
        <v>15</v>
      </c>
      <c r="E9" s="66">
        <v>0.12</v>
      </c>
      <c r="F9" s="57"/>
      <c r="G9" s="57"/>
    </row>
    <row r="10" spans="3:7" x14ac:dyDescent="0.25">
      <c r="C10" s="57"/>
      <c r="D10" s="62"/>
      <c r="E10" s="57"/>
      <c r="F10" s="57"/>
      <c r="G10" s="57"/>
    </row>
    <row r="11" spans="3:7" x14ac:dyDescent="0.25">
      <c r="C11" s="57"/>
      <c r="D11" s="62"/>
      <c r="E11" s="57"/>
      <c r="F11" s="57"/>
      <c r="G11" s="57"/>
    </row>
    <row r="12" spans="3:7" ht="15.75" thickBot="1" x14ac:dyDescent="0.3">
      <c r="C12" s="57"/>
      <c r="D12" s="57"/>
      <c r="E12" s="57"/>
      <c r="F12" s="57"/>
      <c r="G12" s="57"/>
    </row>
    <row r="13" spans="3:7" x14ac:dyDescent="0.25">
      <c r="C13" s="183" t="s">
        <v>529</v>
      </c>
      <c r="D13" s="183"/>
      <c r="E13" s="183"/>
      <c r="F13" s="183"/>
      <c r="G13" s="67"/>
    </row>
    <row r="14" spans="3:7" x14ac:dyDescent="0.25">
      <c r="C14" s="63"/>
      <c r="D14" s="64" t="s">
        <v>530</v>
      </c>
      <c r="E14" s="64" t="s">
        <v>531</v>
      </c>
      <c r="F14" s="65" t="s">
        <v>532</v>
      </c>
      <c r="G14" s="67"/>
    </row>
    <row r="15" spans="3:7" x14ac:dyDescent="0.25">
      <c r="C15" s="58" t="s">
        <v>533</v>
      </c>
      <c r="D15" s="59">
        <v>0</v>
      </c>
      <c r="E15" s="59">
        <v>33</v>
      </c>
      <c r="F15" s="68">
        <v>94</v>
      </c>
      <c r="G15" s="69"/>
    </row>
    <row r="16" spans="3:7" ht="15.75" thickBot="1" x14ac:dyDescent="0.3">
      <c r="C16" s="60" t="s">
        <v>534</v>
      </c>
      <c r="D16" s="61">
        <v>0</v>
      </c>
      <c r="E16" s="61">
        <v>183010</v>
      </c>
      <c r="F16" s="70">
        <v>731564</v>
      </c>
      <c r="G16" s="57"/>
    </row>
  </sheetData>
  <mergeCells count="2">
    <mergeCell ref="C5:E5"/>
    <mergeCell ref="C13:F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9E738-0D68-40C9-ABB3-6D080A1190FF}">
  <dimension ref="C3:N83"/>
  <sheetViews>
    <sheetView topLeftCell="A6" workbookViewId="0">
      <selection activeCell="D23" sqref="D23:N23"/>
    </sheetView>
  </sheetViews>
  <sheetFormatPr defaultRowHeight="15" x14ac:dyDescent="0.25"/>
  <cols>
    <col min="3" max="3" width="2" bestFit="1" customWidth="1"/>
    <col min="4" max="4" width="32.5703125" bestFit="1" customWidth="1"/>
    <col min="5" max="5" width="23" bestFit="1" customWidth="1"/>
    <col min="6" max="6" width="12.140625" bestFit="1" customWidth="1"/>
    <col min="7" max="7" width="15.140625" bestFit="1" customWidth="1"/>
    <col min="8" max="8" width="14.7109375" bestFit="1" customWidth="1"/>
    <col min="9" max="9" width="17.28515625" bestFit="1" customWidth="1"/>
    <col min="10" max="10" width="10.42578125" bestFit="1" customWidth="1"/>
    <col min="11" max="11" width="12.42578125" bestFit="1" customWidth="1"/>
    <col min="12" max="12" width="12.85546875" bestFit="1" customWidth="1"/>
    <col min="13" max="13" width="10.42578125" bestFit="1" customWidth="1"/>
    <col min="14" max="14" width="50.5703125" bestFit="1" customWidth="1"/>
  </cols>
  <sheetData>
    <row r="3" spans="3:7" ht="15.75" thickBot="1" x14ac:dyDescent="0.3"/>
    <row r="4" spans="3:7" x14ac:dyDescent="0.25">
      <c r="C4">
        <v>1</v>
      </c>
      <c r="D4" s="184" t="s">
        <v>535</v>
      </c>
      <c r="E4" s="185"/>
      <c r="F4" s="185"/>
      <c r="G4" s="186"/>
    </row>
    <row r="5" spans="3:7" x14ac:dyDescent="0.25">
      <c r="D5" s="71" t="s">
        <v>1</v>
      </c>
      <c r="E5" s="72">
        <v>43101</v>
      </c>
      <c r="F5" s="72">
        <v>43132</v>
      </c>
      <c r="G5" s="73">
        <v>43160</v>
      </c>
    </row>
    <row r="6" spans="3:7" x14ac:dyDescent="0.25">
      <c r="D6" s="4" t="s">
        <v>536</v>
      </c>
      <c r="E6" s="3">
        <v>112</v>
      </c>
      <c r="F6" s="3">
        <v>127</v>
      </c>
      <c r="G6" s="54">
        <v>174</v>
      </c>
    </row>
    <row r="7" spans="3:7" x14ac:dyDescent="0.25">
      <c r="D7" s="4" t="s">
        <v>537</v>
      </c>
      <c r="E7" s="3">
        <v>114</v>
      </c>
      <c r="F7" s="3">
        <v>126</v>
      </c>
      <c r="G7" s="54">
        <v>175</v>
      </c>
    </row>
    <row r="8" spans="3:7" ht="15.75" thickBot="1" x14ac:dyDescent="0.3">
      <c r="D8" s="6" t="s">
        <v>538</v>
      </c>
      <c r="E8" s="7">
        <f>E6-E7</f>
        <v>-2</v>
      </c>
      <c r="F8" s="7">
        <f t="shared" ref="F8:G8" si="0">F6-F7</f>
        <v>1</v>
      </c>
      <c r="G8" s="8">
        <f t="shared" si="0"/>
        <v>-1</v>
      </c>
    </row>
    <row r="9" spans="3:7" x14ac:dyDescent="0.25">
      <c r="D9" s="74"/>
      <c r="E9" s="74"/>
      <c r="F9" s="74"/>
      <c r="G9" s="74"/>
    </row>
    <row r="10" spans="3:7" ht="15.75" thickBot="1" x14ac:dyDescent="0.3"/>
    <row r="11" spans="3:7" x14ac:dyDescent="0.25">
      <c r="D11" s="184" t="s">
        <v>539</v>
      </c>
      <c r="E11" s="185"/>
      <c r="F11" s="185"/>
      <c r="G11" s="186"/>
    </row>
    <row r="12" spans="3:7" x14ac:dyDescent="0.25">
      <c r="D12" s="71"/>
      <c r="E12" s="72">
        <v>43101</v>
      </c>
      <c r="F12" s="72">
        <v>43132</v>
      </c>
      <c r="G12" s="73">
        <v>43160</v>
      </c>
    </row>
    <row r="13" spans="3:7" x14ac:dyDescent="0.25">
      <c r="D13" s="71" t="s">
        <v>540</v>
      </c>
      <c r="E13" s="3"/>
      <c r="F13" s="3"/>
      <c r="G13" s="5"/>
    </row>
    <row r="14" spans="3:7" x14ac:dyDescent="0.25">
      <c r="D14" s="75" t="s">
        <v>541</v>
      </c>
      <c r="E14" s="3">
        <v>122</v>
      </c>
      <c r="F14" s="3">
        <v>144</v>
      </c>
      <c r="G14" s="54">
        <v>202</v>
      </c>
    </row>
    <row r="15" spans="3:7" x14ac:dyDescent="0.25">
      <c r="D15" s="75" t="s">
        <v>542</v>
      </c>
      <c r="E15" s="3">
        <v>102</v>
      </c>
      <c r="F15" s="3">
        <v>129</v>
      </c>
      <c r="G15" s="54">
        <v>163</v>
      </c>
    </row>
    <row r="16" spans="3:7" x14ac:dyDescent="0.25">
      <c r="D16" s="76" t="s">
        <v>543</v>
      </c>
      <c r="E16" s="3"/>
      <c r="F16" s="3"/>
      <c r="G16" s="5"/>
    </row>
    <row r="17" spans="3:14" x14ac:dyDescent="0.25">
      <c r="D17" s="75" t="s">
        <v>544</v>
      </c>
      <c r="E17" s="3">
        <v>114</v>
      </c>
      <c r="F17" s="3">
        <v>127</v>
      </c>
      <c r="G17" s="54">
        <v>174</v>
      </c>
    </row>
    <row r="18" spans="3:14" ht="15.75" thickBot="1" x14ac:dyDescent="0.3">
      <c r="D18" s="77" t="s">
        <v>545</v>
      </c>
      <c r="E18" s="78">
        <v>19</v>
      </c>
      <c r="F18" s="78">
        <v>30</v>
      </c>
      <c r="G18" s="79">
        <v>40</v>
      </c>
    </row>
    <row r="19" spans="3:14" x14ac:dyDescent="0.25">
      <c r="D19" s="80" t="s">
        <v>546</v>
      </c>
      <c r="E19" s="14">
        <v>8</v>
      </c>
      <c r="F19" s="14">
        <v>17</v>
      </c>
      <c r="G19" s="15">
        <v>28</v>
      </c>
    </row>
    <row r="20" spans="3:14" ht="15.75" thickBot="1" x14ac:dyDescent="0.3">
      <c r="D20" s="81" t="s">
        <v>547</v>
      </c>
      <c r="E20" s="55">
        <v>83</v>
      </c>
      <c r="F20" s="55">
        <v>99</v>
      </c>
      <c r="G20" s="56">
        <v>123</v>
      </c>
    </row>
    <row r="22" spans="3:14" ht="15.75" thickBot="1" x14ac:dyDescent="0.3"/>
    <row r="23" spans="3:14" ht="15.75" thickBot="1" x14ac:dyDescent="0.3">
      <c r="D23" s="180" t="s">
        <v>548</v>
      </c>
      <c r="E23" s="181"/>
      <c r="F23" s="181"/>
      <c r="G23" s="181"/>
      <c r="H23" s="181"/>
      <c r="I23" s="181"/>
      <c r="J23" s="181"/>
      <c r="K23" s="181"/>
      <c r="L23" s="181"/>
      <c r="M23" s="181"/>
      <c r="N23" s="182"/>
    </row>
    <row r="24" spans="3:14" x14ac:dyDescent="0.25">
      <c r="C24" s="82">
        <v>2</v>
      </c>
      <c r="D24" s="83" t="s">
        <v>549</v>
      </c>
      <c r="E24" s="84" t="s">
        <v>550</v>
      </c>
      <c r="F24" s="84" t="s">
        <v>551</v>
      </c>
      <c r="G24" s="85" t="s">
        <v>552</v>
      </c>
      <c r="H24" s="84" t="s">
        <v>553</v>
      </c>
      <c r="I24" s="84" t="s">
        <v>554</v>
      </c>
      <c r="J24" s="84" t="s">
        <v>554</v>
      </c>
      <c r="K24" s="86" t="s">
        <v>555</v>
      </c>
      <c r="L24" s="86" t="s">
        <v>556</v>
      </c>
      <c r="M24" s="86" t="s">
        <v>507</v>
      </c>
      <c r="N24" s="87" t="s">
        <v>557</v>
      </c>
    </row>
    <row r="25" spans="3:14" x14ac:dyDescent="0.25">
      <c r="D25" s="88">
        <v>89</v>
      </c>
      <c r="E25" s="89" t="s">
        <v>558</v>
      </c>
      <c r="F25" s="89" t="s">
        <v>559</v>
      </c>
      <c r="G25" s="89" t="s">
        <v>560</v>
      </c>
      <c r="H25" s="89" t="s">
        <v>561</v>
      </c>
      <c r="I25" s="89" t="s">
        <v>562</v>
      </c>
      <c r="J25" s="89" t="s">
        <v>523</v>
      </c>
      <c r="K25" s="90">
        <v>43123.797998000002</v>
      </c>
      <c r="L25" s="91">
        <v>43123.797998000002</v>
      </c>
      <c r="M25" s="92">
        <v>43122.941748000005</v>
      </c>
      <c r="N25" s="93" t="s">
        <v>563</v>
      </c>
    </row>
    <row r="26" spans="3:14" ht="45" x14ac:dyDescent="0.25">
      <c r="D26" s="94">
        <v>33</v>
      </c>
      <c r="E26" s="95" t="s">
        <v>564</v>
      </c>
      <c r="F26" s="95" t="s">
        <v>565</v>
      </c>
      <c r="G26" s="95" t="s">
        <v>566</v>
      </c>
      <c r="H26" s="95" t="s">
        <v>567</v>
      </c>
      <c r="I26" s="95" t="s">
        <v>568</v>
      </c>
      <c r="J26" s="96">
        <v>43138.479456000001</v>
      </c>
      <c r="K26" s="97">
        <v>43138.479456000001</v>
      </c>
      <c r="L26" s="98" t="s">
        <v>502</v>
      </c>
      <c r="M26" s="99">
        <v>43137.989872666665</v>
      </c>
      <c r="N26" s="100" t="s">
        <v>569</v>
      </c>
    </row>
    <row r="27" spans="3:14" x14ac:dyDescent="0.25">
      <c r="D27" s="94">
        <v>34</v>
      </c>
      <c r="E27" s="95" t="s">
        <v>570</v>
      </c>
      <c r="F27" s="95" t="s">
        <v>571</v>
      </c>
      <c r="G27" s="95" t="s">
        <v>572</v>
      </c>
      <c r="H27" s="95" t="s">
        <v>567</v>
      </c>
      <c r="I27" s="95" t="s">
        <v>568</v>
      </c>
      <c r="J27" s="96">
        <v>43138.486434999999</v>
      </c>
      <c r="K27" s="97">
        <v>43138.486434999999</v>
      </c>
      <c r="L27" s="98" t="s">
        <v>502</v>
      </c>
      <c r="M27" s="99">
        <v>43137.996851666663</v>
      </c>
      <c r="N27" s="100" t="s">
        <v>569</v>
      </c>
    </row>
    <row r="28" spans="3:14" ht="30" x14ac:dyDescent="0.25">
      <c r="D28" s="94">
        <v>35</v>
      </c>
      <c r="E28" s="95" t="s">
        <v>573</v>
      </c>
      <c r="F28" s="95" t="s">
        <v>574</v>
      </c>
      <c r="G28" s="95" t="s">
        <v>575</v>
      </c>
      <c r="H28" s="95" t="s">
        <v>576</v>
      </c>
      <c r="I28" s="95" t="s">
        <v>568</v>
      </c>
      <c r="J28" s="96">
        <v>43138.488576000003</v>
      </c>
      <c r="K28" s="97">
        <v>43138.488576000003</v>
      </c>
      <c r="L28" s="98" t="s">
        <v>502</v>
      </c>
      <c r="M28" s="99">
        <v>43137.998992666668</v>
      </c>
      <c r="N28" s="100" t="s">
        <v>569</v>
      </c>
    </row>
    <row r="29" spans="3:14" ht="30" x14ac:dyDescent="0.25">
      <c r="D29" s="94">
        <v>76</v>
      </c>
      <c r="E29" s="95" t="s">
        <v>577</v>
      </c>
      <c r="F29" s="95" t="s">
        <v>578</v>
      </c>
      <c r="G29" s="95" t="s">
        <v>579</v>
      </c>
      <c r="H29" s="95" t="s">
        <v>580</v>
      </c>
      <c r="I29" s="95" t="s">
        <v>581</v>
      </c>
      <c r="J29" s="96">
        <v>43151.617801</v>
      </c>
      <c r="K29" s="97">
        <v>43151.617801</v>
      </c>
      <c r="L29" s="98" t="s">
        <v>522</v>
      </c>
      <c r="M29" s="99">
        <v>43151.617106555554</v>
      </c>
      <c r="N29" s="101" t="s">
        <v>563</v>
      </c>
    </row>
    <row r="30" spans="3:14" ht="30.75" thickBot="1" x14ac:dyDescent="0.3">
      <c r="D30" s="102">
        <v>77</v>
      </c>
      <c r="E30" s="103" t="s">
        <v>582</v>
      </c>
      <c r="F30" s="103" t="s">
        <v>583</v>
      </c>
      <c r="G30" s="103" t="s">
        <v>584</v>
      </c>
      <c r="H30" s="103" t="s">
        <v>580</v>
      </c>
      <c r="I30" s="103" t="s">
        <v>585</v>
      </c>
      <c r="J30" s="104">
        <v>43151.628020999997</v>
      </c>
      <c r="K30" s="105">
        <v>43151.628020999997</v>
      </c>
      <c r="L30" s="106" t="s">
        <v>517</v>
      </c>
      <c r="M30" s="107">
        <v>43151.624548777778</v>
      </c>
      <c r="N30" s="108" t="s">
        <v>563</v>
      </c>
    </row>
    <row r="31" spans="3:14" x14ac:dyDescent="0.25">
      <c r="D31" s="109"/>
      <c r="E31" s="110"/>
      <c r="F31" s="110"/>
      <c r="G31" s="110"/>
      <c r="H31" s="110"/>
      <c r="I31" s="110"/>
      <c r="J31" s="111"/>
      <c r="K31" s="112"/>
      <c r="L31" s="113"/>
      <c r="M31" s="114"/>
      <c r="N31" s="115"/>
    </row>
    <row r="32" spans="3:14" ht="15.75" thickBot="1" x14ac:dyDescent="0.3"/>
    <row r="33" spans="3:9" x14ac:dyDescent="0.25">
      <c r="C33">
        <v>3</v>
      </c>
      <c r="D33" s="184" t="s">
        <v>586</v>
      </c>
      <c r="E33" s="185"/>
      <c r="F33" s="185"/>
      <c r="G33" s="185"/>
      <c r="H33" s="185"/>
      <c r="I33" s="186"/>
    </row>
    <row r="34" spans="3:9" ht="15.75" thickBot="1" x14ac:dyDescent="0.3">
      <c r="D34" s="116" t="s">
        <v>587</v>
      </c>
      <c r="E34" s="117" t="s">
        <v>588</v>
      </c>
      <c r="F34" s="55" t="s">
        <v>589</v>
      </c>
      <c r="G34" s="55" t="s">
        <v>590</v>
      </c>
      <c r="H34" s="117" t="s">
        <v>591</v>
      </c>
      <c r="I34" s="118" t="s">
        <v>592</v>
      </c>
    </row>
    <row r="35" spans="3:9" x14ac:dyDescent="0.25">
      <c r="D35" s="119">
        <v>43106</v>
      </c>
      <c r="E35" s="120">
        <v>2</v>
      </c>
      <c r="F35" s="121" t="s">
        <v>563</v>
      </c>
      <c r="G35" s="121" t="s">
        <v>563</v>
      </c>
      <c r="H35" s="122">
        <v>43108</v>
      </c>
      <c r="I35" s="123">
        <v>2</v>
      </c>
    </row>
    <row r="36" spans="3:9" x14ac:dyDescent="0.25">
      <c r="D36" s="124">
        <v>43107</v>
      </c>
      <c r="E36" s="125">
        <v>5</v>
      </c>
      <c r="F36" s="3" t="s">
        <v>563</v>
      </c>
      <c r="G36" s="3" t="s">
        <v>563</v>
      </c>
      <c r="H36" s="126">
        <v>43108</v>
      </c>
      <c r="I36" s="127">
        <v>1</v>
      </c>
    </row>
    <row r="37" spans="3:9" x14ac:dyDescent="0.25">
      <c r="D37" s="124">
        <v>43111</v>
      </c>
      <c r="E37" s="125">
        <v>7</v>
      </c>
      <c r="F37" s="3" t="s">
        <v>563</v>
      </c>
      <c r="G37" s="3" t="s">
        <v>563</v>
      </c>
      <c r="H37" s="126">
        <v>43112</v>
      </c>
      <c r="I37" s="127">
        <v>1</v>
      </c>
    </row>
    <row r="38" spans="3:9" x14ac:dyDescent="0.25">
      <c r="D38" s="124">
        <v>43124</v>
      </c>
      <c r="E38" s="125">
        <v>10</v>
      </c>
      <c r="F38" s="3" t="s">
        <v>563</v>
      </c>
      <c r="G38" s="3" t="s">
        <v>563</v>
      </c>
      <c r="H38" s="126">
        <v>43125</v>
      </c>
      <c r="I38" s="127">
        <v>1</v>
      </c>
    </row>
    <row r="39" spans="3:9" x14ac:dyDescent="0.25">
      <c r="D39" s="124">
        <v>43125</v>
      </c>
      <c r="E39" s="125">
        <v>10</v>
      </c>
      <c r="F39" s="3" t="s">
        <v>563</v>
      </c>
      <c r="G39" s="3" t="s">
        <v>563</v>
      </c>
      <c r="H39" s="126">
        <v>43129</v>
      </c>
      <c r="I39" s="127">
        <v>4</v>
      </c>
    </row>
    <row r="40" spans="3:9" x14ac:dyDescent="0.25">
      <c r="D40" s="124">
        <v>43135</v>
      </c>
      <c r="E40" s="125">
        <v>4</v>
      </c>
      <c r="F40" s="3" t="s">
        <v>563</v>
      </c>
      <c r="G40" s="3" t="s">
        <v>563</v>
      </c>
      <c r="H40" s="126">
        <v>43136</v>
      </c>
      <c r="I40" s="127">
        <v>1</v>
      </c>
    </row>
    <row r="41" spans="3:9" x14ac:dyDescent="0.25">
      <c r="D41" s="124">
        <v>43138</v>
      </c>
      <c r="E41" s="125">
        <v>6</v>
      </c>
      <c r="F41" s="3" t="s">
        <v>563</v>
      </c>
      <c r="G41" s="3" t="s">
        <v>563</v>
      </c>
      <c r="H41" s="126">
        <v>43139</v>
      </c>
      <c r="I41" s="127">
        <v>1</v>
      </c>
    </row>
    <row r="42" spans="3:9" x14ac:dyDescent="0.25">
      <c r="D42" s="124">
        <v>43149</v>
      </c>
      <c r="E42" s="125">
        <v>5</v>
      </c>
      <c r="F42" s="3" t="s">
        <v>563</v>
      </c>
      <c r="G42" s="3" t="s">
        <v>563</v>
      </c>
      <c r="H42" s="126">
        <v>43151</v>
      </c>
      <c r="I42" s="127">
        <v>2</v>
      </c>
    </row>
    <row r="43" spans="3:9" x14ac:dyDescent="0.25">
      <c r="D43" s="124">
        <v>43160</v>
      </c>
      <c r="E43" s="125">
        <v>5</v>
      </c>
      <c r="F43" s="3" t="s">
        <v>563</v>
      </c>
      <c r="G43" s="3" t="s">
        <v>563</v>
      </c>
      <c r="H43" s="126">
        <v>43164</v>
      </c>
      <c r="I43" s="127">
        <v>4</v>
      </c>
    </row>
    <row r="44" spans="3:9" x14ac:dyDescent="0.25">
      <c r="D44" s="124">
        <v>43163</v>
      </c>
      <c r="E44" s="125">
        <v>4</v>
      </c>
      <c r="F44" s="3" t="s">
        <v>563</v>
      </c>
      <c r="G44" s="3" t="s">
        <v>563</v>
      </c>
      <c r="H44" s="126">
        <v>43166</v>
      </c>
      <c r="I44" s="127">
        <v>3</v>
      </c>
    </row>
    <row r="45" spans="3:9" x14ac:dyDescent="0.25">
      <c r="D45" s="124">
        <v>43165</v>
      </c>
      <c r="E45" s="125">
        <v>10</v>
      </c>
      <c r="F45" s="3" t="s">
        <v>563</v>
      </c>
      <c r="G45" s="3" t="s">
        <v>563</v>
      </c>
      <c r="H45" s="126">
        <v>43166</v>
      </c>
      <c r="I45" s="127">
        <v>1</v>
      </c>
    </row>
    <row r="46" spans="3:9" x14ac:dyDescent="0.25">
      <c r="D46" s="124">
        <v>43169</v>
      </c>
      <c r="E46" s="125">
        <v>2</v>
      </c>
      <c r="F46" s="3" t="s">
        <v>563</v>
      </c>
      <c r="G46" s="3" t="s">
        <v>563</v>
      </c>
      <c r="H46" s="126">
        <v>43172</v>
      </c>
      <c r="I46" s="127">
        <v>3</v>
      </c>
    </row>
    <row r="47" spans="3:9" ht="15.75" thickBot="1" x14ac:dyDescent="0.3">
      <c r="D47" s="128">
        <v>43189</v>
      </c>
      <c r="E47" s="129">
        <v>5</v>
      </c>
      <c r="F47" s="7" t="s">
        <v>563</v>
      </c>
      <c r="G47" s="7" t="s">
        <v>563</v>
      </c>
      <c r="H47" s="130">
        <v>43190</v>
      </c>
      <c r="I47" s="131">
        <v>1</v>
      </c>
    </row>
    <row r="50" spans="3:8" ht="15.75" thickBot="1" x14ac:dyDescent="0.3"/>
    <row r="51" spans="3:8" x14ac:dyDescent="0.25">
      <c r="C51">
        <v>4</v>
      </c>
      <c r="D51" s="184" t="s">
        <v>593</v>
      </c>
      <c r="E51" s="185"/>
      <c r="F51" s="185"/>
      <c r="G51" s="185"/>
      <c r="H51" s="186"/>
    </row>
    <row r="52" spans="3:8" ht="15.75" thickBot="1" x14ac:dyDescent="0.3">
      <c r="D52" s="116" t="s">
        <v>587</v>
      </c>
      <c r="E52" s="117" t="s">
        <v>588</v>
      </c>
      <c r="F52" s="55" t="s">
        <v>589</v>
      </c>
      <c r="G52" s="55" t="s">
        <v>590</v>
      </c>
      <c r="H52" s="118" t="s">
        <v>591</v>
      </c>
    </row>
    <row r="53" spans="3:8" x14ac:dyDescent="0.25">
      <c r="D53" s="124">
        <v>43115</v>
      </c>
      <c r="E53" s="125">
        <v>6</v>
      </c>
      <c r="F53" s="3" t="s">
        <v>563</v>
      </c>
      <c r="G53" s="3" t="s">
        <v>563</v>
      </c>
      <c r="H53" s="132" t="s">
        <v>594</v>
      </c>
    </row>
    <row r="54" spans="3:8" x14ac:dyDescent="0.25">
      <c r="D54" s="124">
        <v>43116</v>
      </c>
      <c r="E54" s="125">
        <v>2</v>
      </c>
      <c r="F54" s="3" t="s">
        <v>563</v>
      </c>
      <c r="G54" s="3" t="s">
        <v>563</v>
      </c>
      <c r="H54" s="132" t="s">
        <v>594</v>
      </c>
    </row>
    <row r="55" spans="3:8" x14ac:dyDescent="0.25">
      <c r="D55" s="124">
        <v>43119</v>
      </c>
      <c r="E55" s="125">
        <v>3</v>
      </c>
      <c r="F55" s="3" t="s">
        <v>563</v>
      </c>
      <c r="G55" s="3" t="s">
        <v>563</v>
      </c>
      <c r="H55" s="133" t="s">
        <v>594</v>
      </c>
    </row>
    <row r="56" spans="3:8" x14ac:dyDescent="0.25">
      <c r="D56" s="124">
        <v>43120</v>
      </c>
      <c r="E56" s="125">
        <v>11</v>
      </c>
      <c r="F56" s="3" t="s">
        <v>563</v>
      </c>
      <c r="G56" s="3" t="s">
        <v>563</v>
      </c>
      <c r="H56" s="133" t="s">
        <v>594</v>
      </c>
    </row>
    <row r="57" spans="3:8" x14ac:dyDescent="0.25">
      <c r="D57" s="124">
        <v>43133</v>
      </c>
      <c r="E57" s="125">
        <v>6</v>
      </c>
      <c r="F57" s="3" t="s">
        <v>563</v>
      </c>
      <c r="G57" s="3" t="s">
        <v>563</v>
      </c>
      <c r="H57" s="133" t="s">
        <v>594</v>
      </c>
    </row>
    <row r="58" spans="3:8" x14ac:dyDescent="0.25">
      <c r="D58" s="124">
        <v>43134</v>
      </c>
      <c r="E58" s="125">
        <v>10</v>
      </c>
      <c r="F58" s="3" t="s">
        <v>563</v>
      </c>
      <c r="G58" s="3" t="s">
        <v>563</v>
      </c>
      <c r="H58" s="133" t="s">
        <v>594</v>
      </c>
    </row>
    <row r="59" spans="3:8" x14ac:dyDescent="0.25">
      <c r="D59" s="124">
        <v>43141</v>
      </c>
      <c r="E59" s="125">
        <v>3</v>
      </c>
      <c r="F59" s="3" t="s">
        <v>563</v>
      </c>
      <c r="G59" s="3" t="s">
        <v>563</v>
      </c>
      <c r="H59" s="133" t="s">
        <v>594</v>
      </c>
    </row>
    <row r="60" spans="3:8" x14ac:dyDescent="0.25">
      <c r="D60" s="124">
        <v>43142</v>
      </c>
      <c r="E60" s="125">
        <v>2</v>
      </c>
      <c r="F60" s="3" t="s">
        <v>563</v>
      </c>
      <c r="G60" s="3" t="s">
        <v>563</v>
      </c>
      <c r="H60" s="133" t="s">
        <v>594</v>
      </c>
    </row>
    <row r="61" spans="3:8" x14ac:dyDescent="0.25">
      <c r="D61" s="124">
        <v>43143</v>
      </c>
      <c r="E61" s="125">
        <v>3</v>
      </c>
      <c r="F61" s="3" t="s">
        <v>563</v>
      </c>
      <c r="G61" s="3" t="s">
        <v>563</v>
      </c>
      <c r="H61" s="133" t="s">
        <v>594</v>
      </c>
    </row>
    <row r="62" spans="3:8" x14ac:dyDescent="0.25">
      <c r="D62" s="124">
        <v>43145</v>
      </c>
      <c r="E62" s="125">
        <v>4</v>
      </c>
      <c r="F62" s="3" t="s">
        <v>563</v>
      </c>
      <c r="G62" s="3" t="s">
        <v>563</v>
      </c>
      <c r="H62" s="133" t="s">
        <v>594</v>
      </c>
    </row>
    <row r="63" spans="3:8" x14ac:dyDescent="0.25">
      <c r="D63" s="124">
        <v>43146</v>
      </c>
      <c r="E63" s="125">
        <v>8</v>
      </c>
      <c r="F63" s="3" t="s">
        <v>563</v>
      </c>
      <c r="G63" s="3" t="s">
        <v>563</v>
      </c>
      <c r="H63" s="133" t="s">
        <v>594</v>
      </c>
    </row>
    <row r="64" spans="3:8" x14ac:dyDescent="0.25">
      <c r="D64" s="124">
        <v>43150</v>
      </c>
      <c r="E64" s="125">
        <v>6</v>
      </c>
      <c r="F64" s="3" t="s">
        <v>563</v>
      </c>
      <c r="G64" s="3" t="s">
        <v>563</v>
      </c>
      <c r="H64" s="133" t="s">
        <v>594</v>
      </c>
    </row>
    <row r="65" spans="4:8" x14ac:dyDescent="0.25">
      <c r="D65" s="124">
        <v>43151</v>
      </c>
      <c r="E65" s="125">
        <v>8</v>
      </c>
      <c r="F65" s="3" t="s">
        <v>563</v>
      </c>
      <c r="G65" s="3" t="s">
        <v>563</v>
      </c>
      <c r="H65" s="133" t="s">
        <v>594</v>
      </c>
    </row>
    <row r="66" spans="4:8" x14ac:dyDescent="0.25">
      <c r="D66" s="124">
        <v>43152</v>
      </c>
      <c r="E66" s="125">
        <v>6</v>
      </c>
      <c r="F66" s="3" t="s">
        <v>563</v>
      </c>
      <c r="G66" s="3" t="s">
        <v>563</v>
      </c>
      <c r="H66" s="133" t="s">
        <v>594</v>
      </c>
    </row>
    <row r="67" spans="4:8" x14ac:dyDescent="0.25">
      <c r="D67" s="124">
        <v>43155</v>
      </c>
      <c r="E67" s="125">
        <v>7</v>
      </c>
      <c r="F67" s="3" t="s">
        <v>563</v>
      </c>
      <c r="G67" s="3" t="s">
        <v>563</v>
      </c>
      <c r="H67" s="133" t="s">
        <v>594</v>
      </c>
    </row>
    <row r="68" spans="4:8" x14ac:dyDescent="0.25">
      <c r="D68" s="124">
        <v>43156</v>
      </c>
      <c r="E68" s="125">
        <v>8</v>
      </c>
      <c r="F68" s="3" t="s">
        <v>563</v>
      </c>
      <c r="G68" s="3" t="s">
        <v>563</v>
      </c>
      <c r="H68" s="133" t="s">
        <v>594</v>
      </c>
    </row>
    <row r="69" spans="4:8" x14ac:dyDescent="0.25">
      <c r="D69" s="124">
        <v>43157</v>
      </c>
      <c r="E69" s="125">
        <v>3</v>
      </c>
      <c r="F69" s="3" t="s">
        <v>563</v>
      </c>
      <c r="G69" s="3" t="s">
        <v>563</v>
      </c>
      <c r="H69" s="133" t="s">
        <v>594</v>
      </c>
    </row>
    <row r="70" spans="4:8" x14ac:dyDescent="0.25">
      <c r="D70" s="124">
        <v>43159</v>
      </c>
      <c r="E70" s="125">
        <v>3</v>
      </c>
      <c r="F70" s="3" t="s">
        <v>563</v>
      </c>
      <c r="G70" s="3" t="s">
        <v>563</v>
      </c>
      <c r="H70" s="133" t="s">
        <v>594</v>
      </c>
    </row>
    <row r="71" spans="4:8" x14ac:dyDescent="0.25">
      <c r="D71" s="124">
        <v>43174</v>
      </c>
      <c r="E71" s="125">
        <v>97</v>
      </c>
      <c r="F71" s="3" t="s">
        <v>563</v>
      </c>
      <c r="G71" s="3" t="s">
        <v>563</v>
      </c>
      <c r="H71" s="133" t="s">
        <v>594</v>
      </c>
    </row>
    <row r="72" spans="4:8" x14ac:dyDescent="0.25">
      <c r="D72" s="124">
        <v>43175</v>
      </c>
      <c r="E72" s="125">
        <v>2</v>
      </c>
      <c r="F72" s="3" t="s">
        <v>563</v>
      </c>
      <c r="G72" s="3" t="s">
        <v>563</v>
      </c>
      <c r="H72" s="133" t="s">
        <v>594</v>
      </c>
    </row>
    <row r="73" spans="4:8" x14ac:dyDescent="0.25">
      <c r="D73" s="124">
        <v>43177</v>
      </c>
      <c r="E73" s="125">
        <v>2</v>
      </c>
      <c r="F73" s="3" t="s">
        <v>563</v>
      </c>
      <c r="G73" s="3" t="s">
        <v>563</v>
      </c>
      <c r="H73" s="133" t="s">
        <v>594</v>
      </c>
    </row>
    <row r="74" spans="4:8" x14ac:dyDescent="0.25">
      <c r="D74" s="124">
        <v>43179</v>
      </c>
      <c r="E74" s="125">
        <v>1</v>
      </c>
      <c r="F74" s="3" t="s">
        <v>563</v>
      </c>
      <c r="G74" s="3" t="s">
        <v>563</v>
      </c>
      <c r="H74" s="133" t="s">
        <v>594</v>
      </c>
    </row>
    <row r="75" spans="4:8" x14ac:dyDescent="0.25">
      <c r="D75" s="124">
        <v>43180</v>
      </c>
      <c r="E75" s="125">
        <v>5</v>
      </c>
      <c r="F75" s="3" t="s">
        <v>563</v>
      </c>
      <c r="G75" s="3" t="s">
        <v>563</v>
      </c>
      <c r="H75" s="133" t="s">
        <v>594</v>
      </c>
    </row>
    <row r="76" spans="4:8" x14ac:dyDescent="0.25">
      <c r="D76" s="124">
        <v>43181</v>
      </c>
      <c r="E76" s="125">
        <v>6</v>
      </c>
      <c r="F76" s="3" t="s">
        <v>563</v>
      </c>
      <c r="G76" s="3" t="s">
        <v>563</v>
      </c>
      <c r="H76" s="133" t="s">
        <v>594</v>
      </c>
    </row>
    <row r="77" spans="4:8" x14ac:dyDescent="0.25">
      <c r="D77" s="124">
        <v>43182</v>
      </c>
      <c r="E77" s="125">
        <v>2</v>
      </c>
      <c r="F77" s="3" t="s">
        <v>563</v>
      </c>
      <c r="G77" s="3" t="s">
        <v>563</v>
      </c>
      <c r="H77" s="133" t="s">
        <v>594</v>
      </c>
    </row>
    <row r="78" spans="4:8" x14ac:dyDescent="0.25">
      <c r="D78" s="124">
        <v>43183</v>
      </c>
      <c r="E78" s="125">
        <v>5</v>
      </c>
      <c r="F78" s="3" t="s">
        <v>563</v>
      </c>
      <c r="G78" s="3" t="s">
        <v>563</v>
      </c>
      <c r="H78" s="133" t="s">
        <v>594</v>
      </c>
    </row>
    <row r="79" spans="4:8" x14ac:dyDescent="0.25">
      <c r="D79" s="124">
        <v>43184</v>
      </c>
      <c r="E79" s="125">
        <v>6</v>
      </c>
      <c r="F79" s="3" t="s">
        <v>563</v>
      </c>
      <c r="G79" s="3" t="s">
        <v>563</v>
      </c>
      <c r="H79" s="133" t="s">
        <v>594</v>
      </c>
    </row>
    <row r="80" spans="4:8" x14ac:dyDescent="0.25">
      <c r="D80" s="124">
        <v>43185</v>
      </c>
      <c r="E80" s="125">
        <v>1</v>
      </c>
      <c r="F80" s="3" t="s">
        <v>563</v>
      </c>
      <c r="G80" s="3" t="s">
        <v>563</v>
      </c>
      <c r="H80" s="133" t="s">
        <v>594</v>
      </c>
    </row>
    <row r="81" spans="4:8" x14ac:dyDescent="0.25">
      <c r="D81" s="124">
        <v>43186</v>
      </c>
      <c r="E81" s="125">
        <v>6</v>
      </c>
      <c r="F81" s="3" t="s">
        <v>563</v>
      </c>
      <c r="G81" s="3" t="s">
        <v>563</v>
      </c>
      <c r="H81" s="133" t="s">
        <v>594</v>
      </c>
    </row>
    <row r="82" spans="4:8" x14ac:dyDescent="0.25">
      <c r="D82" s="124">
        <v>43187</v>
      </c>
      <c r="E82" s="125">
        <v>3</v>
      </c>
      <c r="F82" s="3" t="s">
        <v>563</v>
      </c>
      <c r="G82" s="3" t="s">
        <v>563</v>
      </c>
      <c r="H82" s="133" t="s">
        <v>594</v>
      </c>
    </row>
    <row r="83" spans="4:8" ht="15.75" thickBot="1" x14ac:dyDescent="0.3">
      <c r="D83" s="128">
        <v>43188</v>
      </c>
      <c r="E83" s="129">
        <v>7</v>
      </c>
      <c r="F83" s="7" t="s">
        <v>563</v>
      </c>
      <c r="G83" s="7" t="s">
        <v>563</v>
      </c>
      <c r="H83" s="134" t="s">
        <v>594</v>
      </c>
    </row>
  </sheetData>
  <mergeCells count="5">
    <mergeCell ref="D4:G4"/>
    <mergeCell ref="D11:G11"/>
    <mergeCell ref="D23:N23"/>
    <mergeCell ref="D33:I33"/>
    <mergeCell ref="D51:H5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1B792-F719-4614-90D5-5E970B642354}">
  <dimension ref="C2:E38"/>
  <sheetViews>
    <sheetView tabSelected="1" workbookViewId="0">
      <selection activeCell="C2" sqref="C2"/>
    </sheetView>
  </sheetViews>
  <sheetFormatPr defaultRowHeight="15" x14ac:dyDescent="0.25"/>
  <cols>
    <col min="3" max="3" width="27.85546875" bestFit="1" customWidth="1"/>
    <col min="4" max="4" width="54.7109375" bestFit="1" customWidth="1"/>
    <col min="5" max="5" width="9.7109375" bestFit="1" customWidth="1"/>
  </cols>
  <sheetData>
    <row r="2" spans="3:5" ht="15.75" thickBot="1" x14ac:dyDescent="0.3"/>
    <row r="3" spans="3:5" x14ac:dyDescent="0.25">
      <c r="C3" s="177" t="s">
        <v>11</v>
      </c>
      <c r="D3" s="178"/>
      <c r="E3" s="179"/>
    </row>
    <row r="4" spans="3:5" x14ac:dyDescent="0.25">
      <c r="C4" s="35" t="s">
        <v>378</v>
      </c>
      <c r="D4" s="36" t="s">
        <v>595</v>
      </c>
      <c r="E4" s="138" t="s">
        <v>596</v>
      </c>
    </row>
    <row r="5" spans="3:5" x14ac:dyDescent="0.25">
      <c r="C5" s="29" t="s">
        <v>530</v>
      </c>
      <c r="D5" s="30">
        <v>261</v>
      </c>
      <c r="E5" s="5" t="e">
        <f>GETPIVOTDATA("Pax",'[1]Occ Stat'!$C$6)</f>
        <v>#REF!</v>
      </c>
    </row>
    <row r="6" spans="3:5" x14ac:dyDescent="0.25">
      <c r="C6" s="29" t="s">
        <v>531</v>
      </c>
      <c r="D6" s="30">
        <v>281</v>
      </c>
      <c r="E6" s="5" t="e">
        <f>GETPIVOTDATA("Pax",'[1]Occ Stat'!$C$17)</f>
        <v>#REF!</v>
      </c>
    </row>
    <row r="7" spans="3:5" x14ac:dyDescent="0.25">
      <c r="C7" s="29" t="s">
        <v>532</v>
      </c>
      <c r="D7" s="30">
        <v>304</v>
      </c>
      <c r="E7" s="5" t="e">
        <f>GETPIVOTDATA("Pax",'[1]Occ Stat'!$C$29)</f>
        <v>#REF!</v>
      </c>
    </row>
    <row r="8" spans="3:5" ht="15.75" thickBot="1" x14ac:dyDescent="0.3">
      <c r="C8" s="32" t="s">
        <v>9</v>
      </c>
      <c r="D8" s="33">
        <v>846</v>
      </c>
      <c r="E8" s="56" t="e">
        <f>SUM(E5:E7)</f>
        <v>#REF!</v>
      </c>
    </row>
    <row r="10" spans="3:5" ht="15.75" thickBot="1" x14ac:dyDescent="0.3"/>
    <row r="11" spans="3:5" x14ac:dyDescent="0.25">
      <c r="C11" s="177" t="s">
        <v>597</v>
      </c>
      <c r="D11" s="178"/>
      <c r="E11" s="179"/>
    </row>
    <row r="12" spans="3:5" x14ac:dyDescent="0.25">
      <c r="C12" s="35" t="s">
        <v>378</v>
      </c>
      <c r="D12" s="36" t="s">
        <v>598</v>
      </c>
      <c r="E12" s="138" t="s">
        <v>599</v>
      </c>
    </row>
    <row r="13" spans="3:5" x14ac:dyDescent="0.25">
      <c r="C13" s="29" t="s">
        <v>404</v>
      </c>
      <c r="D13" s="30">
        <v>33</v>
      </c>
      <c r="E13" s="135">
        <f>GETPIVOTDATA("Number of Issues",$C$17,"Departments","Engineering and Maintenance")/GETPIVOTDATA("Number of Issues",$C$17)</f>
        <v>0.42307692307692307</v>
      </c>
    </row>
    <row r="14" spans="3:5" x14ac:dyDescent="0.25">
      <c r="C14" s="29" t="s">
        <v>422</v>
      </c>
      <c r="D14" s="30">
        <v>3</v>
      </c>
      <c r="E14" s="135">
        <f>GETPIVOTDATA("Number of Issues",$C$17,"Departments","Front office")/GETPIVOTDATA("Number of Issues",$C$17)</f>
        <v>3.8461538461538464E-2</v>
      </c>
    </row>
    <row r="15" spans="3:5" x14ac:dyDescent="0.25">
      <c r="C15" s="29" t="s">
        <v>424</v>
      </c>
      <c r="D15" s="30">
        <v>25</v>
      </c>
      <c r="E15" s="135">
        <f>GETPIVOTDATA("Number of Issues",$C$17,"Departments","House keeping")/GETPIVOTDATA("Number of Issues",$C$17)</f>
        <v>0.32051282051282054</v>
      </c>
    </row>
    <row r="16" spans="3:5" x14ac:dyDescent="0.25">
      <c r="C16" s="29" t="s">
        <v>441</v>
      </c>
      <c r="D16" s="30">
        <v>5</v>
      </c>
      <c r="E16" s="135">
        <f>GETPIVOTDATA("Number of Issues",$C$17,"Departments","IT")/GETPIVOTDATA("Number of Issues",$C$17)</f>
        <v>6.4102564102564097E-2</v>
      </c>
    </row>
    <row r="17" spans="3:5" x14ac:dyDescent="0.25">
      <c r="C17" s="29" t="s">
        <v>444</v>
      </c>
      <c r="D17" s="30">
        <v>2</v>
      </c>
      <c r="E17" s="135">
        <f>GETPIVOTDATA("Number of Issues",$C$17,"Departments","Kitchen")/GETPIVOTDATA("Number of Issues",$C$17)</f>
        <v>2.564102564102564E-2</v>
      </c>
    </row>
    <row r="18" spans="3:5" x14ac:dyDescent="0.25">
      <c r="C18" s="29" t="s">
        <v>447</v>
      </c>
      <c r="D18" s="30">
        <v>1</v>
      </c>
      <c r="E18" s="135">
        <f>GETPIVOTDATA("Number of Issues",$C$17,"Departments","Kitchen and F&amp;B")/GETPIVOTDATA("Number of Issues",$C$17)</f>
        <v>1.282051282051282E-2</v>
      </c>
    </row>
    <row r="19" spans="3:5" x14ac:dyDescent="0.25">
      <c r="C19" s="29" t="s">
        <v>449</v>
      </c>
      <c r="D19" s="30">
        <v>8</v>
      </c>
      <c r="E19" s="135">
        <f>GETPIVOTDATA("Number of Issues",$C$17,"Departments","Room Service")/GETPIVOTDATA("Number of Issues",$C$17)</f>
        <v>0.10256410256410256</v>
      </c>
    </row>
    <row r="20" spans="3:5" x14ac:dyDescent="0.25">
      <c r="C20" s="29" t="s">
        <v>455</v>
      </c>
      <c r="D20" s="30">
        <v>1</v>
      </c>
      <c r="E20" s="135">
        <f>GETPIVOTDATA("Number of Issues",$C$17,"Departments","Security")/GETPIVOTDATA("Number of Issues",$C$17)</f>
        <v>1.282051282051282E-2</v>
      </c>
    </row>
    <row r="21" spans="3:5" ht="15.75" thickBot="1" x14ac:dyDescent="0.3">
      <c r="C21" s="32" t="s">
        <v>9</v>
      </c>
      <c r="D21" s="33">
        <v>78</v>
      </c>
      <c r="E21" s="8"/>
    </row>
    <row r="23" spans="3:5" ht="15.75" thickBot="1" x14ac:dyDescent="0.3"/>
    <row r="24" spans="3:5" x14ac:dyDescent="0.25">
      <c r="C24" s="177" t="s">
        <v>600</v>
      </c>
      <c r="D24" s="179"/>
    </row>
    <row r="25" spans="3:5" x14ac:dyDescent="0.25">
      <c r="C25" s="136" t="s">
        <v>587</v>
      </c>
      <c r="D25" s="137" t="s">
        <v>601</v>
      </c>
    </row>
    <row r="26" spans="3:5" x14ac:dyDescent="0.25">
      <c r="C26" s="124">
        <v>43123</v>
      </c>
      <c r="D26" s="5" t="s">
        <v>602</v>
      </c>
    </row>
    <row r="27" spans="3:5" x14ac:dyDescent="0.25">
      <c r="C27" s="124">
        <v>43124</v>
      </c>
      <c r="D27" s="5" t="s">
        <v>602</v>
      </c>
    </row>
    <row r="28" spans="3:5" x14ac:dyDescent="0.25">
      <c r="C28" s="124">
        <v>43127</v>
      </c>
      <c r="D28" s="5" t="s">
        <v>602</v>
      </c>
    </row>
    <row r="29" spans="3:5" x14ac:dyDescent="0.25">
      <c r="C29" s="124">
        <v>43142</v>
      </c>
      <c r="D29" s="5" t="s">
        <v>602</v>
      </c>
    </row>
    <row r="30" spans="3:5" x14ac:dyDescent="0.25">
      <c r="C30" s="124">
        <v>43158</v>
      </c>
      <c r="D30" s="5" t="s">
        <v>602</v>
      </c>
    </row>
    <row r="31" spans="3:5" x14ac:dyDescent="0.25">
      <c r="C31" s="124">
        <v>43159</v>
      </c>
      <c r="D31" s="5" t="s">
        <v>602</v>
      </c>
    </row>
    <row r="32" spans="3:5" x14ac:dyDescent="0.25">
      <c r="C32" s="124">
        <v>43169</v>
      </c>
      <c r="D32" s="187" t="s">
        <v>603</v>
      </c>
    </row>
    <row r="33" spans="3:4" x14ac:dyDescent="0.25">
      <c r="C33" s="124">
        <v>43170</v>
      </c>
      <c r="D33" s="187"/>
    </row>
    <row r="34" spans="3:4" x14ac:dyDescent="0.25">
      <c r="C34" s="124">
        <v>43174</v>
      </c>
      <c r="D34" s="5" t="s">
        <v>602</v>
      </c>
    </row>
    <row r="35" spans="3:4" x14ac:dyDescent="0.25">
      <c r="C35" s="124">
        <v>43175</v>
      </c>
      <c r="D35" s="5" t="s">
        <v>602</v>
      </c>
    </row>
    <row r="36" spans="3:4" x14ac:dyDescent="0.25">
      <c r="C36" s="124">
        <v>43176</v>
      </c>
      <c r="D36" s="5" t="s">
        <v>602</v>
      </c>
    </row>
    <row r="37" spans="3:4" x14ac:dyDescent="0.25">
      <c r="C37" s="124">
        <v>43177</v>
      </c>
      <c r="D37" s="5" t="s">
        <v>602</v>
      </c>
    </row>
    <row r="38" spans="3:4" ht="15.75" thickBot="1" x14ac:dyDescent="0.3">
      <c r="C38" s="128">
        <v>43184</v>
      </c>
      <c r="D38" s="8" t="s">
        <v>602</v>
      </c>
    </row>
  </sheetData>
  <mergeCells count="4">
    <mergeCell ref="C3:E3"/>
    <mergeCell ref="C11:E11"/>
    <mergeCell ref="C24:D24"/>
    <mergeCell ref="D32:D3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0835-376C-438C-8218-465A5FF24064}">
  <dimension ref="B2:J51"/>
  <sheetViews>
    <sheetView workbookViewId="0">
      <selection activeCell="E20" sqref="E20"/>
    </sheetView>
  </sheetViews>
  <sheetFormatPr defaultRowHeight="15" x14ac:dyDescent="0.25"/>
  <cols>
    <col min="1" max="2" width="10.42578125" bestFit="1" customWidth="1"/>
    <col min="3" max="3" width="19.5703125" customWidth="1"/>
    <col min="4" max="4" width="15.5703125" customWidth="1"/>
    <col min="5" max="5" width="32.28515625" customWidth="1"/>
    <col min="6" max="6" width="60.5703125" bestFit="1" customWidth="1"/>
    <col min="7" max="7" width="7.140625" customWidth="1"/>
    <col min="8" max="8" width="17.5703125" bestFit="1" customWidth="1"/>
    <col min="9" max="9" width="11.140625" bestFit="1" customWidth="1"/>
    <col min="10" max="10" width="16.7109375" customWidth="1"/>
  </cols>
  <sheetData>
    <row r="2" spans="2:6" ht="15.75" thickBot="1" x14ac:dyDescent="0.3"/>
    <row r="3" spans="2:6" x14ac:dyDescent="0.25">
      <c r="B3" s="177" t="s">
        <v>604</v>
      </c>
      <c r="C3" s="178"/>
      <c r="D3" s="178"/>
      <c r="E3" s="179"/>
    </row>
    <row r="4" spans="2:6" x14ac:dyDescent="0.25">
      <c r="B4" s="4" t="s">
        <v>587</v>
      </c>
      <c r="C4" s="3" t="s">
        <v>605</v>
      </c>
      <c r="D4" s="3" t="s">
        <v>606</v>
      </c>
      <c r="E4" s="5" t="s">
        <v>607</v>
      </c>
      <c r="F4" s="139"/>
    </row>
    <row r="5" spans="2:6" x14ac:dyDescent="0.25">
      <c r="B5" s="124">
        <v>43123</v>
      </c>
      <c r="C5" s="3" t="s">
        <v>608</v>
      </c>
      <c r="D5" s="3">
        <v>21461</v>
      </c>
      <c r="E5" s="5">
        <v>6074</v>
      </c>
    </row>
    <row r="6" spans="2:6" x14ac:dyDescent="0.25">
      <c r="B6" s="124">
        <v>43123</v>
      </c>
      <c r="C6" s="3" t="s">
        <v>609</v>
      </c>
      <c r="D6" s="3">
        <v>21495</v>
      </c>
      <c r="E6" s="5">
        <v>15104</v>
      </c>
    </row>
    <row r="7" spans="2:6" x14ac:dyDescent="0.25">
      <c r="B7" s="124">
        <v>43122</v>
      </c>
      <c r="C7" s="3" t="s">
        <v>610</v>
      </c>
      <c r="D7" s="3">
        <v>21435</v>
      </c>
      <c r="E7" s="5">
        <v>15516</v>
      </c>
    </row>
    <row r="8" spans="2:6" x14ac:dyDescent="0.25">
      <c r="B8" s="124">
        <v>43150</v>
      </c>
      <c r="C8" s="140" t="s">
        <v>611</v>
      </c>
      <c r="D8" s="3">
        <v>23226</v>
      </c>
      <c r="E8" s="5">
        <v>7021</v>
      </c>
    </row>
    <row r="9" spans="2:6" ht="15.75" thickBot="1" x14ac:dyDescent="0.3">
      <c r="B9" s="128">
        <v>43147</v>
      </c>
      <c r="C9" s="141" t="s">
        <v>612</v>
      </c>
      <c r="D9" s="7">
        <v>23032</v>
      </c>
      <c r="E9" s="8">
        <v>4832</v>
      </c>
    </row>
    <row r="11" spans="2:6" ht="15.75" thickBot="1" x14ac:dyDescent="0.3"/>
    <row r="12" spans="2:6" x14ac:dyDescent="0.25">
      <c r="B12" s="177" t="s">
        <v>613</v>
      </c>
      <c r="C12" s="178"/>
      <c r="D12" s="178"/>
      <c r="E12" s="179"/>
    </row>
    <row r="13" spans="2:6" x14ac:dyDescent="0.25">
      <c r="B13" s="4" t="s">
        <v>587</v>
      </c>
      <c r="C13" s="3" t="s">
        <v>605</v>
      </c>
      <c r="D13" s="3" t="s">
        <v>606</v>
      </c>
      <c r="E13" s="5" t="s">
        <v>607</v>
      </c>
    </row>
    <row r="14" spans="2:6" ht="15.75" thickBot="1" x14ac:dyDescent="0.3">
      <c r="B14" s="128">
        <v>43169</v>
      </c>
      <c r="C14" s="141" t="s">
        <v>614</v>
      </c>
      <c r="D14" s="7">
        <v>24699</v>
      </c>
      <c r="E14" s="8">
        <v>5085</v>
      </c>
    </row>
    <row r="16" spans="2:6" ht="15.75" thickBot="1" x14ac:dyDescent="0.3"/>
    <row r="17" spans="2:10" x14ac:dyDescent="0.25">
      <c r="B17" s="177" t="s">
        <v>615</v>
      </c>
      <c r="C17" s="178"/>
      <c r="D17" s="178"/>
      <c r="E17" s="179"/>
    </row>
    <row r="18" spans="2:10" x14ac:dyDescent="0.25">
      <c r="B18" s="4" t="s">
        <v>587</v>
      </c>
      <c r="C18" s="3" t="s">
        <v>605</v>
      </c>
      <c r="D18" s="3" t="s">
        <v>606</v>
      </c>
      <c r="E18" s="5" t="s">
        <v>607</v>
      </c>
    </row>
    <row r="19" spans="2:10" ht="15.75" thickBot="1" x14ac:dyDescent="0.3">
      <c r="B19" s="128">
        <v>43169</v>
      </c>
      <c r="C19" s="141" t="s">
        <v>614</v>
      </c>
      <c r="D19" s="7">
        <v>24699</v>
      </c>
      <c r="E19" s="8">
        <v>5085</v>
      </c>
    </row>
    <row r="20" spans="2:10" x14ac:dyDescent="0.25">
      <c r="C20" s="142"/>
      <c r="D20" s="74"/>
      <c r="E20" s="74"/>
    </row>
    <row r="21" spans="2:10" ht="15.75" thickBot="1" x14ac:dyDescent="0.3">
      <c r="C21" s="142"/>
      <c r="D21" s="74"/>
      <c r="E21" s="74"/>
    </row>
    <row r="22" spans="2:10" x14ac:dyDescent="0.25">
      <c r="B22" s="177" t="s">
        <v>616</v>
      </c>
      <c r="C22" s="178"/>
      <c r="D22" s="178"/>
      <c r="E22" s="179"/>
    </row>
    <row r="23" spans="2:10" x14ac:dyDescent="0.25">
      <c r="B23" s="4" t="s">
        <v>587</v>
      </c>
      <c r="C23" s="3" t="s">
        <v>605</v>
      </c>
      <c r="D23" s="3" t="s">
        <v>606</v>
      </c>
      <c r="E23" s="5" t="s">
        <v>617</v>
      </c>
    </row>
    <row r="24" spans="2:10" ht="15.75" thickBot="1" x14ac:dyDescent="0.3">
      <c r="B24" s="128">
        <v>43123</v>
      </c>
      <c r="C24" s="7" t="s">
        <v>609</v>
      </c>
      <c r="D24" s="7">
        <v>21495</v>
      </c>
      <c r="E24" s="8">
        <v>15104</v>
      </c>
    </row>
    <row r="26" spans="2:10" ht="15.75" thickBot="1" x14ac:dyDescent="0.3">
      <c r="C26" s="143"/>
    </row>
    <row r="27" spans="2:10" x14ac:dyDescent="0.25">
      <c r="B27" s="177" t="s">
        <v>618</v>
      </c>
      <c r="C27" s="178"/>
      <c r="D27" s="178"/>
      <c r="E27" s="178"/>
      <c r="F27" s="179"/>
      <c r="I27" s="144"/>
      <c r="J27" s="74"/>
    </row>
    <row r="28" spans="2:10" x14ac:dyDescent="0.25">
      <c r="B28" s="4" t="s">
        <v>587</v>
      </c>
      <c r="C28" s="3" t="s">
        <v>605</v>
      </c>
      <c r="D28" s="3" t="s">
        <v>606</v>
      </c>
      <c r="E28" s="3" t="s">
        <v>617</v>
      </c>
      <c r="F28" s="145" t="s">
        <v>619</v>
      </c>
      <c r="I28" s="144"/>
      <c r="J28" s="74"/>
    </row>
    <row r="29" spans="2:10" x14ac:dyDescent="0.25">
      <c r="B29" s="124">
        <v>43122</v>
      </c>
      <c r="C29" s="3" t="s">
        <v>610</v>
      </c>
      <c r="D29" s="3">
        <v>21435</v>
      </c>
      <c r="E29" s="3">
        <v>15516</v>
      </c>
      <c r="F29" s="5" t="s">
        <v>620</v>
      </c>
      <c r="I29" s="144"/>
      <c r="J29" s="74"/>
    </row>
    <row r="30" spans="2:10" x14ac:dyDescent="0.25">
      <c r="B30" s="124">
        <v>43150</v>
      </c>
      <c r="C30" s="3" t="s">
        <v>621</v>
      </c>
      <c r="D30" s="3">
        <v>23231</v>
      </c>
      <c r="E30" s="3">
        <v>4366</v>
      </c>
      <c r="F30" s="5" t="s">
        <v>622</v>
      </c>
      <c r="I30" s="144"/>
      <c r="J30" s="74"/>
    </row>
    <row r="31" spans="2:10" x14ac:dyDescent="0.25">
      <c r="B31" s="124">
        <v>43150</v>
      </c>
      <c r="C31" s="140" t="s">
        <v>623</v>
      </c>
      <c r="D31" s="3">
        <v>23259</v>
      </c>
      <c r="E31" s="3">
        <v>3865</v>
      </c>
      <c r="F31" s="5" t="s">
        <v>622</v>
      </c>
      <c r="I31" s="144"/>
      <c r="J31" s="74"/>
    </row>
    <row r="32" spans="2:10" x14ac:dyDescent="0.25">
      <c r="B32" s="124">
        <v>43147</v>
      </c>
      <c r="C32" s="140" t="s">
        <v>624</v>
      </c>
      <c r="D32" s="3">
        <v>23061</v>
      </c>
      <c r="E32" s="3">
        <v>6042</v>
      </c>
      <c r="F32" s="5" t="s">
        <v>622</v>
      </c>
    </row>
    <row r="33" spans="2:6" x14ac:dyDescent="0.25">
      <c r="B33" s="124">
        <v>43158</v>
      </c>
      <c r="C33" s="140" t="s">
        <v>625</v>
      </c>
      <c r="D33" s="3">
        <v>23883</v>
      </c>
      <c r="E33" s="3">
        <v>5841</v>
      </c>
      <c r="F33" s="5" t="s">
        <v>626</v>
      </c>
    </row>
    <row r="34" spans="2:6" x14ac:dyDescent="0.25">
      <c r="B34" s="124">
        <v>43158</v>
      </c>
      <c r="C34" s="140" t="s">
        <v>627</v>
      </c>
      <c r="D34" s="3">
        <v>23918</v>
      </c>
      <c r="E34" s="3">
        <v>4484</v>
      </c>
      <c r="F34" s="5" t="s">
        <v>628</v>
      </c>
    </row>
    <row r="35" spans="2:6" x14ac:dyDescent="0.25">
      <c r="B35" s="124">
        <v>43147</v>
      </c>
      <c r="C35" s="140" t="s">
        <v>629</v>
      </c>
      <c r="D35" s="3">
        <v>23073</v>
      </c>
      <c r="E35" s="3">
        <v>5084</v>
      </c>
      <c r="F35" s="5" t="s">
        <v>628</v>
      </c>
    </row>
    <row r="36" spans="2:6" x14ac:dyDescent="0.25">
      <c r="B36" s="124">
        <v>43187</v>
      </c>
      <c r="C36" s="140" t="s">
        <v>630</v>
      </c>
      <c r="D36" s="3">
        <v>25918</v>
      </c>
      <c r="E36" s="3">
        <v>13323</v>
      </c>
      <c r="F36" s="5" t="s">
        <v>628</v>
      </c>
    </row>
    <row r="37" spans="2:6" x14ac:dyDescent="0.25">
      <c r="B37" s="124">
        <v>43158</v>
      </c>
      <c r="C37" s="140" t="s">
        <v>631</v>
      </c>
      <c r="D37" s="3">
        <v>23880</v>
      </c>
      <c r="E37" s="3">
        <v>7108</v>
      </c>
      <c r="F37" s="5" t="s">
        <v>626</v>
      </c>
    </row>
    <row r="38" spans="2:6" ht="15.75" thickBot="1" x14ac:dyDescent="0.3">
      <c r="B38" s="128">
        <v>43183</v>
      </c>
      <c r="C38" s="141" t="s">
        <v>632</v>
      </c>
      <c r="D38" s="7">
        <v>25662</v>
      </c>
      <c r="E38" s="7">
        <v>4838</v>
      </c>
      <c r="F38" s="8" t="s">
        <v>633</v>
      </c>
    </row>
    <row r="40" spans="2:6" ht="15.75" thickBot="1" x14ac:dyDescent="0.3"/>
    <row r="41" spans="2:6" x14ac:dyDescent="0.25">
      <c r="B41" s="177" t="s">
        <v>634</v>
      </c>
      <c r="C41" s="178"/>
      <c r="D41" s="178"/>
      <c r="E41" s="179"/>
    </row>
    <row r="42" spans="2:6" x14ac:dyDescent="0.25">
      <c r="B42" s="4" t="s">
        <v>587</v>
      </c>
      <c r="C42" s="3" t="s">
        <v>605</v>
      </c>
      <c r="D42" s="3" t="s">
        <v>606</v>
      </c>
      <c r="E42" s="5" t="s">
        <v>617</v>
      </c>
    </row>
    <row r="43" spans="2:6" x14ac:dyDescent="0.25">
      <c r="B43" s="124">
        <v>43158</v>
      </c>
      <c r="C43" s="140" t="s">
        <v>635</v>
      </c>
      <c r="D43" s="3">
        <v>23852</v>
      </c>
      <c r="E43" s="5">
        <v>5220</v>
      </c>
    </row>
    <row r="44" spans="2:6" ht="15.75" thickBot="1" x14ac:dyDescent="0.3">
      <c r="B44" s="128">
        <v>43163</v>
      </c>
      <c r="C44" s="141" t="s">
        <v>636</v>
      </c>
      <c r="D44" s="7">
        <v>24243</v>
      </c>
      <c r="E44" s="8">
        <v>4725</v>
      </c>
    </row>
    <row r="46" spans="2:6" ht="15.75" thickBot="1" x14ac:dyDescent="0.3">
      <c r="C46" s="143"/>
    </row>
    <row r="47" spans="2:6" x14ac:dyDescent="0.25">
      <c r="B47" s="177" t="s">
        <v>637</v>
      </c>
      <c r="C47" s="178"/>
      <c r="D47" s="178"/>
      <c r="E47" s="179"/>
    </row>
    <row r="48" spans="2:6" x14ac:dyDescent="0.25">
      <c r="B48" s="4" t="s">
        <v>587</v>
      </c>
      <c r="C48" s="3" t="s">
        <v>605</v>
      </c>
      <c r="D48" s="3" t="s">
        <v>606</v>
      </c>
      <c r="E48" s="5" t="s">
        <v>617</v>
      </c>
    </row>
    <row r="49" spans="2:5" x14ac:dyDescent="0.25">
      <c r="B49" s="124">
        <v>43183</v>
      </c>
      <c r="C49" s="140" t="s">
        <v>638</v>
      </c>
      <c r="D49" s="3">
        <v>25656</v>
      </c>
      <c r="E49" s="5">
        <v>8203</v>
      </c>
    </row>
    <row r="50" spans="2:5" ht="15.75" thickBot="1" x14ac:dyDescent="0.3">
      <c r="B50" s="128">
        <v>43169</v>
      </c>
      <c r="C50" s="141" t="s">
        <v>639</v>
      </c>
      <c r="D50" s="7">
        <v>24684</v>
      </c>
      <c r="E50" s="8">
        <v>4395.25</v>
      </c>
    </row>
    <row r="51" spans="2:5" x14ac:dyDescent="0.25">
      <c r="C51" s="142"/>
      <c r="D51" s="74"/>
      <c r="E51" s="74"/>
    </row>
  </sheetData>
  <mergeCells count="7">
    <mergeCell ref="B47:E47"/>
    <mergeCell ref="B3:E3"/>
    <mergeCell ref="B12:E12"/>
    <mergeCell ref="B17:E17"/>
    <mergeCell ref="B22:E22"/>
    <mergeCell ref="B27:F27"/>
    <mergeCell ref="B41:E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Observations</vt:lpstr>
      <vt:lpstr>CVGR</vt:lpstr>
      <vt:lpstr>PLAN</vt:lpstr>
      <vt:lpstr>Room MM</vt:lpstr>
      <vt:lpstr>Allowances</vt:lpstr>
      <vt:lpstr>EC</vt:lpstr>
      <vt:lpstr>No shows</vt:lpstr>
      <vt:lpstr>C forms</vt:lpstr>
      <vt:lpstr>GF</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Sarvani</dc:creator>
  <cp:lastModifiedBy>Sarvani</cp:lastModifiedBy>
  <dcterms:created xsi:type="dcterms:W3CDTF">2018-05-13T10:47:20Z</dcterms:created>
  <dcterms:modified xsi:type="dcterms:W3CDTF">2018-05-15T12:42:16Z</dcterms:modified>
</cp:coreProperties>
</file>