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udit-Suma\Desktop\GPH\FY 2018-19\Q1\Annexures\"/>
    </mc:Choice>
  </mc:AlternateContent>
  <xr:revisionPtr revIDLastSave="0" documentId="13_ncr:1_{F8C7642D-B04E-47BF-98D2-63B6370E3CC1}" xr6:coauthVersionLast="37" xr6:coauthVersionMax="37" xr10:uidLastSave="{00000000-0000-0000-0000-000000000000}"/>
  <bookViews>
    <workbookView xWindow="0" yWindow="0" windowWidth="20490" windowHeight="7485" xr2:uid="{E6E2D048-97AF-4756-9A1C-286C55FE8C4C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26" i="1" l="1"/>
  <c r="F25" i="1"/>
  <c r="F24" i="1"/>
  <c r="D24" i="1"/>
  <c r="D23" i="1"/>
  <c r="F23" i="1" s="1"/>
  <c r="F22" i="1"/>
  <c r="D22" i="1"/>
  <c r="D21" i="1"/>
  <c r="F21" i="1" s="1"/>
  <c r="F20" i="1"/>
  <c r="E20" i="1"/>
  <c r="D20" i="1"/>
  <c r="F19" i="1"/>
  <c r="F18" i="1"/>
  <c r="D18" i="1"/>
  <c r="F17" i="1"/>
  <c r="F16" i="1"/>
  <c r="D16" i="1"/>
  <c r="D15" i="1"/>
  <c r="F15" i="1" s="1"/>
  <c r="F14" i="1"/>
  <c r="D14" i="1"/>
  <c r="D13" i="1"/>
  <c r="F13" i="1" s="1"/>
  <c r="F12" i="1"/>
  <c r="E12" i="1"/>
  <c r="D12" i="1"/>
  <c r="F11" i="1"/>
  <c r="F10" i="1"/>
  <c r="F9" i="1"/>
  <c r="F8" i="1"/>
  <c r="D7" i="1"/>
  <c r="F7" i="1" s="1"/>
  <c r="F6" i="1"/>
  <c r="D5" i="1"/>
  <c r="F5" i="1" s="1"/>
  <c r="F4" i="1"/>
  <c r="D4" i="1"/>
  <c r="F3" i="1"/>
</calcChain>
</file>

<file path=xl/sharedStrings.xml><?xml version="1.0" encoding="utf-8"?>
<sst xmlns="http://schemas.openxmlformats.org/spreadsheetml/2006/main" count="32" uniqueCount="16">
  <si>
    <t>Month</t>
  </si>
  <si>
    <t>Stock Particulars</t>
  </si>
  <si>
    <t>Closing Stock As per Stores Records According to the Sheet Attached To JV</t>
  </si>
  <si>
    <t>As per Closing Stock report</t>
  </si>
  <si>
    <t>Diff</t>
  </si>
  <si>
    <t>April</t>
  </si>
  <si>
    <t>Groceries and Egg Consumption</t>
  </si>
  <si>
    <t>Meat Consumption</t>
  </si>
  <si>
    <t>General Store</t>
  </si>
  <si>
    <t>KST</t>
  </si>
  <si>
    <t>Liquor</t>
  </si>
  <si>
    <t xml:space="preserve">Maintenance </t>
  </si>
  <si>
    <t>Smokes</t>
  </si>
  <si>
    <t>Soft Drinks</t>
  </si>
  <si>
    <t>May</t>
  </si>
  <si>
    <t>June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</si>
</sst>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6"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0" fontId="2" fillId="0" borderId="2" xfId="0" applyFont="1" applyBorder="1" applyAlignment="1">
      <alignment wrapText="1"/>
    </xf>
    <xf numFmtId="0" fontId="2" fillId="0" borderId="3" xfId="0" applyFont="1" applyBorder="1"/>
    <xf numFmtId="0" fontId="2" fillId="0" borderId="4" xfId="0" applyFont="1" applyBorder="1" applyAlignment="1">
      <alignment horizontal="center" vertical="center"/>
    </xf>
    <xf numFmtId="0" fontId="2" fillId="0" borderId="5" xfId="0" applyFont="1" applyBorder="1"/>
    <xf numFmtId="43" fontId="0" fillId="0" borderId="5" xfId="1" applyFont="1" applyBorder="1"/>
    <xf numFmtId="43" fontId="0" fillId="0" borderId="6" xfId="1" applyFont="1" applyBorder="1"/>
    <xf numFmtId="0" fontId="2" fillId="0" borderId="7" xfId="0" applyFont="1" applyBorder="1" applyAlignment="1">
      <alignment horizontal="center" vertical="center"/>
    </xf>
    <xf numFmtId="0" fontId="2" fillId="0" borderId="8" xfId="0" applyFont="1" applyBorder="1"/>
    <xf numFmtId="43" fontId="3" fillId="0" borderId="8" xfId="1" applyFont="1" applyBorder="1" applyAlignment="1">
      <alignment horizontal="right"/>
    </xf>
    <xf numFmtId="43" fontId="0" fillId="0" borderId="8" xfId="1" applyFont="1" applyBorder="1"/>
    <xf numFmtId="43" fontId="0" fillId="0" borderId="9" xfId="1" applyFont="1" applyBorder="1"/>
    <xf numFmtId="43" fontId="4" fillId="0" borderId="8" xfId="1" applyFont="1" applyBorder="1"/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/>
    <xf numFmtId="43" fontId="0" fillId="0" borderId="11" xfId="1" applyFont="1" applyBorder="1"/>
    <xf numFmtId="43" fontId="4" fillId="0" borderId="11" xfId="1" applyFont="1" applyBorder="1" applyAlignment="1">
      <alignment horizontal="right"/>
    </xf>
    <xf numFmtId="43" fontId="0" fillId="0" borderId="12" xfId="1" applyFont="1" applyBorder="1"/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/>
    <xf numFmtId="43" fontId="0" fillId="0" borderId="14" xfId="1" applyFont="1" applyBorder="1"/>
    <xf numFmtId="43" fontId="1" fillId="0" borderId="14" xfId="1" applyFont="1" applyBorder="1"/>
    <xf numFmtId="43" fontId="0" fillId="0" borderId="15" xfId="1" applyFont="1" applyBorder="1"/>
    <xf numFmtId="43" fontId="3" fillId="0" borderId="8" xfId="1" applyFont="1" applyBorder="1"/>
    <xf numFmtId="0" fontId="0" fillId="0" borderId="9" xfId="0" applyBorder="1"/>
    <xf numFmtId="43" fontId="1" fillId="0" borderId="8" xfId="1" applyFont="1" applyBorder="1"/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/>
    <xf numFmtId="43" fontId="0" fillId="0" borderId="17" xfId="1" applyFont="1" applyBorder="1"/>
    <xf numFmtId="43" fontId="3" fillId="0" borderId="17" xfId="1" applyFont="1" applyBorder="1" applyAlignment="1">
      <alignment horizontal="right"/>
    </xf>
    <xf numFmtId="43" fontId="0" fillId="0" borderId="18" xfId="1" applyFont="1" applyBorder="1"/>
    <xf numFmtId="0" fontId="0" fillId="0" borderId="5" xfId="0" applyBorder="1"/>
    <xf numFmtId="0" fontId="0" fillId="0" borderId="8" xfId="0" applyBorder="1"/>
    <xf numFmtId="0" fontId="0" fillId="0" borderId="17" xfId="0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D6A8D-9898-4D93-B588-F76892B6FF97}">
  <dimension ref="B1:F26"/>
  <sheetViews>
    <sheetView tabSelected="1" workbookViewId="0">
      <selection activeCell="C10" sqref="C10"/>
    </sheetView>
  </sheetViews>
  <sheetFormatPr defaultRowHeight="15" x14ac:dyDescent="0.25"/>
  <cols>
    <col min="2" max="2" width="7" bestFit="1" customWidth="1"/>
    <col min="3" max="3" width="29.7109375" bestFit="1" customWidth="1"/>
    <col min="4" max="4" width="34.85546875" customWidth="1"/>
    <col min="5" max="5" width="20.5703125" customWidth="1"/>
    <col min="6" max="6" width="10.7109375" bestFit="1" customWidth="1"/>
  </cols>
  <sheetData>
    <row r="1" spans="2:6" ht="15.75" thickBot="1" x14ac:dyDescent="0.3"/>
    <row r="2" spans="2:6" ht="41.25" customHeight="1" thickBot="1" x14ac:dyDescent="0.3">
      <c r="B2" s="1" t="s">
        <v>0</v>
      </c>
      <c r="C2" s="2" t="s">
        <v>1</v>
      </c>
      <c r="D2" s="3" t="s">
        <v>2</v>
      </c>
      <c r="E2" s="3" t="s">
        <v>3</v>
      </c>
      <c r="F2" s="4" t="s">
        <v>4</v>
      </c>
    </row>
    <row r="3" spans="2:6" x14ac:dyDescent="0.25">
      <c r="B3" s="5" t="s">
        <v>5</v>
      </c>
      <c r="C3" s="6" t="s">
        <v>6</v>
      </c>
      <c r="D3" s="7">
        <v>665412</v>
      </c>
      <c r="E3" s="7">
        <v>670932.5199999999</v>
      </c>
      <c r="F3" s="8">
        <f t="shared" ref="F3:F26" si="0">E3-D3</f>
        <v>5520.5199999999022</v>
      </c>
    </row>
    <row r="4" spans="2:6" x14ac:dyDescent="0.25">
      <c r="B4" s="9"/>
      <c r="C4" s="10" t="s">
        <v>7</v>
      </c>
      <c r="D4" s="11">
        <f>187410+52027+57532</f>
        <v>296969</v>
      </c>
      <c r="E4" s="12">
        <v>296969.30000000005</v>
      </c>
      <c r="F4" s="13">
        <f t="shared" si="0"/>
        <v>0.30000000004656613</v>
      </c>
    </row>
    <row r="5" spans="2:6" x14ac:dyDescent="0.25">
      <c r="B5" s="9"/>
      <c r="C5" s="10" t="s">
        <v>8</v>
      </c>
      <c r="D5" s="12">
        <f>124488+189406+3750+23474+78496+35362+66294+12145+4425+19677+227658+37345+8600+19816+8802+52421</f>
        <v>912159</v>
      </c>
      <c r="E5" s="14">
        <v>942968.26</v>
      </c>
      <c r="F5" s="13">
        <f t="shared" si="0"/>
        <v>30809.260000000009</v>
      </c>
    </row>
    <row r="6" spans="2:6" x14ac:dyDescent="0.25">
      <c r="B6" s="9"/>
      <c r="C6" s="10" t="s">
        <v>9</v>
      </c>
      <c r="D6" s="12">
        <v>340276</v>
      </c>
      <c r="E6" s="11">
        <v>336244.4</v>
      </c>
      <c r="F6" s="13">
        <f t="shared" si="0"/>
        <v>-4031.5999999999767</v>
      </c>
    </row>
    <row r="7" spans="2:6" x14ac:dyDescent="0.25">
      <c r="B7" s="9"/>
      <c r="C7" s="10" t="s">
        <v>10</v>
      </c>
      <c r="D7" s="12">
        <f>43816+67497+657939</f>
        <v>769252</v>
      </c>
      <c r="E7" s="11">
        <v>769252.41</v>
      </c>
      <c r="F7" s="13">
        <f t="shared" si="0"/>
        <v>0.41000000003259629</v>
      </c>
    </row>
    <row r="8" spans="2:6" x14ac:dyDescent="0.25">
      <c r="B8" s="9"/>
      <c r="C8" s="10" t="s">
        <v>11</v>
      </c>
      <c r="D8" s="12">
        <v>962203</v>
      </c>
      <c r="E8" s="11">
        <v>962203.25</v>
      </c>
      <c r="F8" s="13">
        <f t="shared" si="0"/>
        <v>0.25</v>
      </c>
    </row>
    <row r="9" spans="2:6" x14ac:dyDescent="0.25">
      <c r="B9" s="9"/>
      <c r="C9" s="10" t="s">
        <v>12</v>
      </c>
      <c r="D9" s="12">
        <v>9417</v>
      </c>
      <c r="E9" s="11">
        <v>5396.7</v>
      </c>
      <c r="F9" s="13">
        <f t="shared" si="0"/>
        <v>-4020.3</v>
      </c>
    </row>
    <row r="10" spans="2:6" ht="15.75" thickBot="1" x14ac:dyDescent="0.3">
      <c r="B10" s="15"/>
      <c r="C10" s="16" t="s">
        <v>13</v>
      </c>
      <c r="D10" s="17">
        <v>104710</v>
      </c>
      <c r="E10" s="18">
        <v>104710.22</v>
      </c>
      <c r="F10" s="19">
        <f t="shared" si="0"/>
        <v>0.22000000000116415</v>
      </c>
    </row>
    <row r="11" spans="2:6" x14ac:dyDescent="0.25">
      <c r="B11" s="20" t="s">
        <v>14</v>
      </c>
      <c r="C11" s="21" t="s">
        <v>6</v>
      </c>
      <c r="D11" s="22">
        <v>656028</v>
      </c>
      <c r="E11" s="23">
        <v>662828.3600000001</v>
      </c>
      <c r="F11" s="24">
        <f t="shared" si="0"/>
        <v>6800.3600000001024</v>
      </c>
    </row>
    <row r="12" spans="2:6" x14ac:dyDescent="0.25">
      <c r="B12" s="9"/>
      <c r="C12" s="10" t="s">
        <v>7</v>
      </c>
      <c r="D12" s="12">
        <f>241262+102257+46347</f>
        <v>389866</v>
      </c>
      <c r="E12" s="25">
        <f>330400.05+59465</f>
        <v>389865.05</v>
      </c>
      <c r="F12" s="26">
        <f t="shared" si="0"/>
        <v>-0.95000000001164153</v>
      </c>
    </row>
    <row r="13" spans="2:6" x14ac:dyDescent="0.25">
      <c r="B13" s="9"/>
      <c r="C13" s="10" t="s">
        <v>8</v>
      </c>
      <c r="D13" s="12">
        <f>85662+178066+2500+15407+61497+38931+36760+15371+4425+22801+228146+40227+8600+17103+8802+53228+1211</f>
        <v>818737</v>
      </c>
      <c r="E13" s="27">
        <v>832447.1</v>
      </c>
      <c r="F13" s="13">
        <f t="shared" si="0"/>
        <v>13710.099999999977</v>
      </c>
    </row>
    <row r="14" spans="2:6" x14ac:dyDescent="0.25">
      <c r="B14" s="9"/>
      <c r="C14" s="10" t="s">
        <v>9</v>
      </c>
      <c r="D14" s="12">
        <f>202435+52749+831+5305+65123</f>
        <v>326443</v>
      </c>
      <c r="E14" s="27">
        <v>321764.27</v>
      </c>
      <c r="F14" s="13">
        <f t="shared" si="0"/>
        <v>-4678.7299999999814</v>
      </c>
    </row>
    <row r="15" spans="2:6" x14ac:dyDescent="0.25">
      <c r="B15" s="9"/>
      <c r="C15" s="10" t="s">
        <v>10</v>
      </c>
      <c r="D15" s="12">
        <f>14038+53841+595587</f>
        <v>663466</v>
      </c>
      <c r="E15" s="11">
        <v>663465.12</v>
      </c>
      <c r="F15" s="26">
        <f t="shared" si="0"/>
        <v>-0.88000000000465661</v>
      </c>
    </row>
    <row r="16" spans="2:6" x14ac:dyDescent="0.25">
      <c r="B16" s="9"/>
      <c r="C16" s="10" t="s">
        <v>11</v>
      </c>
      <c r="D16" s="12">
        <f>10134+918899</f>
        <v>929033</v>
      </c>
      <c r="E16" s="11">
        <v>911244.07</v>
      </c>
      <c r="F16" s="13">
        <f t="shared" si="0"/>
        <v>-17788.930000000051</v>
      </c>
    </row>
    <row r="17" spans="2:6" x14ac:dyDescent="0.25">
      <c r="B17" s="9"/>
      <c r="C17" s="10" t="s">
        <v>12</v>
      </c>
      <c r="D17" s="12">
        <v>14542</v>
      </c>
      <c r="E17" s="11">
        <v>8901.58</v>
      </c>
      <c r="F17" s="13">
        <f t="shared" si="0"/>
        <v>-5640.42</v>
      </c>
    </row>
    <row r="18" spans="2:6" ht="15.75" thickBot="1" x14ac:dyDescent="0.3">
      <c r="B18" s="28"/>
      <c r="C18" s="29" t="s">
        <v>13</v>
      </c>
      <c r="D18" s="30">
        <f>100123</f>
        <v>100123</v>
      </c>
      <c r="E18" s="31">
        <v>100123.23</v>
      </c>
      <c r="F18" s="32">
        <f t="shared" si="0"/>
        <v>0.22999999999592546</v>
      </c>
    </row>
    <row r="19" spans="2:6" ht="15.75" thickBot="1" x14ac:dyDescent="0.3">
      <c r="B19" s="5" t="s">
        <v>15</v>
      </c>
      <c r="C19" s="6" t="s">
        <v>6</v>
      </c>
      <c r="D19" s="33">
        <v>663912</v>
      </c>
      <c r="E19" s="7">
        <v>667052.29</v>
      </c>
      <c r="F19" s="32">
        <f t="shared" si="0"/>
        <v>3140.2900000000373</v>
      </c>
    </row>
    <row r="20" spans="2:6" ht="15.75" thickBot="1" x14ac:dyDescent="0.3">
      <c r="B20" s="9"/>
      <c r="C20" s="10" t="s">
        <v>7</v>
      </c>
      <c r="D20" s="34">
        <f>179033+56921+40314</f>
        <v>276268</v>
      </c>
      <c r="E20" s="25">
        <f>205834.48+70434.01</f>
        <v>276268.49</v>
      </c>
      <c r="F20" s="32">
        <f t="shared" si="0"/>
        <v>0.48999999999068677</v>
      </c>
    </row>
    <row r="21" spans="2:6" ht="15.75" thickBot="1" x14ac:dyDescent="0.3">
      <c r="B21" s="9"/>
      <c r="C21" s="10" t="s">
        <v>8</v>
      </c>
      <c r="D21" s="34">
        <f>396092+22862+215723+39528+8600+16443+7824+50304+1211</f>
        <v>758587</v>
      </c>
      <c r="E21" s="11">
        <v>771632.89</v>
      </c>
      <c r="F21" s="32">
        <f t="shared" si="0"/>
        <v>13045.890000000014</v>
      </c>
    </row>
    <row r="22" spans="2:6" ht="15.75" thickBot="1" x14ac:dyDescent="0.3">
      <c r="B22" s="9"/>
      <c r="C22" s="10" t="s">
        <v>9</v>
      </c>
      <c r="D22" s="34">
        <f>756872-1211</f>
        <v>755661</v>
      </c>
      <c r="E22" s="11">
        <v>788220.14</v>
      </c>
      <c r="F22" s="32">
        <f t="shared" si="0"/>
        <v>32559.140000000014</v>
      </c>
    </row>
    <row r="23" spans="2:6" ht="15.75" thickBot="1" x14ac:dyDescent="0.3">
      <c r="B23" s="9"/>
      <c r="C23" s="10" t="s">
        <v>10</v>
      </c>
      <c r="D23" s="34">
        <f>16417+36930+487701</f>
        <v>541048</v>
      </c>
      <c r="E23" s="11">
        <v>541047.81999999995</v>
      </c>
      <c r="F23" s="32">
        <f t="shared" si="0"/>
        <v>-0.18000000005122274</v>
      </c>
    </row>
    <row r="24" spans="2:6" ht="15.75" thickBot="1" x14ac:dyDescent="0.3">
      <c r="B24" s="9"/>
      <c r="C24" s="10" t="s">
        <v>11</v>
      </c>
      <c r="D24" s="34">
        <f>11540+885968</f>
        <v>897508</v>
      </c>
      <c r="E24" s="11">
        <v>850742.49</v>
      </c>
      <c r="F24" s="32">
        <f t="shared" si="0"/>
        <v>-46765.510000000009</v>
      </c>
    </row>
    <row r="25" spans="2:6" ht="15.75" thickBot="1" x14ac:dyDescent="0.3">
      <c r="B25" s="9"/>
      <c r="C25" s="10" t="s">
        <v>12</v>
      </c>
      <c r="D25" s="34">
        <v>10882</v>
      </c>
      <c r="E25" s="11">
        <v>8901.58</v>
      </c>
      <c r="F25" s="32">
        <f t="shared" si="0"/>
        <v>-1980.42</v>
      </c>
    </row>
    <row r="26" spans="2:6" ht="15.75" thickBot="1" x14ac:dyDescent="0.3">
      <c r="B26" s="28"/>
      <c r="C26" s="29" t="s">
        <v>13</v>
      </c>
      <c r="D26" s="35">
        <v>77164</v>
      </c>
      <c r="E26" s="31">
        <v>77164.31</v>
      </c>
      <c r="F26" s="32">
        <f t="shared" si="0"/>
        <v>0.30999999999767169</v>
      </c>
    </row>
  </sheetData>
  <mergeCells count="3">
    <mergeCell ref="B3:B10"/>
    <mergeCell ref="B11:B18"/>
    <mergeCell ref="B19:B2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Audit-Suma</dc:creator>
  <cp:lastModifiedBy>Audit-Suma</cp:lastModifiedBy>
  <dcterms:created xsi:type="dcterms:W3CDTF">2018-10-17T13:08:57Z</dcterms:created>
  <dcterms:modified xsi:type="dcterms:W3CDTF">2018-10-17T13:09:48Z</dcterms:modified>
</cp:coreProperties>
</file>