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60505AEC-BCBD-4AAA-B17E-62851CC69EC4}" xr6:coauthVersionLast="47" xr6:coauthVersionMax="47" xr10:uidLastSave="{00000000-0000-0000-0000-000000000000}"/>
  <bookViews>
    <workbookView xWindow="-120" yWindow="-120" windowWidth="29040" windowHeight="17640" firstSheet="4" activeTab="10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10" sheetId="36" r:id="rId18"/>
    <sheet name="monthly_drivers_7" sheetId="14" r:id="rId19"/>
    <sheet name="monthly_drivers_2" sheetId="13" r:id="rId20"/>
    <sheet name="monthly_drivers_3" sheetId="12" r:id="rId21"/>
    <sheet name="monthly_drivers_6" sheetId="15" r:id="rId22"/>
    <sheet name="hist_financials_0" sheetId="9" r:id="rId23"/>
    <sheet name="hist_financials_1" sheetId="8" r:id="rId24"/>
    <sheet name="hist_financials_4" sheetId="6" r:id="rId25"/>
    <sheet name="hist_financials_5" sheetId="7" r:id="rId26"/>
    <sheet name="hist_financials_8" sheetId="29" r:id="rId27"/>
    <sheet name="hist_financials_9" sheetId="33" r:id="rId28"/>
    <sheet name="hist_financials_6" sheetId="5" r:id="rId29"/>
    <sheet name="hist_financials_7" sheetId="4" r:id="rId30"/>
    <sheet name="hist_financials_10" sheetId="35" r:id="rId31"/>
    <sheet name="type_curves_oil" sheetId="3" r:id="rId32"/>
    <sheet name="type_curves_gas" sheetId="2" r:id="rId33"/>
    <sheet name="type_curves_water" sheetId="1" r:id="rId34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2" i="37" l="1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4" i="23"/>
  <c r="S54" i="23"/>
  <c r="R54" i="23"/>
  <c r="N54" i="23"/>
  <c r="M54" i="23"/>
  <c r="L54" i="23"/>
  <c r="K54" i="23"/>
  <c r="J54" i="23"/>
  <c r="H54" i="23"/>
  <c r="G54" i="23"/>
  <c r="F54" i="23"/>
  <c r="O54" i="23" s="1"/>
  <c r="A52" i="23"/>
  <c r="A53" i="23"/>
  <c r="A54" i="23" s="1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P54" i="23" l="1"/>
  <c r="Q54" i="23" s="1"/>
  <c r="AG127" i="37"/>
  <c r="AG124" i="37"/>
  <c r="AF128" i="37"/>
  <c r="AG125" i="37"/>
  <c r="AF129" i="37"/>
  <c r="AH123" i="37"/>
  <c r="G122" i="37"/>
  <c r="AH124" i="37" l="1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N291" i="34" l="1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M288" i="34"/>
  <c r="N287" i="34"/>
  <c r="O287" i="34" s="1"/>
  <c r="P287" i="34" s="1"/>
  <c r="M287" i="34"/>
  <c r="N286" i="34"/>
  <c r="O286" i="34" s="1"/>
  <c r="P286" i="34" s="1"/>
  <c r="M286" i="34"/>
  <c r="N285" i="34"/>
  <c r="M285" i="34"/>
  <c r="N284" i="34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M280" i="34"/>
  <c r="N279" i="34"/>
  <c r="O279" i="34" s="1"/>
  <c r="P279" i="34" s="1"/>
  <c r="M279" i="34"/>
  <c r="N278" i="34"/>
  <c r="O278" i="34" s="1"/>
  <c r="P278" i="34" s="1"/>
  <c r="M278" i="34"/>
  <c r="N277" i="34"/>
  <c r="M277" i="34"/>
  <c r="N276" i="34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N271" i="34"/>
  <c r="O271" i="34" s="1"/>
  <c r="P271" i="34" s="1"/>
  <c r="M271" i="34"/>
  <c r="N270" i="34"/>
  <c r="O270" i="34" s="1"/>
  <c r="P270" i="34" s="1"/>
  <c r="M270" i="34"/>
  <c r="N269" i="34"/>
  <c r="M269" i="34"/>
  <c r="N268" i="34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M264" i="34"/>
  <c r="N263" i="34"/>
  <c r="O263" i="34" s="1"/>
  <c r="P263" i="34" s="1"/>
  <c r="M263" i="34"/>
  <c r="N262" i="34"/>
  <c r="O262" i="34" s="1"/>
  <c r="P262" i="34" s="1"/>
  <c r="M262" i="34"/>
  <c r="N261" i="34"/>
  <c r="M261" i="34"/>
  <c r="N260" i="34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M253" i="34"/>
  <c r="N252" i="34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M245" i="34"/>
  <c r="N244" i="34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M237" i="34"/>
  <c r="N236" i="34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M229" i="34"/>
  <c r="N228" i="34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M221" i="34"/>
  <c r="N220" i="34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M213" i="34"/>
  <c r="N212" i="34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M205" i="34"/>
  <c r="N204" i="34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M197" i="34"/>
  <c r="N196" i="34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M189" i="34"/>
  <c r="N188" i="34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M181" i="34"/>
  <c r="N180" i="34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M173" i="34"/>
  <c r="N172" i="34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M165" i="34"/>
  <c r="N164" i="34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M157" i="34"/>
  <c r="N156" i="34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M149" i="34"/>
  <c r="N148" i="34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M141" i="34"/>
  <c r="N140" i="34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M133" i="34"/>
  <c r="N132" i="34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M125" i="34"/>
  <c r="N124" i="34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M117" i="34"/>
  <c r="N116" i="34"/>
  <c r="M116" i="34"/>
  <c r="N115" i="34"/>
  <c r="O115" i="34" s="1"/>
  <c r="P115" i="34" s="1"/>
  <c r="M115" i="34"/>
  <c r="N114" i="34"/>
  <c r="O114" i="34" s="1"/>
  <c r="P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O110" i="34" s="1"/>
  <c r="P110" i="34" s="1"/>
  <c r="M110" i="34"/>
  <c r="N109" i="34"/>
  <c r="M109" i="34"/>
  <c r="N108" i="34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M101" i="34"/>
  <c r="N100" i="34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M93" i="34"/>
  <c r="N92" i="34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M85" i="34"/>
  <c r="N84" i="34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O78" i="34" s="1"/>
  <c r="P78" i="34" s="1"/>
  <c r="M78" i="34"/>
  <c r="N77" i="34"/>
  <c r="M77" i="34"/>
  <c r="N76" i="34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M69" i="34"/>
  <c r="N68" i="34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M61" i="34"/>
  <c r="N60" i="34"/>
  <c r="M60" i="34"/>
  <c r="N59" i="34"/>
  <c r="O59" i="34" s="1"/>
  <c r="P59" i="34" s="1"/>
  <c r="M59" i="34"/>
  <c r="N58" i="34"/>
  <c r="O58" i="34" s="1"/>
  <c r="P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M53" i="34"/>
  <c r="N52" i="34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N46" i="34"/>
  <c r="O46" i="34" s="1"/>
  <c r="P46" i="34" s="1"/>
  <c r="M46" i="34"/>
  <c r="N45" i="34"/>
  <c r="M45" i="34"/>
  <c r="N44" i="34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O38" i="34" s="1"/>
  <c r="P38" i="34" s="1"/>
  <c r="M38" i="34"/>
  <c r="N37" i="34"/>
  <c r="M37" i="34"/>
  <c r="N36" i="34"/>
  <c r="M36" i="34"/>
  <c r="N35" i="34"/>
  <c r="O35" i="34" s="1"/>
  <c r="P35" i="34" s="1"/>
  <c r="M35" i="34"/>
  <c r="N34" i="34"/>
  <c r="O34" i="34" s="1"/>
  <c r="P34" i="34" s="1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M29" i="34"/>
  <c r="N28" i="34"/>
  <c r="M28" i="34"/>
  <c r="N27" i="34"/>
  <c r="O27" i="34" s="1"/>
  <c r="P27" i="34" s="1"/>
  <c r="M27" i="34"/>
  <c r="N26" i="34"/>
  <c r="O26" i="34" s="1"/>
  <c r="P26" i="34" s="1"/>
  <c r="M26" i="34"/>
  <c r="N25" i="34"/>
  <c r="O25" i="34" s="1"/>
  <c r="P25" i="34" s="1"/>
  <c r="M25" i="34"/>
  <c r="N24" i="34"/>
  <c r="O24" i="34" s="1"/>
  <c r="P24" i="34" s="1"/>
  <c r="M24" i="34"/>
  <c r="N23" i="34"/>
  <c r="O23" i="34" s="1"/>
  <c r="P23" i="34" s="1"/>
  <c r="M23" i="34"/>
  <c r="N22" i="34"/>
  <c r="O22" i="34" s="1"/>
  <c r="P22" i="34" s="1"/>
  <c r="M22" i="34"/>
  <c r="N21" i="34"/>
  <c r="M21" i="34"/>
  <c r="N20" i="34"/>
  <c r="M20" i="34"/>
  <c r="N19" i="34"/>
  <c r="O19" i="34" s="1"/>
  <c r="P19" i="34" s="1"/>
  <c r="M19" i="34"/>
  <c r="N18" i="34"/>
  <c r="O18" i="34" s="1"/>
  <c r="P18" i="34" s="1"/>
  <c r="M18" i="34"/>
  <c r="N17" i="34"/>
  <c r="O17" i="34" s="1"/>
  <c r="P17" i="34" s="1"/>
  <c r="M17" i="34"/>
  <c r="A17" i="34"/>
  <c r="N16" i="34"/>
  <c r="M16" i="34"/>
  <c r="A16" i="34"/>
  <c r="O15" i="34"/>
  <c r="P15" i="34" s="1"/>
  <c r="N15" i="34"/>
  <c r="M15" i="34"/>
  <c r="A15" i="34"/>
  <c r="N14" i="34"/>
  <c r="M14" i="34"/>
  <c r="A14" i="34"/>
  <c r="N13" i="34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N10" i="34"/>
  <c r="M10" i="34"/>
  <c r="A10" i="34"/>
  <c r="N9" i="34"/>
  <c r="M9" i="34"/>
  <c r="A9" i="34"/>
  <c r="N8" i="34"/>
  <c r="M8" i="34"/>
  <c r="A8" i="34"/>
  <c r="N7" i="34"/>
  <c r="M7" i="34"/>
  <c r="O7" i="34" s="1"/>
  <c r="P7" i="34" s="1"/>
  <c r="A7" i="34"/>
  <c r="N6" i="34"/>
  <c r="M6" i="34"/>
  <c r="A6" i="34"/>
  <c r="N5" i="34"/>
  <c r="M5" i="34"/>
  <c r="A5" i="34"/>
  <c r="N4" i="34"/>
  <c r="M4" i="34"/>
  <c r="A4" i="34"/>
  <c r="N3" i="34"/>
  <c r="O3" i="34" s="1"/>
  <c r="P3" i="34" s="1"/>
  <c r="M3" i="34"/>
  <c r="A3" i="34"/>
  <c r="N2" i="34"/>
  <c r="M2" i="34"/>
  <c r="A2" i="34"/>
  <c r="Q45" i="7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O4" i="34" l="1"/>
  <c r="P4" i="34" s="1"/>
  <c r="O9" i="34"/>
  <c r="P9" i="34" s="1"/>
  <c r="O14" i="34"/>
  <c r="P14" i="34" s="1"/>
  <c r="O20" i="34"/>
  <c r="P20" i="34" s="1"/>
  <c r="O28" i="34"/>
  <c r="P28" i="34" s="1"/>
  <c r="O36" i="34"/>
  <c r="P36" i="34" s="1"/>
  <c r="O44" i="34"/>
  <c r="P44" i="34" s="1"/>
  <c r="O52" i="34"/>
  <c r="P52" i="34" s="1"/>
  <c r="O60" i="34"/>
  <c r="P60" i="34" s="1"/>
  <c r="O68" i="34"/>
  <c r="P68" i="34" s="1"/>
  <c r="O76" i="34"/>
  <c r="P76" i="34" s="1"/>
  <c r="O84" i="34"/>
  <c r="P84" i="34" s="1"/>
  <c r="O92" i="34"/>
  <c r="P92" i="34" s="1"/>
  <c r="O100" i="34"/>
  <c r="P100" i="34" s="1"/>
  <c r="O108" i="34"/>
  <c r="P108" i="34" s="1"/>
  <c r="O116" i="34"/>
  <c r="P116" i="34" s="1"/>
  <c r="O124" i="34"/>
  <c r="P124" i="34" s="1"/>
  <c r="O132" i="34"/>
  <c r="P132" i="34" s="1"/>
  <c r="O140" i="34"/>
  <c r="P140" i="34" s="1"/>
  <c r="O148" i="34"/>
  <c r="P148" i="34" s="1"/>
  <c r="O156" i="34"/>
  <c r="P156" i="34" s="1"/>
  <c r="O164" i="34"/>
  <c r="P164" i="34" s="1"/>
  <c r="O172" i="34"/>
  <c r="P172" i="34" s="1"/>
  <c r="O180" i="34"/>
  <c r="P180" i="34" s="1"/>
  <c r="O188" i="34"/>
  <c r="P188" i="34" s="1"/>
  <c r="O196" i="34"/>
  <c r="P196" i="34" s="1"/>
  <c r="O204" i="34"/>
  <c r="P204" i="34" s="1"/>
  <c r="O212" i="34"/>
  <c r="P212" i="34" s="1"/>
  <c r="O220" i="34"/>
  <c r="P220" i="34" s="1"/>
  <c r="O228" i="34"/>
  <c r="P228" i="34" s="1"/>
  <c r="O236" i="34"/>
  <c r="P236" i="34" s="1"/>
  <c r="O244" i="34"/>
  <c r="P244" i="34" s="1"/>
  <c r="O252" i="34"/>
  <c r="P252" i="34" s="1"/>
  <c r="O260" i="34"/>
  <c r="P260" i="34" s="1"/>
  <c r="O268" i="34"/>
  <c r="P268" i="34" s="1"/>
  <c r="O276" i="34"/>
  <c r="P276" i="34" s="1"/>
  <c r="O284" i="34"/>
  <c r="P284" i="34" s="1"/>
  <c r="O21" i="34"/>
  <c r="P21" i="34" s="1"/>
  <c r="O29" i="34"/>
  <c r="P29" i="34" s="1"/>
  <c r="O37" i="34"/>
  <c r="P37" i="34" s="1"/>
  <c r="O45" i="34"/>
  <c r="P45" i="34" s="1"/>
  <c r="O53" i="34"/>
  <c r="P53" i="34" s="1"/>
  <c r="O61" i="34"/>
  <c r="P61" i="34" s="1"/>
  <c r="O69" i="34"/>
  <c r="P69" i="34" s="1"/>
  <c r="O77" i="34"/>
  <c r="P77" i="34" s="1"/>
  <c r="O85" i="34"/>
  <c r="P85" i="34" s="1"/>
  <c r="O93" i="34"/>
  <c r="P93" i="34" s="1"/>
  <c r="O101" i="34"/>
  <c r="P101" i="34" s="1"/>
  <c r="O109" i="34"/>
  <c r="P109" i="34" s="1"/>
  <c r="O117" i="34"/>
  <c r="P117" i="34" s="1"/>
  <c r="O125" i="34"/>
  <c r="P125" i="34" s="1"/>
  <c r="O133" i="34"/>
  <c r="P133" i="34" s="1"/>
  <c r="O141" i="34"/>
  <c r="P141" i="34" s="1"/>
  <c r="O149" i="34"/>
  <c r="P149" i="34" s="1"/>
  <c r="O157" i="34"/>
  <c r="P157" i="34" s="1"/>
  <c r="O165" i="34"/>
  <c r="P165" i="34" s="1"/>
  <c r="O173" i="34"/>
  <c r="P173" i="34" s="1"/>
  <c r="O181" i="34"/>
  <c r="P181" i="34" s="1"/>
  <c r="O189" i="34"/>
  <c r="P189" i="34" s="1"/>
  <c r="O197" i="34"/>
  <c r="P197" i="34" s="1"/>
  <c r="O205" i="34"/>
  <c r="P205" i="34" s="1"/>
  <c r="O213" i="34"/>
  <c r="P213" i="34" s="1"/>
  <c r="O221" i="34"/>
  <c r="P221" i="34" s="1"/>
  <c r="O229" i="34"/>
  <c r="P229" i="34" s="1"/>
  <c r="O237" i="34"/>
  <c r="P237" i="34" s="1"/>
  <c r="O245" i="34"/>
  <c r="P245" i="34" s="1"/>
  <c r="O253" i="34"/>
  <c r="P253" i="34" s="1"/>
  <c r="O261" i="34"/>
  <c r="P261" i="34" s="1"/>
  <c r="O269" i="34"/>
  <c r="P269" i="34" s="1"/>
  <c r="O277" i="34"/>
  <c r="P277" i="34" s="1"/>
  <c r="O285" i="34"/>
  <c r="P285" i="34" s="1"/>
  <c r="O5" i="34"/>
  <c r="P5" i="34" s="1"/>
  <c r="O10" i="34"/>
  <c r="P10" i="34" s="1"/>
  <c r="O6" i="34"/>
  <c r="P6" i="34" s="1"/>
  <c r="O16" i="34"/>
  <c r="P16" i="34" s="1"/>
  <c r="O264" i="34"/>
  <c r="P264" i="34" s="1"/>
  <c r="O272" i="34"/>
  <c r="P272" i="34" s="1"/>
  <c r="O280" i="34"/>
  <c r="P280" i="34" s="1"/>
  <c r="O288" i="34"/>
  <c r="P288" i="34" s="1"/>
  <c r="O2" i="34"/>
  <c r="P2" i="34" s="1"/>
  <c r="O8" i="34"/>
  <c r="P8" i="34" s="1"/>
  <c r="O13" i="34"/>
  <c r="P13" i="34" s="1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O51" i="23"/>
  <c r="Q51" i="23" s="1"/>
  <c r="F50" i="23"/>
  <c r="O50" i="23" s="1"/>
  <c r="G50" i="23"/>
  <c r="H50" i="23"/>
  <c r="I50" i="23"/>
  <c r="J50" i="23"/>
  <c r="P50" i="23" s="1"/>
  <c r="K50" i="23"/>
  <c r="L50" i="23"/>
  <c r="M50" i="23"/>
  <c r="N50" i="23"/>
  <c r="F51" i="23"/>
  <c r="G51" i="23"/>
  <c r="H51" i="23"/>
  <c r="I51" i="23"/>
  <c r="J51" i="23"/>
  <c r="P51" i="23" s="1"/>
  <c r="K51" i="23"/>
  <c r="L51" i="23"/>
  <c r="M51" i="23"/>
  <c r="N51" i="23"/>
  <c r="F52" i="23"/>
  <c r="O52" i="23" s="1"/>
  <c r="G52" i="23"/>
  <c r="H52" i="23"/>
  <c r="I52" i="23"/>
  <c r="J52" i="23"/>
  <c r="P52" i="23" s="1"/>
  <c r="K52" i="23"/>
  <c r="L52" i="23"/>
  <c r="M52" i="23"/>
  <c r="N52" i="23"/>
  <c r="Q52" i="23" s="1"/>
  <c r="F53" i="23"/>
  <c r="G53" i="23"/>
  <c r="H53" i="23"/>
  <c r="J53" i="23"/>
  <c r="L53" i="23"/>
  <c r="M53" i="23"/>
  <c r="S53" i="23"/>
  <c r="R53" i="23"/>
  <c r="S52" i="23"/>
  <c r="R52" i="23"/>
  <c r="S51" i="23"/>
  <c r="R51" i="23"/>
  <c r="S50" i="23"/>
  <c r="R50" i="23"/>
  <c r="Q50" i="23" l="1"/>
  <c r="K24" i="21" l="1"/>
  <c r="J24" i="21"/>
  <c r="J25" i="21"/>
  <c r="J26" i="21"/>
  <c r="J27" i="21"/>
  <c r="N53" i="23" s="1"/>
  <c r="G24" i="21"/>
  <c r="G25" i="21"/>
  <c r="G26" i="21"/>
  <c r="G27" i="21"/>
  <c r="K53" i="23" s="1"/>
  <c r="P53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3" i="23"/>
  <c r="O53" i="23" s="1"/>
  <c r="Q53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B16" i="18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2" i="23"/>
  <c r="P12" i="23"/>
  <c r="K12" i="23" s="1"/>
  <c r="O12" i="23"/>
  <c r="I12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S49" i="23"/>
  <c r="R49" i="23"/>
  <c r="P49" i="23"/>
  <c r="O49" i="23"/>
  <c r="Q49" i="23" s="1"/>
  <c r="S48" i="23"/>
  <c r="R48" i="23"/>
  <c r="P48" i="23"/>
  <c r="Q48" i="23" s="1"/>
  <c r="O48" i="23"/>
  <c r="S47" i="23"/>
  <c r="R47" i="23"/>
  <c r="Q47" i="23"/>
  <c r="P47" i="23"/>
  <c r="O47" i="23"/>
  <c r="S46" i="23"/>
  <c r="R46" i="23"/>
  <c r="P46" i="23"/>
  <c r="O46" i="23"/>
  <c r="Q46" i="23" s="1"/>
  <c r="S45" i="23"/>
  <c r="R45" i="23"/>
  <c r="P45" i="23"/>
  <c r="O45" i="23"/>
  <c r="S44" i="23"/>
  <c r="R44" i="23"/>
  <c r="P44" i="23"/>
  <c r="O44" i="23"/>
  <c r="Q44" i="23" s="1"/>
  <c r="S43" i="23"/>
  <c r="R43" i="23"/>
  <c r="P43" i="23"/>
  <c r="O43" i="23"/>
  <c r="S42" i="23"/>
  <c r="R42" i="23"/>
  <c r="P42" i="23"/>
  <c r="O42" i="23"/>
  <c r="A42" i="23"/>
  <c r="A43" i="23" s="1"/>
  <c r="A44" i="23" s="1"/>
  <c r="A45" i="23" s="1"/>
  <c r="A46" i="23" s="1"/>
  <c r="A47" i="23" s="1"/>
  <c r="A48" i="23" s="1"/>
  <c r="A49" i="23" s="1"/>
  <c r="A50" i="23" s="1"/>
  <c r="A51" i="23" s="1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Q8" i="23"/>
  <c r="R8" i="23"/>
  <c r="S8" i="23"/>
  <c r="F8" i="23"/>
  <c r="G8" i="23"/>
  <c r="H8" i="23"/>
  <c r="I8" i="23"/>
  <c r="J8" i="23"/>
  <c r="K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45" i="23" l="1"/>
  <c r="Q42" i="23"/>
  <c r="Q43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3" i="23"/>
  <c r="O13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R2" i="23"/>
  <c r="N5" i="23"/>
  <c r="O5" i="23"/>
  <c r="P5" i="23"/>
  <c r="K7" i="23"/>
  <c r="K6" i="23"/>
  <c r="K5" i="23" s="1"/>
  <c r="I7" i="23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I9" i="23" s="1"/>
  <c r="S10" i="23"/>
  <c r="R10" i="23"/>
  <c r="R9" i="23" s="1"/>
  <c r="Q10" i="23"/>
  <c r="K10" i="23"/>
  <c r="I10" i="23"/>
  <c r="O2" i="23"/>
  <c r="S7" i="23"/>
  <c r="R7" i="23"/>
  <c r="R4" i="23"/>
  <c r="S4" i="23"/>
  <c r="S6" i="23"/>
  <c r="S5" i="23" s="1"/>
  <c r="R6" i="23"/>
  <c r="R5" i="23" s="1"/>
  <c r="R3" i="23"/>
  <c r="S3" i="23"/>
  <c r="S2" i="23" s="1"/>
  <c r="K3" i="23"/>
  <c r="I3" i="23"/>
  <c r="I2" i="23" s="1"/>
  <c r="I4" i="23"/>
  <c r="Q3" i="23"/>
  <c r="Q7" i="23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29" i="23"/>
  <c r="C28" i="23"/>
  <c r="C27" i="23"/>
  <c r="C26" i="23"/>
  <c r="C25" i="23"/>
  <c r="C24" i="23"/>
  <c r="C23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G105" i="37" s="1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R33" i="23"/>
  <c r="P33" i="23"/>
  <c r="O33" i="23"/>
  <c r="S32" i="23"/>
  <c r="P32" i="23"/>
  <c r="O32" i="23"/>
  <c r="S31" i="23"/>
  <c r="P31" i="23"/>
  <c r="O31" i="23"/>
  <c r="S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Q22" i="23" s="1"/>
  <c r="O22" i="23"/>
  <c r="S21" i="23"/>
  <c r="R21" i="23"/>
  <c r="P21" i="23"/>
  <c r="O21" i="23"/>
  <c r="S20" i="23"/>
  <c r="R20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P14" i="23"/>
  <c r="O14" i="23"/>
  <c r="Q14" i="23" s="1"/>
  <c r="Q12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P133" i="12"/>
  <c r="L133" i="12"/>
  <c r="P132" i="12"/>
  <c r="L132" i="12" s="1"/>
  <c r="P131" i="12"/>
  <c r="L131" i="12"/>
  <c r="P130" i="12"/>
  <c r="L130" i="12"/>
  <c r="P129" i="12"/>
  <c r="L129" i="12"/>
  <c r="P128" i="12"/>
  <c r="L128" i="12" s="1"/>
  <c r="P127" i="12"/>
  <c r="L127" i="12" s="1"/>
  <c r="P126" i="12"/>
  <c r="L126" i="12" s="1"/>
  <c r="P125" i="12"/>
  <c r="L125" i="12"/>
  <c r="P124" i="12"/>
  <c r="L124" i="12"/>
  <c r="P123" i="12"/>
  <c r="L123" i="12" s="1"/>
  <c r="P122" i="12"/>
  <c r="L122" i="12" s="1"/>
  <c r="P121" i="12"/>
  <c r="L121" i="12"/>
  <c r="P120" i="12"/>
  <c r="L120" i="12" s="1"/>
  <c r="P119" i="12"/>
  <c r="L119" i="12" s="1"/>
  <c r="P118" i="12"/>
  <c r="L118" i="12" s="1"/>
  <c r="P117" i="12"/>
  <c r="L117" i="12"/>
  <c r="P116" i="12"/>
  <c r="L116" i="12" s="1"/>
  <c r="P115" i="12"/>
  <c r="L115" i="12"/>
  <c r="P114" i="12"/>
  <c r="L114" i="12"/>
  <c r="P113" i="12"/>
  <c r="L113" i="12"/>
  <c r="P112" i="12"/>
  <c r="L112" i="12"/>
  <c r="P111" i="12"/>
  <c r="L111" i="12" s="1"/>
  <c r="P110" i="12"/>
  <c r="L110" i="12" s="1"/>
  <c r="P109" i="12"/>
  <c r="L109" i="12"/>
  <c r="P108" i="12"/>
  <c r="L108" i="12"/>
  <c r="P107" i="12"/>
  <c r="L107" i="12" s="1"/>
  <c r="P106" i="12"/>
  <c r="L106" i="12" s="1"/>
  <c r="P105" i="12"/>
  <c r="L105" i="12"/>
  <c r="P104" i="12"/>
  <c r="L104" i="12" s="1"/>
  <c r="P103" i="12"/>
  <c r="L103" i="12" s="1"/>
  <c r="P102" i="12"/>
  <c r="L102" i="12" s="1"/>
  <c r="P101" i="12"/>
  <c r="L101" i="12"/>
  <c r="P100" i="12"/>
  <c r="L100" i="12" s="1"/>
  <c r="P99" i="12"/>
  <c r="L99" i="12"/>
  <c r="P98" i="12"/>
  <c r="L98" i="12"/>
  <c r="P97" i="12"/>
  <c r="L97" i="12"/>
  <c r="P96" i="12"/>
  <c r="L96" i="12"/>
  <c r="P95" i="12"/>
  <c r="L95" i="12" s="1"/>
  <c r="P94" i="12"/>
  <c r="L94" i="12" s="1"/>
  <c r="P93" i="12"/>
  <c r="L93" i="12"/>
  <c r="P92" i="12"/>
  <c r="L92" i="12"/>
  <c r="P91" i="12"/>
  <c r="L91" i="12" s="1"/>
  <c r="P90" i="12"/>
  <c r="L90" i="12" s="1"/>
  <c r="P89" i="12"/>
  <c r="L89" i="12"/>
  <c r="P88" i="12"/>
  <c r="L88" i="12" s="1"/>
  <c r="P87" i="12"/>
  <c r="L87" i="12" s="1"/>
  <c r="P86" i="12"/>
  <c r="L86" i="12" s="1"/>
  <c r="P85" i="12"/>
  <c r="L85" i="12"/>
  <c r="P84" i="12"/>
  <c r="L84" i="12" s="1"/>
  <c r="P83" i="12"/>
  <c r="L83" i="12"/>
  <c r="P82" i="12"/>
  <c r="L82" i="12"/>
  <c r="P81" i="12"/>
  <c r="L81" i="12"/>
  <c r="P80" i="12"/>
  <c r="L80" i="12" s="1"/>
  <c r="P79" i="12"/>
  <c r="L79" i="12" s="1"/>
  <c r="P78" i="12"/>
  <c r="L78" i="12" s="1"/>
  <c r="P77" i="12"/>
  <c r="L77" i="12"/>
  <c r="P76" i="12"/>
  <c r="L76" i="12"/>
  <c r="P75" i="12"/>
  <c r="L75" i="12" s="1"/>
  <c r="P74" i="12"/>
  <c r="L74" i="12"/>
  <c r="P73" i="12"/>
  <c r="L73" i="12"/>
  <c r="P72" i="12"/>
  <c r="L72" i="12" s="1"/>
  <c r="P71" i="12"/>
  <c r="L71" i="12" s="1"/>
  <c r="P70" i="12"/>
  <c r="L70" i="12" s="1"/>
  <c r="P69" i="12"/>
  <c r="L69" i="12"/>
  <c r="P68" i="12"/>
  <c r="L68" i="12" s="1"/>
  <c r="P67" i="12"/>
  <c r="L67" i="12"/>
  <c r="P66" i="12"/>
  <c r="L66" i="12"/>
  <c r="P65" i="12"/>
  <c r="L65" i="12"/>
  <c r="P64" i="12"/>
  <c r="L64" i="12"/>
  <c r="P63" i="12"/>
  <c r="L63" i="12" s="1"/>
  <c r="P62" i="12"/>
  <c r="L62" i="12" s="1"/>
  <c r="P61" i="12"/>
  <c r="L61" i="12"/>
  <c r="P60" i="12"/>
  <c r="L60" i="12"/>
  <c r="P59" i="12"/>
  <c r="L59" i="12" s="1"/>
  <c r="P58" i="12"/>
  <c r="L58" i="12"/>
  <c r="P57" i="12"/>
  <c r="L57" i="12"/>
  <c r="P56" i="12"/>
  <c r="L56" i="12" s="1"/>
  <c r="P55" i="12"/>
  <c r="L55" i="12" s="1"/>
  <c r="P54" i="12"/>
  <c r="L54" i="12" s="1"/>
  <c r="P53" i="12"/>
  <c r="L53" i="12"/>
  <c r="P52" i="12"/>
  <c r="L52" i="12" s="1"/>
  <c r="P51" i="12"/>
  <c r="L51" i="12"/>
  <c r="P50" i="12"/>
  <c r="L50" i="12"/>
  <c r="P49" i="12"/>
  <c r="L49" i="12"/>
  <c r="P48" i="12"/>
  <c r="L48" i="12"/>
  <c r="P47" i="12"/>
  <c r="L47" i="12" s="1"/>
  <c r="P46" i="12"/>
  <c r="L46" i="12" s="1"/>
  <c r="P45" i="12"/>
  <c r="L45" i="12"/>
  <c r="P44" i="12"/>
  <c r="L44" i="12"/>
  <c r="P43" i="12"/>
  <c r="L43" i="12" s="1"/>
  <c r="P42" i="12"/>
  <c r="L42" i="12"/>
  <c r="P41" i="12"/>
  <c r="L41" i="12"/>
  <c r="P40" i="12"/>
  <c r="L40" i="12" s="1"/>
  <c r="P39" i="12"/>
  <c r="L39" i="12" s="1"/>
  <c r="P38" i="12"/>
  <c r="L38" i="12" s="1"/>
  <c r="P37" i="12"/>
  <c r="L37" i="12"/>
  <c r="P36" i="12"/>
  <c r="L36" i="12" s="1"/>
  <c r="P35" i="12"/>
  <c r="L35" i="12"/>
  <c r="P34" i="12"/>
  <c r="L34" i="12"/>
  <c r="P33" i="12"/>
  <c r="L33" i="12"/>
  <c r="P32" i="12"/>
  <c r="L32" i="12" s="1"/>
  <c r="P31" i="12"/>
  <c r="L31" i="12"/>
  <c r="P30" i="12"/>
  <c r="L30" i="12" s="1"/>
  <c r="P29" i="12"/>
  <c r="L29" i="12"/>
  <c r="P28" i="12"/>
  <c r="L28" i="12"/>
  <c r="P27" i="12"/>
  <c r="L27" i="12"/>
  <c r="P26" i="12"/>
  <c r="L26" i="12"/>
  <c r="P25" i="12"/>
  <c r="L25" i="12"/>
  <c r="P24" i="12"/>
  <c r="L24" i="12" s="1"/>
  <c r="P23" i="12"/>
  <c r="L23" i="12" s="1"/>
  <c r="P22" i="12"/>
  <c r="L22" i="12" s="1"/>
  <c r="P21" i="12"/>
  <c r="L21" i="12"/>
  <c r="P20" i="12"/>
  <c r="L20" i="12" s="1"/>
  <c r="P19" i="12"/>
  <c r="L19" i="12"/>
  <c r="P18" i="12"/>
  <c r="L18" i="12"/>
  <c r="P17" i="12"/>
  <c r="L17" i="12"/>
  <c r="P16" i="12"/>
  <c r="L16" i="12" s="1"/>
  <c r="P15" i="12"/>
  <c r="L15" i="12"/>
  <c r="P14" i="12"/>
  <c r="L14" i="12" s="1"/>
  <c r="P13" i="12"/>
  <c r="L13" i="12"/>
  <c r="P12" i="12"/>
  <c r="L12" i="12"/>
  <c r="P11" i="12"/>
  <c r="L11" i="12"/>
  <c r="P10" i="12"/>
  <c r="L10" i="12"/>
  <c r="P9" i="12"/>
  <c r="L9" i="12"/>
  <c r="P8" i="12"/>
  <c r="L8" i="12" s="1"/>
  <c r="P7" i="12"/>
  <c r="L7" i="12" s="1"/>
  <c r="P6" i="12"/>
  <c r="L6" i="12" s="1"/>
  <c r="P5" i="12"/>
  <c r="L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P4" i="12"/>
  <c r="L4" i="12" s="1"/>
  <c r="A4" i="12"/>
  <c r="P3" i="12"/>
  <c r="L3" i="12"/>
  <c r="A3" i="12"/>
  <c r="P2" i="12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122" i="25" l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C2" i="20"/>
  <c r="C7" i="20"/>
  <c r="C23" i="20"/>
  <c r="C39" i="20"/>
  <c r="C55" i="20"/>
  <c r="C71" i="20"/>
  <c r="C87" i="20"/>
  <c r="C103" i="20"/>
  <c r="C119" i="20"/>
  <c r="C135" i="20"/>
  <c r="C151" i="20"/>
  <c r="C167" i="20"/>
  <c r="C183" i="20"/>
  <c r="C199" i="20"/>
  <c r="C215" i="20"/>
  <c r="C231" i="20"/>
  <c r="C247" i="20"/>
  <c r="C263" i="20"/>
  <c r="C279" i="20"/>
  <c r="C295" i="20"/>
  <c r="C311" i="20"/>
  <c r="C327" i="20"/>
  <c r="C343" i="20"/>
  <c r="C359" i="20"/>
  <c r="C375" i="20"/>
  <c r="C391" i="20"/>
  <c r="C407" i="20"/>
  <c r="C423" i="20"/>
  <c r="C439" i="20"/>
  <c r="C455" i="20"/>
  <c r="C471" i="20"/>
  <c r="C487" i="20"/>
  <c r="C503" i="20"/>
  <c r="C519" i="20"/>
  <c r="C535" i="20"/>
  <c r="C551" i="20"/>
  <c r="C567" i="20"/>
  <c r="C583" i="20"/>
  <c r="C599" i="20"/>
  <c r="C615" i="20"/>
  <c r="C631" i="20"/>
  <c r="C647" i="20"/>
  <c r="C663" i="20"/>
  <c r="C679" i="20"/>
  <c r="C697" i="20"/>
  <c r="C8" i="20"/>
  <c r="C24" i="20"/>
  <c r="C40" i="20"/>
  <c r="C56" i="20"/>
  <c r="C72" i="20"/>
  <c r="C88" i="20"/>
  <c r="C104" i="20"/>
  <c r="C120" i="20"/>
  <c r="C136" i="20"/>
  <c r="C152" i="20"/>
  <c r="C168" i="20"/>
  <c r="C184" i="20"/>
  <c r="C200" i="20"/>
  <c r="C216" i="20"/>
  <c r="C232" i="20"/>
  <c r="C248" i="20"/>
  <c r="C264" i="20"/>
  <c r="C280" i="20"/>
  <c r="C296" i="20"/>
  <c r="C312" i="20"/>
  <c r="C328" i="20"/>
  <c r="C344" i="20"/>
  <c r="C360" i="20"/>
  <c r="C376" i="20"/>
  <c r="C392" i="20"/>
  <c r="C408" i="20"/>
  <c r="C424" i="20"/>
  <c r="C440" i="20"/>
  <c r="C456" i="20"/>
  <c r="C472" i="20"/>
  <c r="C488" i="20"/>
  <c r="C504" i="20"/>
  <c r="C520" i="20"/>
  <c r="C536" i="20"/>
  <c r="C552" i="20"/>
  <c r="C568" i="20"/>
  <c r="C584" i="20"/>
  <c r="C600" i="20"/>
  <c r="C616" i="20"/>
  <c r="C632" i="20"/>
  <c r="C648" i="20"/>
  <c r="C664" i="20"/>
  <c r="C680" i="20"/>
  <c r="C9" i="20"/>
  <c r="C25" i="20"/>
  <c r="C41" i="20"/>
  <c r="C57" i="20"/>
  <c r="C73" i="20"/>
  <c r="C89" i="20"/>
  <c r="C105" i="20"/>
  <c r="C121" i="20"/>
  <c r="C137" i="20"/>
  <c r="C153" i="20"/>
  <c r="C169" i="20"/>
  <c r="C185" i="20"/>
  <c r="C201" i="20"/>
  <c r="C217" i="20"/>
  <c r="C233" i="20"/>
  <c r="C249" i="20"/>
  <c r="C265" i="20"/>
  <c r="C281" i="20"/>
  <c r="C297" i="20"/>
  <c r="C313" i="20"/>
  <c r="C329" i="20"/>
  <c r="C345" i="20"/>
  <c r="C361" i="20"/>
  <c r="C377" i="20"/>
  <c r="C393" i="20"/>
  <c r="C409" i="20"/>
  <c r="C425" i="20"/>
  <c r="C441" i="20"/>
  <c r="C457" i="20"/>
  <c r="C473" i="20"/>
  <c r="C489" i="20"/>
  <c r="C505" i="20"/>
  <c r="C521" i="20"/>
  <c r="C537" i="20"/>
  <c r="C553" i="20"/>
  <c r="C569" i="20"/>
  <c r="C585" i="20"/>
  <c r="C601" i="20"/>
  <c r="C617" i="20"/>
  <c r="C633" i="20"/>
  <c r="C649" i="20"/>
  <c r="C665" i="20"/>
  <c r="C681" i="20"/>
  <c r="C713" i="20"/>
  <c r="C10" i="20"/>
  <c r="C26" i="20"/>
  <c r="C42" i="20"/>
  <c r="C58" i="20"/>
  <c r="C74" i="20"/>
  <c r="C90" i="20"/>
  <c r="C106" i="20"/>
  <c r="C122" i="20"/>
  <c r="C138" i="20"/>
  <c r="C154" i="20"/>
  <c r="C170" i="20"/>
  <c r="C186" i="20"/>
  <c r="C202" i="20"/>
  <c r="C218" i="20"/>
  <c r="C234" i="20"/>
  <c r="C250" i="20"/>
  <c r="C266" i="20"/>
  <c r="C282" i="20"/>
  <c r="C298" i="20"/>
  <c r="C314" i="20"/>
  <c r="C330" i="20"/>
  <c r="C346" i="20"/>
  <c r="C362" i="20"/>
  <c r="C378" i="20"/>
  <c r="C394" i="20"/>
  <c r="C410" i="20"/>
  <c r="C426" i="20"/>
  <c r="C442" i="20"/>
  <c r="C458" i="20"/>
  <c r="C474" i="20"/>
  <c r="C490" i="20"/>
  <c r="C506" i="20"/>
  <c r="C522" i="20"/>
  <c r="C538" i="20"/>
  <c r="C554" i="20"/>
  <c r="C570" i="20"/>
  <c r="C586" i="20"/>
  <c r="C602" i="20"/>
  <c r="C618" i="20"/>
  <c r="C634" i="20"/>
  <c r="C650" i="20"/>
  <c r="C666" i="20"/>
  <c r="C682" i="20"/>
  <c r="C698" i="20"/>
  <c r="C714" i="20"/>
  <c r="C11" i="20"/>
  <c r="C27" i="20"/>
  <c r="C43" i="20"/>
  <c r="C59" i="20"/>
  <c r="C75" i="20"/>
  <c r="C91" i="20"/>
  <c r="C107" i="20"/>
  <c r="C123" i="20"/>
  <c r="C139" i="20"/>
  <c r="C155" i="20"/>
  <c r="C171" i="20"/>
  <c r="C187" i="20"/>
  <c r="C203" i="20"/>
  <c r="C219" i="20"/>
  <c r="C235" i="20"/>
  <c r="C251" i="20"/>
  <c r="C267" i="20"/>
  <c r="C283" i="20"/>
  <c r="C299" i="20"/>
  <c r="C315" i="20"/>
  <c r="C331" i="20"/>
  <c r="C347" i="20"/>
  <c r="C363" i="20"/>
  <c r="C379" i="20"/>
  <c r="C395" i="20"/>
  <c r="C411" i="20"/>
  <c r="C427" i="20"/>
  <c r="C443" i="20"/>
  <c r="C459" i="20"/>
  <c r="C475" i="20"/>
  <c r="C491" i="20"/>
  <c r="C507" i="20"/>
  <c r="C523" i="20"/>
  <c r="C539" i="20"/>
  <c r="C555" i="20"/>
  <c r="C571" i="20"/>
  <c r="C587" i="20"/>
  <c r="C603" i="20"/>
  <c r="C619" i="20"/>
  <c r="C635" i="20"/>
  <c r="C651" i="20"/>
  <c r="C667" i="20"/>
  <c r="C683" i="20"/>
  <c r="C699" i="20"/>
  <c r="C715" i="20"/>
  <c r="C700" i="20"/>
  <c r="C701" i="20"/>
  <c r="C12" i="20"/>
  <c r="C28" i="20"/>
  <c r="C44" i="20"/>
  <c r="C60" i="20"/>
  <c r="C76" i="20"/>
  <c r="C92" i="20"/>
  <c r="C108" i="20"/>
  <c r="C124" i="20"/>
  <c r="C140" i="20"/>
  <c r="C156" i="20"/>
  <c r="C172" i="20"/>
  <c r="C188" i="20"/>
  <c r="C204" i="20"/>
  <c r="C220" i="20"/>
  <c r="C236" i="20"/>
  <c r="C252" i="20"/>
  <c r="C268" i="20"/>
  <c r="C284" i="20"/>
  <c r="C300" i="20"/>
  <c r="C316" i="20"/>
  <c r="C332" i="20"/>
  <c r="C348" i="20"/>
  <c r="C364" i="20"/>
  <c r="C380" i="20"/>
  <c r="C396" i="20"/>
  <c r="C412" i="20"/>
  <c r="C428" i="20"/>
  <c r="C444" i="20"/>
  <c r="C460" i="20"/>
  <c r="C476" i="20"/>
  <c r="C492" i="20"/>
  <c r="C508" i="20"/>
  <c r="C524" i="20"/>
  <c r="C540" i="20"/>
  <c r="C556" i="20"/>
  <c r="C572" i="20"/>
  <c r="C588" i="20"/>
  <c r="C604" i="20"/>
  <c r="C620" i="20"/>
  <c r="C636" i="20"/>
  <c r="C652" i="20"/>
  <c r="C668" i="20"/>
  <c r="C684" i="20"/>
  <c r="C716" i="20"/>
  <c r="C717" i="20"/>
  <c r="C13" i="20"/>
  <c r="C29" i="20"/>
  <c r="C45" i="20"/>
  <c r="C61" i="20"/>
  <c r="C77" i="20"/>
  <c r="C93" i="20"/>
  <c r="C109" i="20"/>
  <c r="C125" i="20"/>
  <c r="C141" i="20"/>
  <c r="C157" i="20"/>
  <c r="C173" i="20"/>
  <c r="C189" i="20"/>
  <c r="C205" i="20"/>
  <c r="C221" i="20"/>
  <c r="C237" i="20"/>
  <c r="C253" i="20"/>
  <c r="C269" i="20"/>
  <c r="C285" i="20"/>
  <c r="C301" i="20"/>
  <c r="C317" i="20"/>
  <c r="C333" i="20"/>
  <c r="C349" i="20"/>
  <c r="C365" i="20"/>
  <c r="C381" i="20"/>
  <c r="C397" i="20"/>
  <c r="C413" i="20"/>
  <c r="C429" i="20"/>
  <c r="C445" i="20"/>
  <c r="C461" i="20"/>
  <c r="C477" i="20"/>
  <c r="C493" i="20"/>
  <c r="C509" i="20"/>
  <c r="C525" i="20"/>
  <c r="C541" i="20"/>
  <c r="C557" i="20"/>
  <c r="C573" i="20"/>
  <c r="C589" i="20"/>
  <c r="C605" i="20"/>
  <c r="C621" i="20"/>
  <c r="C637" i="20"/>
  <c r="C653" i="20"/>
  <c r="C669" i="20"/>
  <c r="C685" i="20"/>
  <c r="C14" i="20"/>
  <c r="C30" i="20"/>
  <c r="C46" i="20"/>
  <c r="C62" i="20"/>
  <c r="C78" i="20"/>
  <c r="C94" i="20"/>
  <c r="C110" i="20"/>
  <c r="C126" i="20"/>
  <c r="C142" i="20"/>
  <c r="C158" i="20"/>
  <c r="C174" i="20"/>
  <c r="C190" i="20"/>
  <c r="C206" i="20"/>
  <c r="C222" i="20"/>
  <c r="C238" i="20"/>
  <c r="C254" i="20"/>
  <c r="C270" i="20"/>
  <c r="C286" i="20"/>
  <c r="C302" i="20"/>
  <c r="C318" i="20"/>
  <c r="C334" i="20"/>
  <c r="C350" i="20"/>
  <c r="C366" i="20"/>
  <c r="C382" i="20"/>
  <c r="C398" i="20"/>
  <c r="C414" i="20"/>
  <c r="C430" i="20"/>
  <c r="C446" i="20"/>
  <c r="C462" i="20"/>
  <c r="C478" i="20"/>
  <c r="C494" i="20"/>
  <c r="C510" i="20"/>
  <c r="C526" i="20"/>
  <c r="C542" i="20"/>
  <c r="C558" i="20"/>
  <c r="C574" i="20"/>
  <c r="C590" i="20"/>
  <c r="C606" i="20"/>
  <c r="C622" i="20"/>
  <c r="C638" i="20"/>
  <c r="C654" i="20"/>
  <c r="C670" i="20"/>
  <c r="C686" i="20"/>
  <c r="C702" i="20"/>
  <c r="C15" i="20"/>
  <c r="C31" i="20"/>
  <c r="C47" i="20"/>
  <c r="C63" i="20"/>
  <c r="C79" i="20"/>
  <c r="C95" i="20"/>
  <c r="C111" i="20"/>
  <c r="C127" i="20"/>
  <c r="C143" i="20"/>
  <c r="C159" i="20"/>
  <c r="C175" i="20"/>
  <c r="C191" i="20"/>
  <c r="C207" i="20"/>
  <c r="C223" i="20"/>
  <c r="C239" i="20"/>
  <c r="C255" i="20"/>
  <c r="C271" i="20"/>
  <c r="C287" i="20"/>
  <c r="C303" i="20"/>
  <c r="C319" i="20"/>
  <c r="C335" i="20"/>
  <c r="C351" i="20"/>
  <c r="C367" i="20"/>
  <c r="C383" i="20"/>
  <c r="C399" i="20"/>
  <c r="C415" i="20"/>
  <c r="C431" i="20"/>
  <c r="C447" i="20"/>
  <c r="C463" i="20"/>
  <c r="C479" i="20"/>
  <c r="C495" i="20"/>
  <c r="C511" i="20"/>
  <c r="C527" i="20"/>
  <c r="C543" i="20"/>
  <c r="C559" i="20"/>
  <c r="C575" i="20"/>
  <c r="C591" i="20"/>
  <c r="C607" i="20"/>
  <c r="C623" i="20"/>
  <c r="C639" i="20"/>
  <c r="C655" i="20"/>
  <c r="C671" i="20"/>
  <c r="C687" i="20"/>
  <c r="C703" i="20"/>
  <c r="C719" i="20"/>
  <c r="C16" i="20"/>
  <c r="C32" i="20"/>
  <c r="C48" i="20"/>
  <c r="C64" i="20"/>
  <c r="C80" i="20"/>
  <c r="C96" i="20"/>
  <c r="C112" i="20"/>
  <c r="C128" i="20"/>
  <c r="C144" i="20"/>
  <c r="C160" i="20"/>
  <c r="C176" i="20"/>
  <c r="C192" i="20"/>
  <c r="C208" i="20"/>
  <c r="C224" i="20"/>
  <c r="C240" i="20"/>
  <c r="C256" i="20"/>
  <c r="C272" i="20"/>
  <c r="C288" i="20"/>
  <c r="C304" i="20"/>
  <c r="C320" i="20"/>
  <c r="C336" i="20"/>
  <c r="C352" i="20"/>
  <c r="C368" i="20"/>
  <c r="C384" i="20"/>
  <c r="C400" i="20"/>
  <c r="C416" i="20"/>
  <c r="C432" i="20"/>
  <c r="C448" i="20"/>
  <c r="C464" i="20"/>
  <c r="C480" i="20"/>
  <c r="C496" i="20"/>
  <c r="C512" i="20"/>
  <c r="C528" i="20"/>
  <c r="C544" i="20"/>
  <c r="C560" i="20"/>
  <c r="C576" i="20"/>
  <c r="C592" i="20"/>
  <c r="C608" i="20"/>
  <c r="C624" i="20"/>
  <c r="C640" i="20"/>
  <c r="C656" i="20"/>
  <c r="C672" i="20"/>
  <c r="C688" i="20"/>
  <c r="C704" i="20"/>
  <c r="C17" i="20"/>
  <c r="C33" i="20"/>
  <c r="C49" i="20"/>
  <c r="C65" i="20"/>
  <c r="C81" i="20"/>
  <c r="C97" i="20"/>
  <c r="C113" i="20"/>
  <c r="C129" i="20"/>
  <c r="C145" i="20"/>
  <c r="C161" i="20"/>
  <c r="C177" i="20"/>
  <c r="C193" i="20"/>
  <c r="C209" i="20"/>
  <c r="C225" i="20"/>
  <c r="C241" i="20"/>
  <c r="C257" i="20"/>
  <c r="C273" i="20"/>
  <c r="C289" i="20"/>
  <c r="C305" i="20"/>
  <c r="C321" i="20"/>
  <c r="C337" i="20"/>
  <c r="C353" i="20"/>
  <c r="C369" i="20"/>
  <c r="C385" i="20"/>
  <c r="C401" i="20"/>
  <c r="C417" i="20"/>
  <c r="C433" i="20"/>
  <c r="C449" i="20"/>
  <c r="C465" i="20"/>
  <c r="C481" i="20"/>
  <c r="C497" i="20"/>
  <c r="C513" i="20"/>
  <c r="C529" i="20"/>
  <c r="C545" i="20"/>
  <c r="C561" i="20"/>
  <c r="C577" i="20"/>
  <c r="C593" i="20"/>
  <c r="C609" i="20"/>
  <c r="C625" i="20"/>
  <c r="C641" i="20"/>
  <c r="C657" i="20"/>
  <c r="C673" i="20"/>
  <c r="C689" i="20"/>
  <c r="C705" i="20"/>
  <c r="C721" i="20"/>
  <c r="C18" i="20"/>
  <c r="C34" i="20"/>
  <c r="C50" i="20"/>
  <c r="C66" i="20"/>
  <c r="C82" i="20"/>
  <c r="C98" i="20"/>
  <c r="C114" i="20"/>
  <c r="C130" i="20"/>
  <c r="C146" i="20"/>
  <c r="C162" i="20"/>
  <c r="C178" i="20"/>
  <c r="C194" i="20"/>
  <c r="C210" i="20"/>
  <c r="C226" i="20"/>
  <c r="C242" i="20"/>
  <c r="C258" i="20"/>
  <c r="C274" i="20"/>
  <c r="C290" i="20"/>
  <c r="C306" i="20"/>
  <c r="C322" i="20"/>
  <c r="C338" i="20"/>
  <c r="C354" i="20"/>
  <c r="C370" i="20"/>
  <c r="C386" i="20"/>
  <c r="C402" i="20"/>
  <c r="C418" i="20"/>
  <c r="C434" i="20"/>
  <c r="C450" i="20"/>
  <c r="C466" i="20"/>
  <c r="C482" i="20"/>
  <c r="C498" i="20"/>
  <c r="C514" i="20"/>
  <c r="C530" i="20"/>
  <c r="C546" i="20"/>
  <c r="C562" i="20"/>
  <c r="C578" i="20"/>
  <c r="C594" i="20"/>
  <c r="C610" i="20"/>
  <c r="C626" i="20"/>
  <c r="C642" i="20"/>
  <c r="C658" i="20"/>
  <c r="C674" i="20"/>
  <c r="C690" i="20"/>
  <c r="C706" i="20"/>
  <c r="C707" i="20"/>
  <c r="C3" i="20"/>
  <c r="C19" i="20"/>
  <c r="C35" i="20"/>
  <c r="C51" i="20"/>
  <c r="C67" i="20"/>
  <c r="C83" i="20"/>
  <c r="C99" i="20"/>
  <c r="C115" i="20"/>
  <c r="C131" i="20"/>
  <c r="C147" i="20"/>
  <c r="C163" i="20"/>
  <c r="C179" i="20"/>
  <c r="C195" i="20"/>
  <c r="C211" i="20"/>
  <c r="C227" i="20"/>
  <c r="C243" i="20"/>
  <c r="C259" i="20"/>
  <c r="C275" i="20"/>
  <c r="C291" i="20"/>
  <c r="C307" i="20"/>
  <c r="C323" i="20"/>
  <c r="C339" i="20"/>
  <c r="C355" i="20"/>
  <c r="C371" i="20"/>
  <c r="C387" i="20"/>
  <c r="C403" i="20"/>
  <c r="C419" i="20"/>
  <c r="C435" i="20"/>
  <c r="C451" i="20"/>
  <c r="C467" i="20"/>
  <c r="C483" i="20"/>
  <c r="C499" i="20"/>
  <c r="C515" i="20"/>
  <c r="C531" i="20"/>
  <c r="C547" i="20"/>
  <c r="C563" i="20"/>
  <c r="C579" i="20"/>
  <c r="C595" i="20"/>
  <c r="C611" i="20"/>
  <c r="C627" i="20"/>
  <c r="C643" i="20"/>
  <c r="C659" i="20"/>
  <c r="C675" i="20"/>
  <c r="C691" i="20"/>
  <c r="C4" i="20"/>
  <c r="C20" i="20"/>
  <c r="C36" i="20"/>
  <c r="C52" i="20"/>
  <c r="C68" i="20"/>
  <c r="C84" i="20"/>
  <c r="C100" i="20"/>
  <c r="C116" i="20"/>
  <c r="C132" i="20"/>
  <c r="C148" i="20"/>
  <c r="C164" i="20"/>
  <c r="C180" i="20"/>
  <c r="C196" i="20"/>
  <c r="C212" i="20"/>
  <c r="C228" i="20"/>
  <c r="C244" i="20"/>
  <c r="C260" i="20"/>
  <c r="C276" i="20"/>
  <c r="C292" i="20"/>
  <c r="C308" i="20"/>
  <c r="C324" i="20"/>
  <c r="C340" i="20"/>
  <c r="C356" i="20"/>
  <c r="C372" i="20"/>
  <c r="C388" i="20"/>
  <c r="C404" i="20"/>
  <c r="C420" i="20"/>
  <c r="C436" i="20"/>
  <c r="C452" i="20"/>
  <c r="C468" i="20"/>
  <c r="C484" i="20"/>
  <c r="C500" i="20"/>
  <c r="C516" i="20"/>
  <c r="C532" i="20"/>
  <c r="C548" i="20"/>
  <c r="C564" i="20"/>
  <c r="C580" i="20"/>
  <c r="C596" i="20"/>
  <c r="C612" i="20"/>
  <c r="C628" i="20"/>
  <c r="C644" i="20"/>
  <c r="C660" i="20"/>
  <c r="C676" i="20"/>
  <c r="C692" i="20"/>
  <c r="C708" i="20"/>
  <c r="C5" i="20"/>
  <c r="C21" i="20"/>
  <c r="C37" i="20"/>
  <c r="C53" i="20"/>
  <c r="C69" i="20"/>
  <c r="C85" i="20"/>
  <c r="C101" i="20"/>
  <c r="C117" i="20"/>
  <c r="C133" i="20"/>
  <c r="C149" i="20"/>
  <c r="C165" i="20"/>
  <c r="C181" i="20"/>
  <c r="C197" i="20"/>
  <c r="C213" i="20"/>
  <c r="C229" i="20"/>
  <c r="C245" i="20"/>
  <c r="C261" i="20"/>
  <c r="C277" i="20"/>
  <c r="C293" i="20"/>
  <c r="C309" i="20"/>
  <c r="C325" i="20"/>
  <c r="C341" i="20"/>
  <c r="C357" i="20"/>
  <c r="C373" i="20"/>
  <c r="C389" i="20"/>
  <c r="C405" i="20"/>
  <c r="C421" i="20"/>
  <c r="C437" i="20"/>
  <c r="C453" i="20"/>
  <c r="C469" i="20"/>
  <c r="C485" i="20"/>
  <c r="C501" i="20"/>
  <c r="C517" i="20"/>
  <c r="C533" i="20"/>
  <c r="C549" i="20"/>
  <c r="C565" i="20"/>
  <c r="C581" i="20"/>
  <c r="C597" i="20"/>
  <c r="C613" i="20"/>
  <c r="C629" i="20"/>
  <c r="C645" i="20"/>
  <c r="C661" i="20"/>
  <c r="C677" i="20"/>
  <c r="C693" i="20"/>
  <c r="C709" i="20"/>
  <c r="C695" i="20"/>
  <c r="C712" i="20"/>
  <c r="C718" i="20"/>
  <c r="C6" i="20"/>
  <c r="C22" i="20"/>
  <c r="C38" i="20"/>
  <c r="C54" i="20"/>
  <c r="C70" i="20"/>
  <c r="C86" i="20"/>
  <c r="C102" i="20"/>
  <c r="C118" i="20"/>
  <c r="C134" i="20"/>
  <c r="C150" i="20"/>
  <c r="C166" i="20"/>
  <c r="C182" i="20"/>
  <c r="C198" i="20"/>
  <c r="C214" i="20"/>
  <c r="C230" i="20"/>
  <c r="C246" i="20"/>
  <c r="C262" i="20"/>
  <c r="C278" i="20"/>
  <c r="C294" i="20"/>
  <c r="C310" i="20"/>
  <c r="C326" i="20"/>
  <c r="C342" i="20"/>
  <c r="C358" i="20"/>
  <c r="C374" i="20"/>
  <c r="C390" i="20"/>
  <c r="C406" i="20"/>
  <c r="C422" i="20"/>
  <c r="C438" i="20"/>
  <c r="C454" i="20"/>
  <c r="C470" i="20"/>
  <c r="C486" i="20"/>
  <c r="C502" i="20"/>
  <c r="C518" i="20"/>
  <c r="C534" i="20"/>
  <c r="C550" i="20"/>
  <c r="C566" i="20"/>
  <c r="C582" i="20"/>
  <c r="C598" i="20"/>
  <c r="C614" i="20"/>
  <c r="C630" i="20"/>
  <c r="C646" i="20"/>
  <c r="C662" i="20"/>
  <c r="C678" i="20"/>
  <c r="C694" i="20"/>
  <c r="C710" i="20"/>
  <c r="C711" i="20"/>
  <c r="C696" i="20"/>
  <c r="C720" i="20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3" i="23"/>
  <c r="R41" i="23"/>
  <c r="R32" i="23"/>
  <c r="R31" i="23"/>
  <c r="R30" i="23"/>
  <c r="Q18" i="23"/>
  <c r="Q23" i="23"/>
  <c r="Q35" i="23"/>
  <c r="Q19" i="23"/>
  <c r="Q28" i="23"/>
  <c r="Q32" i="23"/>
  <c r="Q40" i="23"/>
  <c r="Q29" i="23"/>
  <c r="Q15" i="23"/>
  <c r="Q30" i="23"/>
  <c r="Q34" i="23"/>
  <c r="Q25" i="23"/>
  <c r="Q37" i="23"/>
  <c r="G106" i="25"/>
  <c r="Q41" i="23"/>
  <c r="Q26" i="23"/>
  <c r="Q27" i="23"/>
  <c r="Q24" i="23"/>
  <c r="Q39" i="23"/>
  <c r="Q21" i="23"/>
  <c r="Q36" i="23"/>
  <c r="Q16" i="23"/>
  <c r="G105" i="25"/>
  <c r="G109" i="25"/>
  <c r="J17" i="26"/>
  <c r="F26" i="9"/>
  <c r="H26" i="9" s="1"/>
  <c r="F29" i="9"/>
  <c r="H29" i="9" s="1"/>
  <c r="F27" i="9"/>
  <c r="H27" i="9" s="1"/>
  <c r="Q14" i="8"/>
  <c r="Q20" i="23"/>
  <c r="Q17" i="23"/>
  <c r="Q33" i="23"/>
  <c r="Q31" i="23"/>
  <c r="Q38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2" authorId="0" shapeId="0" xr:uid="{FF566756-210B-45B4-A620-A9A6926FD8FF}">
      <text>
        <r>
          <rPr>
            <b/>
            <sz val="9"/>
            <color indexed="81"/>
            <rFont val="Tahoma"/>
            <charset val="1"/>
          </rPr>
          <t>Viren Desai:</t>
        </r>
        <r>
          <rPr>
            <sz val="9"/>
            <color indexed="81"/>
            <rFont val="Tahoma"/>
            <charset val="1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well sched
110 for far-gan-dis
64 for far-fore
</t>
        </r>
        <r>
          <rPr>
            <b/>
            <sz val="9"/>
            <color indexed="81"/>
            <rFont val="Tahoma"/>
            <family val="2"/>
          </rPr>
          <t xml:space="preserve">30-35 for farmar standalone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charset val="1"/>
          </rPr>
          <t>Viren Desai:</t>
        </r>
        <r>
          <rPr>
            <sz val="9"/>
            <color indexed="81"/>
            <rFont val="Tahoma"/>
            <charset val="1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charset val="1"/>
          </rPr>
          <t>Viren Desai:</t>
        </r>
        <r>
          <rPr>
            <sz val="9"/>
            <color indexed="81"/>
            <rFont val="Tahoma"/>
            <charset val="1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B0D9CAB7-0DCD-4FC7-A941-68C9B6D557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<sst xmlns="http://schemas.openxmlformats.org/spreadsheetml/2006/main" count="7899" uniqueCount="940">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</sst>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772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3" fillId="0" borderId="49" xfId="0" applyFont="1" applyBorder="1" applyAlignment="1">
      <alignment vertical="top"/>
    </xf>
    <xf numFmtId="0" fontId="43" fillId="0" borderId="21" xfId="0" applyNumberFormat="1" applyFont="1" applyBorder="1" applyAlignment="1">
      <alignment vertical="top"/>
    </xf>
    <xf numFmtId="0" fontId="43" fillId="0" borderId="21" xfId="0" applyFont="1" applyBorder="1" applyAlignment="1">
      <alignment horizontal="center" vertical="top"/>
    </xf>
    <xf numFmtId="0" fontId="43" fillId="0" borderId="30" xfId="0" quotePrefix="1" applyFont="1" applyBorder="1" applyAlignment="1">
      <alignment horizontal="center" vertical="top"/>
    </xf>
    <xf numFmtId="0" fontId="43" fillId="0" borderId="21" xfId="0" quotePrefix="1" applyFont="1" applyBorder="1" applyAlignment="1">
      <alignment horizontal="center" vertical="top"/>
    </xf>
    <xf numFmtId="0" fontId="43" fillId="0" borderId="4" xfId="0" quotePrefix="1" applyFont="1" applyBorder="1" applyAlignment="1">
      <alignment horizontal="center" vertical="top"/>
    </xf>
    <xf numFmtId="37" fontId="43" fillId="0" borderId="4" xfId="1" applyNumberFormat="1" applyFont="1" applyBorder="1" applyAlignment="1">
      <alignment horizontal="center" vertical="top"/>
    </xf>
    <xf numFmtId="37" fontId="43" fillId="0" borderId="21" xfId="1" applyNumberFormat="1" applyFont="1" applyBorder="1" applyAlignment="1">
      <alignment horizontal="center" vertical="top"/>
    </xf>
    <xf numFmtId="49" fontId="43" fillId="0" borderId="21" xfId="0" applyNumberFormat="1" applyFont="1" applyBorder="1" applyAlignment="1">
      <alignment horizontal="center" vertical="top"/>
    </xf>
    <xf numFmtId="1" fontId="43" fillId="0" borderId="4" xfId="1" applyNumberFormat="1" applyFont="1" applyBorder="1" applyAlignment="1">
      <alignment horizontal="center" vertical="top"/>
    </xf>
    <xf numFmtId="0" fontId="43" fillId="25" borderId="48" xfId="0" applyFont="1" applyFill="1" applyBorder="1" applyAlignment="1">
      <alignment vertical="top"/>
    </xf>
    <xf numFmtId="0" fontId="43" fillId="25" borderId="0" xfId="0" applyNumberFormat="1" applyFont="1" applyFill="1" applyAlignment="1">
      <alignment vertical="top"/>
    </xf>
    <xf numFmtId="0" fontId="43" fillId="25" borderId="0" xfId="0" applyFont="1" applyFill="1" applyAlignment="1">
      <alignment horizontal="center" vertical="top"/>
    </xf>
    <xf numFmtId="0" fontId="43" fillId="25" borderId="44" xfId="0" quotePrefix="1" applyFont="1" applyFill="1" applyBorder="1" applyAlignment="1">
      <alignment horizontal="center" vertical="top"/>
    </xf>
    <xf numFmtId="0" fontId="43" fillId="25" borderId="0" xfId="0" quotePrefix="1" applyFont="1" applyFill="1" applyAlignment="1">
      <alignment horizontal="center" vertical="top"/>
    </xf>
    <xf numFmtId="0" fontId="43" fillId="25" borderId="9" xfId="0" quotePrefix="1" applyFont="1" applyFill="1" applyBorder="1" applyAlignment="1">
      <alignment horizontal="center" vertical="top"/>
    </xf>
    <xf numFmtId="37" fontId="43" fillId="25" borderId="9" xfId="1" applyNumberFormat="1" applyFont="1" applyFill="1" applyBorder="1" applyAlignment="1">
      <alignment horizontal="center" vertical="top"/>
    </xf>
    <xf numFmtId="37" fontId="43" fillId="25" borderId="0" xfId="1" applyNumberFormat="1" applyFont="1" applyFill="1" applyAlignment="1">
      <alignment horizontal="center" vertical="top"/>
    </xf>
    <xf numFmtId="49" fontId="43" fillId="25" borderId="0" xfId="0" applyNumberFormat="1" applyFont="1" applyFill="1" applyAlignment="1">
      <alignment horizontal="center" vertical="top"/>
    </xf>
    <xf numFmtId="1" fontId="43" fillId="25" borderId="9" xfId="1" applyNumberFormat="1" applyFont="1" applyFill="1" applyBorder="1" applyAlignment="1">
      <alignment horizontal="center" vertical="top"/>
    </xf>
    <xf numFmtId="0" fontId="43" fillId="0" borderId="48" xfId="0" applyFont="1" applyBorder="1" applyAlignment="1">
      <alignment vertical="top"/>
    </xf>
    <xf numFmtId="0" fontId="43" fillId="0" borderId="0" xfId="0" applyNumberFormat="1" applyFont="1" applyBorder="1" applyAlignment="1">
      <alignment vertical="top"/>
    </xf>
    <xf numFmtId="0" fontId="43" fillId="0" borderId="0" xfId="0" applyFont="1" applyBorder="1" applyAlignment="1">
      <alignment horizontal="center" vertical="top"/>
    </xf>
    <xf numFmtId="0" fontId="43" fillId="0" borderId="44" xfId="0" quotePrefix="1" applyFont="1" applyBorder="1" applyAlignment="1">
      <alignment horizontal="center" vertical="top"/>
    </xf>
    <xf numFmtId="0" fontId="43" fillId="0" borderId="0" xfId="0" quotePrefix="1" applyFont="1" applyBorder="1" applyAlignment="1">
      <alignment horizontal="center" vertical="top"/>
    </xf>
    <xf numFmtId="0" fontId="43" fillId="0" borderId="9" xfId="0" quotePrefix="1" applyFont="1" applyBorder="1" applyAlignment="1">
      <alignment horizontal="center" vertical="top"/>
    </xf>
    <xf numFmtId="37" fontId="43" fillId="0" borderId="9" xfId="1" applyNumberFormat="1" applyFont="1" applyBorder="1" applyAlignment="1">
      <alignment horizontal="center" vertical="top"/>
    </xf>
    <xf numFmtId="37" fontId="43" fillId="0" borderId="0" xfId="1" applyNumberFormat="1" applyFont="1" applyBorder="1" applyAlignment="1">
      <alignment horizontal="center" vertical="top"/>
    </xf>
    <xf numFmtId="49" fontId="43" fillId="0" borderId="0" xfId="0" applyNumberFormat="1" applyFont="1" applyBorder="1" applyAlignment="1">
      <alignment horizontal="center" vertical="top"/>
    </xf>
    <xf numFmtId="1" fontId="43" fillId="0" borderId="9" xfId="1" applyNumberFormat="1" applyFont="1" applyBorder="1" applyAlignment="1">
      <alignment horizontal="center" vertical="top"/>
    </xf>
    <xf numFmtId="0" fontId="43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50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0000"/>
      <color rgb="FF3366CC"/>
      <color rgb="FFA50021"/>
      <color rgb="FFFFFFFF"/>
      <color rgb="FF008000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1" topLeftCell="B42" activePane="bottomRight" state="frozen"/>
      <selection pane="topRight" activeCell="B1" sqref="B1"/>
      <selection pane="bottomLeft" activeCell="A2" sqref="A2"/>
      <selection pane="bottomRight" activeCell="C56" sqref="C56"/>
    </sheetView>
  </sheetViews>
  <sheetFormatPr defaultColWidth="9" defaultRowHeight="15" x14ac:dyDescent="0.25"/>
  <cols>
    <col min="1" max="1" width="25" style="36" bestFit="1" customWidth="1"/>
    <col min="2" max="13" width="13.5703125" style="37" bestFit="1" customWidth="1"/>
    <col min="14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</row>
    <row r="4" spans="1:26" x14ac:dyDescent="0.25">
      <c r="A4" s="6" t="s">
        <v>12</v>
      </c>
      <c r="B4" s="429" t="s">
        <v>13</v>
      </c>
      <c r="C4" s="429" t="s">
        <v>13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13</v>
      </c>
      <c r="M4" s="428" t="s">
        <v>14</v>
      </c>
    </row>
    <row r="5" spans="1:26" x14ac:dyDescent="0.25">
      <c r="A5" s="7" t="s">
        <v>15</v>
      </c>
      <c r="B5" s="429" t="s">
        <v>13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44470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3</v>
      </c>
      <c r="M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</row>
    <row r="11" spans="1:26" x14ac:dyDescent="0.25">
      <c r="A11" s="8" t="s">
        <v>26</v>
      </c>
      <c r="B11" s="626">
        <v>93</v>
      </c>
      <c r="C11" s="626">
        <v>8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v>51</v>
      </c>
      <c r="M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</row>
    <row r="17" spans="1:13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</row>
    <row r="18" spans="1:13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</row>
    <row r="19" spans="1:13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</row>
    <row r="20" spans="1:13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</row>
    <row r="21" spans="1:13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</row>
    <row r="22" spans="1:13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</row>
    <row r="23" spans="1:13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</row>
    <row r="24" spans="1:13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</row>
    <row r="25" spans="1:13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</row>
    <row r="26" spans="1:13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</row>
    <row r="27" spans="1:13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</row>
    <row r="28" spans="1:13" ht="22.5" x14ac:dyDescent="0.25">
      <c r="A28" s="10" t="s">
        <v>43</v>
      </c>
      <c r="B28" s="437">
        <f t="shared" ref="B28:H32" si="2">+B18*B23</f>
        <v>62.415500000000002</v>
      </c>
      <c r="C28" s="437">
        <v>54.815275461454291</v>
      </c>
      <c r="D28" s="437">
        <v>54.815275461454291</v>
      </c>
      <c r="E28" s="437">
        <f t="shared" si="2"/>
        <v>51.389320745113388</v>
      </c>
      <c r="F28" s="437">
        <f t="shared" si="2"/>
        <v>51.389320745113388</v>
      </c>
      <c r="G28" s="437">
        <f t="shared" si="2"/>
        <v>39.826723577462879</v>
      </c>
      <c r="H28" s="437">
        <f t="shared" si="2"/>
        <v>39.826723577462879</v>
      </c>
      <c r="I28" s="437">
        <v>42.824433954261153</v>
      </c>
      <c r="J28" s="437">
        <f t="shared" ref="J28:K32" si="3">+J18*J23</f>
        <v>62.415500000000002</v>
      </c>
      <c r="K28" s="437">
        <f t="shared" si="3"/>
        <v>62.415500000000002</v>
      </c>
      <c r="L28" s="437">
        <f t="shared" ref="L28:M28" si="4">+L18*L23</f>
        <v>62.415500000000002</v>
      </c>
      <c r="M28" s="437">
        <f t="shared" si="4"/>
        <v>62.415500000000002</v>
      </c>
    </row>
    <row r="29" spans="1:13" ht="22.5" x14ac:dyDescent="0.25">
      <c r="A29" s="10" t="s">
        <v>44</v>
      </c>
      <c r="B29" s="437">
        <f t="shared" si="2"/>
        <v>43.386499999999998</v>
      </c>
      <c r="C29" s="437">
        <v>39.872233371927791</v>
      </c>
      <c r="D29" s="437">
        <v>39.872233371927791</v>
      </c>
      <c r="E29" s="437">
        <f t="shared" si="2"/>
        <v>37.380218786182304</v>
      </c>
      <c r="F29" s="437">
        <f t="shared" si="2"/>
        <v>37.380218786182304</v>
      </c>
      <c r="G29" s="437">
        <f t="shared" si="2"/>
        <v>28.969669559291283</v>
      </c>
      <c r="H29" s="437">
        <f t="shared" si="2"/>
        <v>28.969669559291283</v>
      </c>
      <c r="I29" s="437">
        <v>31.150182321818576</v>
      </c>
      <c r="J29" s="437">
        <f t="shared" si="3"/>
        <v>43.386499999999998</v>
      </c>
      <c r="K29" s="437">
        <f t="shared" si="3"/>
        <v>43.386499999999998</v>
      </c>
      <c r="L29" s="437">
        <f t="shared" ref="L29:M29" si="5">+L19*L24</f>
        <v>43.386499999999998</v>
      </c>
      <c r="M29" s="437">
        <f t="shared" si="5"/>
        <v>43.386499999999998</v>
      </c>
    </row>
    <row r="30" spans="1:13" ht="22.5" x14ac:dyDescent="0.25">
      <c r="A30" s="10" t="s">
        <v>45</v>
      </c>
      <c r="B30" s="437">
        <f t="shared" si="2"/>
        <v>13.691699999999999</v>
      </c>
      <c r="C30" s="437">
        <v>13.948683840767758</v>
      </c>
      <c r="D30" s="437">
        <v>13.948683840767758</v>
      </c>
      <c r="E30" s="437">
        <f t="shared" si="2"/>
        <v>13.076891100719772</v>
      </c>
      <c r="F30" s="437">
        <f t="shared" si="2"/>
        <v>13.076891100719772</v>
      </c>
      <c r="G30" s="437">
        <f t="shared" si="2"/>
        <v>10.134590603057823</v>
      </c>
      <c r="H30" s="437">
        <f t="shared" si="2"/>
        <v>10.134590603057823</v>
      </c>
      <c r="I30" s="437">
        <v>10.897409250599807</v>
      </c>
      <c r="J30" s="437">
        <f t="shared" si="3"/>
        <v>13.691699999999999</v>
      </c>
      <c r="K30" s="437">
        <f t="shared" si="3"/>
        <v>13.691699999999999</v>
      </c>
      <c r="L30" s="437">
        <f t="shared" ref="L30:M30" si="6">+L20*L25</f>
        <v>13.691699999999999</v>
      </c>
      <c r="M30" s="437">
        <f t="shared" si="6"/>
        <v>13.691699999999999</v>
      </c>
    </row>
    <row r="31" spans="1:13" ht="22.5" x14ac:dyDescent="0.25">
      <c r="A31" s="10" t="s">
        <v>46</v>
      </c>
      <c r="B31" s="437">
        <f t="shared" si="2"/>
        <v>3.9362399999999997</v>
      </c>
      <c r="C31" s="437">
        <v>3.9191166078981388</v>
      </c>
      <c r="D31" s="437">
        <v>3.9191166078981388</v>
      </c>
      <c r="E31" s="437">
        <f t="shared" si="2"/>
        <v>3.674171819904505</v>
      </c>
      <c r="F31" s="437">
        <f t="shared" si="2"/>
        <v>3.674171819904505</v>
      </c>
      <c r="G31" s="437">
        <f t="shared" si="2"/>
        <v>2.8474831604259911</v>
      </c>
      <c r="H31" s="437">
        <f t="shared" si="2"/>
        <v>2.8474831604259911</v>
      </c>
      <c r="I31" s="437">
        <v>3.0618098499204209</v>
      </c>
      <c r="J31" s="437">
        <f t="shared" si="3"/>
        <v>3.9362399999999997</v>
      </c>
      <c r="K31" s="437">
        <f t="shared" si="3"/>
        <v>3.9362399999999997</v>
      </c>
      <c r="L31" s="437">
        <f t="shared" ref="L31:M31" si="7">+L21*L26</f>
        <v>3.9362399999999997</v>
      </c>
      <c r="M31" s="437">
        <f t="shared" si="7"/>
        <v>3.9362399999999997</v>
      </c>
    </row>
    <row r="32" spans="1:13" ht="22.5" x14ac:dyDescent="0.25">
      <c r="A32" s="10" t="s">
        <v>47</v>
      </c>
      <c r="B32" s="437">
        <f t="shared" si="2"/>
        <v>11.10285</v>
      </c>
      <c r="C32" s="437">
        <v>15.444690717952055</v>
      </c>
      <c r="D32" s="437">
        <v>15.444690717952055</v>
      </c>
      <c r="E32" s="437">
        <f t="shared" si="2"/>
        <v>14.479397548080053</v>
      </c>
      <c r="F32" s="437">
        <f t="shared" si="2"/>
        <v>14.479397548080053</v>
      </c>
      <c r="G32" s="437">
        <f t="shared" si="2"/>
        <v>11.221533099762039</v>
      </c>
      <c r="H32" s="437">
        <f t="shared" si="2"/>
        <v>11.221533099762039</v>
      </c>
      <c r="I32" s="437">
        <v>12.06616462340004</v>
      </c>
      <c r="J32" s="437">
        <f t="shared" si="3"/>
        <v>11.10285</v>
      </c>
      <c r="K32" s="437">
        <f t="shared" si="3"/>
        <v>11.10285</v>
      </c>
      <c r="L32" s="437">
        <f t="shared" ref="L32:M32" si="8">+L22*L27</f>
        <v>11.10285</v>
      </c>
      <c r="M32" s="437">
        <f t="shared" si="8"/>
        <v>11.10285</v>
      </c>
    </row>
    <row r="33" spans="1:13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</row>
    <row r="34" spans="1:13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</row>
    <row r="35" spans="1:13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</row>
    <row r="36" spans="1:13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</row>
    <row r="37" spans="1:13" x14ac:dyDescent="0.25">
      <c r="A37" s="14" t="s">
        <v>52</v>
      </c>
      <c r="B37" s="15">
        <f t="shared" ref="B37:M37" si="9">0.0117+0.00635537</f>
        <v>1.8055370000000001E-2</v>
      </c>
      <c r="C37" s="15">
        <f t="shared" si="9"/>
        <v>1.8055370000000001E-2</v>
      </c>
      <c r="D37" s="15">
        <f t="shared" si="9"/>
        <v>1.8055370000000001E-2</v>
      </c>
      <c r="E37" s="15">
        <f t="shared" si="9"/>
        <v>1.8055370000000001E-2</v>
      </c>
      <c r="F37" s="15">
        <f t="shared" si="9"/>
        <v>1.8055370000000001E-2</v>
      </c>
      <c r="G37" s="15">
        <f t="shared" si="9"/>
        <v>1.8055370000000001E-2</v>
      </c>
      <c r="H37" s="15">
        <f t="shared" si="9"/>
        <v>1.8055370000000001E-2</v>
      </c>
      <c r="I37" s="15">
        <f t="shared" si="9"/>
        <v>1.8055370000000001E-2</v>
      </c>
      <c r="J37" s="15">
        <f t="shared" si="9"/>
        <v>1.8055370000000001E-2</v>
      </c>
      <c r="K37" s="15">
        <f t="shared" si="9"/>
        <v>1.8055370000000001E-2</v>
      </c>
      <c r="L37" s="15">
        <f t="shared" si="9"/>
        <v>1.8055370000000001E-2</v>
      </c>
      <c r="M37" s="15">
        <f t="shared" si="9"/>
        <v>1.8055370000000001E-2</v>
      </c>
    </row>
    <row r="38" spans="1:13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</row>
    <row r="39" spans="1:13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0">+$B39</f>
        <v>5.0904999999999999E-2</v>
      </c>
      <c r="F39" s="16">
        <f t="shared" ref="F39:F48" si="11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2">+C39</f>
        <v>0.06</v>
      </c>
      <c r="K39" s="16">
        <v>0.05</v>
      </c>
      <c r="L39" s="16">
        <f t="shared" ref="L39:M48" si="13">+$B39</f>
        <v>5.0904999999999999E-2</v>
      </c>
      <c r="M39" s="16">
        <f t="shared" si="13"/>
        <v>5.0904999999999999E-2</v>
      </c>
    </row>
    <row r="40" spans="1:13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0"/>
        <v>0.08</v>
      </c>
      <c r="F40" s="18">
        <f t="shared" si="11"/>
        <v>0.06</v>
      </c>
      <c r="G40" s="18">
        <f>+$C$40</f>
        <v>0.06</v>
      </c>
      <c r="H40" s="18">
        <v>0</v>
      </c>
      <c r="I40" s="18">
        <v>0</v>
      </c>
      <c r="J40" s="18">
        <f t="shared" si="12"/>
        <v>0.06</v>
      </c>
      <c r="K40" s="18">
        <v>0.08</v>
      </c>
      <c r="L40" s="18">
        <f t="shared" si="13"/>
        <v>0.08</v>
      </c>
      <c r="M40" s="18">
        <f t="shared" si="13"/>
        <v>0.08</v>
      </c>
    </row>
    <row r="41" spans="1:13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0"/>
        <v>7.0905999999999997E-2</v>
      </c>
      <c r="F41" s="16">
        <f t="shared" si="11"/>
        <v>0.25</v>
      </c>
      <c r="G41" s="16">
        <f>+$C$41</f>
        <v>0.25</v>
      </c>
      <c r="H41" s="16">
        <v>0</v>
      </c>
      <c r="I41" s="16">
        <v>0</v>
      </c>
      <c r="J41" s="16">
        <f t="shared" si="12"/>
        <v>0.25</v>
      </c>
      <c r="K41" s="16">
        <v>0.05</v>
      </c>
      <c r="L41" s="16">
        <f t="shared" si="13"/>
        <v>7.0905999999999997E-2</v>
      </c>
      <c r="M41" s="16">
        <f t="shared" si="13"/>
        <v>7.0905999999999997E-2</v>
      </c>
    </row>
    <row r="42" spans="1:13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0"/>
        <v>0.35634199999999999</v>
      </c>
      <c r="F42" s="18">
        <f t="shared" si="11"/>
        <v>0.2</v>
      </c>
      <c r="G42" s="18">
        <f>+$C$42</f>
        <v>0.2</v>
      </c>
      <c r="H42" s="18">
        <v>0</v>
      </c>
      <c r="I42" s="18">
        <v>0</v>
      </c>
      <c r="J42" s="18">
        <f t="shared" si="12"/>
        <v>0.2</v>
      </c>
      <c r="K42" s="18">
        <v>0.35</v>
      </c>
      <c r="L42" s="18">
        <f t="shared" si="13"/>
        <v>0.35634199999999999</v>
      </c>
      <c r="M42" s="18">
        <f t="shared" si="13"/>
        <v>0.35634199999999999</v>
      </c>
    </row>
    <row r="43" spans="1:13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0"/>
        <v>0.19853100000000001</v>
      </c>
      <c r="F43" s="16">
        <f t="shared" si="11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2"/>
        <v>0</v>
      </c>
      <c r="K43" s="16">
        <v>0.19500000000000001</v>
      </c>
      <c r="L43" s="16">
        <f t="shared" si="13"/>
        <v>0.19853100000000001</v>
      </c>
      <c r="M43" s="16">
        <f t="shared" si="13"/>
        <v>0.19853100000000001</v>
      </c>
    </row>
    <row r="44" spans="1:13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0"/>
        <v>0</v>
      </c>
      <c r="F44" s="20">
        <f t="shared" si="11"/>
        <v>0</v>
      </c>
      <c r="G44" s="20">
        <v>0</v>
      </c>
      <c r="H44" s="20">
        <v>0</v>
      </c>
      <c r="I44" s="20">
        <v>0</v>
      </c>
      <c r="J44" s="20">
        <f t="shared" si="12"/>
        <v>0</v>
      </c>
      <c r="K44" s="20">
        <v>0</v>
      </c>
      <c r="L44" s="20">
        <f t="shared" si="13"/>
        <v>0</v>
      </c>
      <c r="M44" s="20">
        <f t="shared" si="13"/>
        <v>0</v>
      </c>
    </row>
    <row r="45" spans="1:13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0"/>
        <v xml:space="preserve"> </v>
      </c>
      <c r="F45" s="5" t="str">
        <f t="shared" si="11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2"/>
        <v xml:space="preserve"> </v>
      </c>
      <c r="K45" s="5" t="s">
        <v>11</v>
      </c>
      <c r="L45" s="5" t="str">
        <f t="shared" si="13"/>
        <v xml:space="preserve"> </v>
      </c>
      <c r="M45" s="5" t="str">
        <f t="shared" si="13"/>
        <v xml:space="preserve"> </v>
      </c>
    </row>
    <row r="46" spans="1:13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0"/>
        <v>0.12</v>
      </c>
      <c r="F46" s="440">
        <f t="shared" si="11"/>
        <v>0</v>
      </c>
      <c r="G46" s="440">
        <v>0</v>
      </c>
      <c r="H46" s="440">
        <v>0</v>
      </c>
      <c r="I46" s="440">
        <v>0.23</v>
      </c>
      <c r="J46" s="440">
        <f t="shared" si="12"/>
        <v>0</v>
      </c>
      <c r="K46" s="440">
        <v>0.12</v>
      </c>
      <c r="L46" s="440">
        <f t="shared" si="13"/>
        <v>0.12</v>
      </c>
      <c r="M46" s="440">
        <f t="shared" si="13"/>
        <v>0.12</v>
      </c>
    </row>
    <row r="47" spans="1:13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0"/>
        <v>0.5</v>
      </c>
      <c r="F47" s="441">
        <f t="shared" si="11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2"/>
        <v>1.47</v>
      </c>
      <c r="K47" s="441">
        <v>0.12</v>
      </c>
      <c r="L47" s="441">
        <f t="shared" si="13"/>
        <v>0.5</v>
      </c>
      <c r="M47" s="441">
        <f t="shared" si="13"/>
        <v>0.5</v>
      </c>
    </row>
    <row r="48" spans="1:13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0"/>
        <v>0</v>
      </c>
      <c r="F48" s="23">
        <f t="shared" si="11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3"/>
        <v>0</v>
      </c>
      <c r="M48" s="23">
        <f t="shared" si="13"/>
        <v>0</v>
      </c>
    </row>
    <row r="49" spans="1:13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</row>
    <row r="50" spans="1:13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</row>
    <row r="51" spans="1:13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</row>
    <row r="52" spans="1:13" ht="22.5" x14ac:dyDescent="0.25">
      <c r="A52" s="8" t="s">
        <v>68</v>
      </c>
      <c r="B52" s="684" t="s">
        <v>855</v>
      </c>
      <c r="C52" s="684" t="s">
        <v>872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</row>
    <row r="53" spans="1:13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</row>
    <row r="54" spans="1:13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</row>
    <row r="55" spans="1:13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</row>
    <row r="56" spans="1:13" x14ac:dyDescent="0.25">
      <c r="A56" s="7" t="s">
        <v>78</v>
      </c>
      <c r="B56" s="685" t="s">
        <v>79</v>
      </c>
      <c r="C56" s="685" t="s">
        <v>873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</row>
    <row r="57" spans="1:13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</row>
    <row r="58" spans="1:13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</row>
    <row r="59" spans="1:13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</row>
    <row r="60" spans="1:13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</row>
    <row r="61" spans="1:13" x14ac:dyDescent="0.25">
      <c r="A61" s="26" t="s">
        <v>88</v>
      </c>
      <c r="B61" s="443">
        <v>7500</v>
      </c>
      <c r="C61" s="443">
        <v>8000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</row>
    <row r="62" spans="1:13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</row>
    <row r="63" spans="1:13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</row>
    <row r="64" spans="1:13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</row>
    <row r="65" spans="1:13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</row>
    <row r="66" spans="1:13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</row>
    <row r="67" spans="1:13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4">+I69+I70</f>
        <v>0</v>
      </c>
      <c r="J67" s="444">
        <f t="shared" si="14"/>
        <v>0</v>
      </c>
      <c r="K67" s="444">
        <f t="shared" si="14"/>
        <v>244700</v>
      </c>
      <c r="L67" s="444">
        <f t="shared" ref="L67:M67" si="15">+L69+L70</f>
        <v>0</v>
      </c>
      <c r="M67" s="444">
        <f t="shared" si="15"/>
        <v>0</v>
      </c>
    </row>
    <row r="68" spans="1:13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</row>
    <row r="69" spans="1:13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</row>
    <row r="70" spans="1:13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</row>
    <row r="71" spans="1:13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</row>
    <row r="72" spans="1:13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</row>
    <row r="73" spans="1:13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</row>
    <row r="74" spans="1:13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</row>
    <row r="75" spans="1:13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</row>
    <row r="76" spans="1:13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</row>
    <row r="77" spans="1:13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</row>
    <row r="78" spans="1:13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</row>
    <row r="79" spans="1:13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</row>
    <row r="80" spans="1:13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</row>
    <row r="81" spans="1:13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</row>
    <row r="82" spans="1:13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</row>
    <row r="83" spans="1:13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</row>
    <row r="84" spans="1:13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</row>
    <row r="85" spans="1:13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</row>
    <row r="86" spans="1:13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</row>
    <row r="87" spans="1:13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</row>
    <row r="88" spans="1:13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</row>
    <row r="89" spans="1:13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</row>
    <row r="90" spans="1:13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</row>
    <row r="91" spans="1:13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</row>
    <row r="92" spans="1:13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</row>
    <row r="93" spans="1:13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</row>
    <row r="94" spans="1:13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</row>
    <row r="95" spans="1:13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</row>
    <row r="96" spans="1:13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</row>
    <row r="97" spans="1:13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</row>
  </sheetData>
  <phoneticPr fontId="10" type="noConversion"/>
  <conditionalFormatting sqref="C4:F5">
    <cfRule type="cellIs" dxfId="249" priority="26" operator="equal">
      <formula>"Yes"</formula>
    </cfRule>
  </conditionalFormatting>
  <conditionalFormatting sqref="C87:F87">
    <cfRule type="cellIs" dxfId="248" priority="25" operator="equal">
      <formula>"Yes"</formula>
    </cfRule>
  </conditionalFormatting>
  <conditionalFormatting sqref="I4:I5">
    <cfRule type="cellIs" dxfId="247" priority="18" operator="equal">
      <formula>"Yes"</formula>
    </cfRule>
  </conditionalFormatting>
  <conditionalFormatting sqref="I87">
    <cfRule type="cellIs" dxfId="246" priority="17" operator="equal">
      <formula>"Yes"</formula>
    </cfRule>
  </conditionalFormatting>
  <conditionalFormatting sqref="J4:K5">
    <cfRule type="cellIs" dxfId="245" priority="16" operator="equal">
      <formula>"Yes"</formula>
    </cfRule>
  </conditionalFormatting>
  <conditionalFormatting sqref="J87:K87">
    <cfRule type="cellIs" dxfId="244" priority="15" operator="equal">
      <formula>"Yes"</formula>
    </cfRule>
  </conditionalFormatting>
  <conditionalFormatting sqref="G4:G5">
    <cfRule type="cellIs" dxfId="243" priority="24" operator="equal">
      <formula>"Yes"</formula>
    </cfRule>
  </conditionalFormatting>
  <conditionalFormatting sqref="G87">
    <cfRule type="cellIs" dxfId="242" priority="23" operator="equal">
      <formula>"Yes"</formula>
    </cfRule>
  </conditionalFormatting>
  <conditionalFormatting sqref="H4:H5">
    <cfRule type="cellIs" dxfId="241" priority="22" operator="equal">
      <formula>"Yes"</formula>
    </cfRule>
  </conditionalFormatting>
  <conditionalFormatting sqref="H87">
    <cfRule type="cellIs" dxfId="240" priority="21" operator="equal">
      <formula>"Yes"</formula>
    </cfRule>
  </conditionalFormatting>
  <conditionalFormatting sqref="C87">
    <cfRule type="cellIs" dxfId="239" priority="11" operator="equal">
      <formula>"Yes"</formula>
    </cfRule>
  </conditionalFormatting>
  <conditionalFormatting sqref="B4:M5">
    <cfRule type="cellIs" dxfId="238" priority="14" operator="equal">
      <formula>"Yes"</formula>
    </cfRule>
  </conditionalFormatting>
  <conditionalFormatting sqref="B87:M87">
    <cfRule type="cellIs" dxfId="237" priority="13" operator="equal">
      <formula>"Yes"</formula>
    </cfRule>
  </conditionalFormatting>
  <conditionalFormatting sqref="C4:C5">
    <cfRule type="cellIs" dxfId="236" priority="12" operator="equal">
      <formula>"Yes"</formula>
    </cfRule>
  </conditionalFormatting>
  <conditionalFormatting sqref="L4:L5">
    <cfRule type="cellIs" dxfId="235" priority="10" operator="equal">
      <formula>"Yes"</formula>
    </cfRule>
  </conditionalFormatting>
  <conditionalFormatting sqref="L87">
    <cfRule type="cellIs" dxfId="234" priority="9" operator="equal">
      <formula>"Yes"</formula>
    </cfRule>
  </conditionalFormatting>
  <conditionalFormatting sqref="M4:M5">
    <cfRule type="cellIs" dxfId="233" priority="8" operator="equal">
      <formula>"Yes"</formula>
    </cfRule>
  </conditionalFormatting>
  <conditionalFormatting sqref="M87">
    <cfRule type="cellIs" dxfId="232" priority="7" operator="equal">
      <formula>"Yes"</formula>
    </cfRule>
  </conditionalFormatting>
  <conditionalFormatting sqref="B4">
    <cfRule type="cellIs" dxfId="231" priority="3" operator="equal">
      <formula>"Yes"</formula>
    </cfRule>
  </conditionalFormatting>
  <conditionalFormatting sqref="C4">
    <cfRule type="cellIs" dxfId="230" priority="2" operator="equal">
      <formula>"Yes"</formula>
    </cfRule>
  </conditionalFormatting>
  <conditionalFormatting sqref="B5">
    <cfRule type="cellIs" dxfId="229" priority="1" operator="equal">
      <formula>"Yes"</formula>
    </cfRule>
  </conditionalFormatting>
  <dataValidations count="2">
    <dataValidation type="list" allowBlank="1" showInputMessage="1" showErrorMessage="1" sqref="B87:J87 L4:M5 L87:M87 B4:J5" xr:uid="{8BA0AFE2-C77F-4A24-A67D-C939211074D8}">
      <formula1>"Yes,No"</formula1>
    </dataValidation>
    <dataValidation type="list" allowBlank="1" showInputMessage="1" showErrorMessage="1" sqref="B6:J6 L6:M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dnc_capex_drivers!$B$2:$B$130</xm:f>
          </x14:formula1>
          <xm:sqref>B52:M52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W107" activePane="bottomRight" state="frozen"/>
      <selection pane="topRight" activeCell="H1" sqref="H1"/>
      <selection pane="bottomLeft" activeCell="A101" sqref="A101"/>
      <selection pane="bottomRight" activeCell="AK122" sqref="AK122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>+AF119-AE119+AE123</f>
        <v>44368</v>
      </c>
      <c r="AG123" s="597">
        <f>+AG119-AF119+AF123</f>
        <v>44369</v>
      </c>
      <c r="AH123" s="598">
        <f>+AH119-AG119+AG123</f>
        <v>44381</v>
      </c>
      <c r="AI123" s="599">
        <f>+AI119-AH119+AH123</f>
        <v>44382</v>
      </c>
      <c r="AJ123" s="600">
        <f>+AJ119-AI119+AI123</f>
        <v>44412</v>
      </c>
      <c r="AK123" s="597">
        <f t="shared" ref="AK123:AK129" si="9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>+AF120-AE120+AE124</f>
        <v>44368</v>
      </c>
      <c r="AG124" s="537">
        <f>+AG120-AF120+AF124</f>
        <v>44369</v>
      </c>
      <c r="AH124" s="538">
        <f>+AH120-AG120+AG124</f>
        <v>44381</v>
      </c>
      <c r="AI124" s="503">
        <f>+AI120-AH120+AH124</f>
        <v>44382</v>
      </c>
      <c r="AJ124" s="539">
        <f>+AJ120-AI120+AI124</f>
        <v>44412</v>
      </c>
      <c r="AK124" s="537">
        <f t="shared" si="9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>+AF121-AE121+AE125</f>
        <v>44368</v>
      </c>
      <c r="AG125" s="537">
        <f>+AG121-AF121+AF125</f>
        <v>44369</v>
      </c>
      <c r="AH125" s="538">
        <f>+AH121-AG121+AG125</f>
        <v>44381</v>
      </c>
      <c r="AI125" s="547">
        <f>+AI121-AH121+AH125</f>
        <v>44382</v>
      </c>
      <c r="AJ125" s="548">
        <f>+AJ121-AI121+AI125</f>
        <v>44412</v>
      </c>
      <c r="AK125" s="537">
        <f t="shared" si="9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>+AF122-AE122+AE126</f>
        <v>44368</v>
      </c>
      <c r="AG126" s="537">
        <f>+AG122-AF122+AF126</f>
        <v>44369</v>
      </c>
      <c r="AH126" s="538">
        <f>+AH122-AG122+AG126</f>
        <v>44381</v>
      </c>
      <c r="AI126" s="503">
        <f>+AI122-AH122+AH126</f>
        <v>44382</v>
      </c>
      <c r="AJ126" s="539">
        <f>+AJ122-AI122+AI126</f>
        <v>44412</v>
      </c>
      <c r="AK126" s="537">
        <f t="shared" si="9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0">+AF123-AE123+AE127</f>
        <v>44490</v>
      </c>
      <c r="AG127" s="597">
        <f t="shared" si="10"/>
        <v>44491</v>
      </c>
      <c r="AH127" s="598">
        <f t="shared" si="10"/>
        <v>44503</v>
      </c>
      <c r="AI127" s="599">
        <f t="shared" si="10"/>
        <v>44504</v>
      </c>
      <c r="AJ127" s="600">
        <f t="shared" si="10"/>
        <v>44534</v>
      </c>
      <c r="AK127" s="597">
        <f t="shared" si="9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1">+AE124-AE123+AE127</f>
        <v>44470</v>
      </c>
      <c r="AF128" s="537">
        <f t="shared" si="10"/>
        <v>44490</v>
      </c>
      <c r="AG128" s="537">
        <f t="shared" si="10"/>
        <v>44491</v>
      </c>
      <c r="AH128" s="538">
        <f t="shared" si="10"/>
        <v>44503</v>
      </c>
      <c r="AI128" s="503">
        <f t="shared" si="10"/>
        <v>44504</v>
      </c>
      <c r="AJ128" s="539">
        <f t="shared" si="10"/>
        <v>44534</v>
      </c>
      <c r="AK128" s="537">
        <f t="shared" si="9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1"/>
        <v>44470</v>
      </c>
      <c r="AF129" s="537">
        <f t="shared" si="10"/>
        <v>44490</v>
      </c>
      <c r="AG129" s="537">
        <f t="shared" si="10"/>
        <v>44491</v>
      </c>
      <c r="AH129" s="538">
        <f t="shared" si="10"/>
        <v>44503</v>
      </c>
      <c r="AI129" s="547">
        <f t="shared" si="10"/>
        <v>44504</v>
      </c>
      <c r="AJ129" s="548">
        <f t="shared" si="10"/>
        <v>44534</v>
      </c>
      <c r="AK129" s="537">
        <f t="shared" si="9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2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2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2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2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2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2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2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2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228" priority="49">
      <formula>AND(E2="GENERIC",D2&lt;&gt;"GENERIC")</formula>
    </cfRule>
  </conditionalFormatting>
  <conditionalFormatting sqref="E2:E98">
    <cfRule type="expression" dxfId="227" priority="48">
      <formula>AND(D2="GENERIC",E2&lt;&gt;"GENERIC")</formula>
    </cfRule>
  </conditionalFormatting>
  <conditionalFormatting sqref="E101:E111 E115:E121">
    <cfRule type="expression" dxfId="224" priority="45">
      <formula>AND(D101="GENERIC",E101&lt;&gt;"GENERIC")</formula>
    </cfRule>
  </conditionalFormatting>
  <conditionalFormatting sqref="E115:E118">
    <cfRule type="expression" dxfId="222" priority="43">
      <formula>AND(D115="GENERIC",E115&lt;&gt;"GENERIC")</formula>
    </cfRule>
  </conditionalFormatting>
  <conditionalFormatting sqref="W123:AD125">
    <cfRule type="cellIs" dxfId="217" priority="32" operator="greaterThanOrEqual">
      <formula>TODAY()</formula>
    </cfRule>
  </conditionalFormatting>
  <conditionalFormatting sqref="AE121:AK121">
    <cfRule type="cellIs" dxfId="216" priority="39" operator="greaterThanOrEqual">
      <formula>TODAY()</formula>
    </cfRule>
  </conditionalFormatting>
  <conditionalFormatting sqref="W122:AD122">
    <cfRule type="cellIs" dxfId="213" priority="36" operator="greaterThanOrEqual">
      <formula>TODAY()</formula>
    </cfRule>
  </conditionalFormatting>
  <conditionalFormatting sqref="E123:E125">
    <cfRule type="expression" dxfId="211" priority="34">
      <formula>AND(D123="GENERIC",E123&lt;&gt;"GENERIC")</formula>
    </cfRule>
  </conditionalFormatting>
  <conditionalFormatting sqref="W127:AD129">
    <cfRule type="cellIs" dxfId="207" priority="23" operator="greaterThanOrEqual">
      <formula>TODAY()</formula>
    </cfRule>
  </conditionalFormatting>
  <conditionalFormatting sqref="W126:AD126">
    <cfRule type="cellIs" dxfId="204" priority="27" operator="greaterThanOrEqual">
      <formula>TODAY()</formula>
    </cfRule>
  </conditionalFormatting>
  <conditionalFormatting sqref="E127:E129">
    <cfRule type="expression" dxfId="202" priority="25">
      <formula>AND(D127="GENERIC",E127&lt;&gt;"GENERIC")</formula>
    </cfRule>
  </conditionalFormatting>
  <conditionalFormatting sqref="W130:AD132">
    <cfRule type="cellIs" dxfId="197" priority="18" operator="greaterThanOrEqual">
      <formula>TODAY()</formula>
    </cfRule>
  </conditionalFormatting>
  <conditionalFormatting sqref="W112:AL114">
    <cfRule type="cellIs" dxfId="194" priority="10" operator="greaterThanOrEqual">
      <formula>TODAY()</formula>
    </cfRule>
  </conditionalFormatting>
  <conditionalFormatting sqref="W133:AD133">
    <cfRule type="cellIs" dxfId="190" priority="13" operator="greaterThanOrEqual">
      <formula>TODAY()</formula>
    </cfRule>
  </conditionalFormatting>
  <conditionalFormatting sqref="E112:E114">
    <cfRule type="expression" dxfId="188" priority="11">
      <formula>AND(D112="GENERIC",E112&lt;&gt;"GENERIC")</formula>
    </cfRule>
  </conditionalFormatting>
  <conditionalFormatting sqref="E134:E136">
    <cfRule type="expression" dxfId="187" priority="8">
      <formula>AND(D134="GENERIC",E134&lt;&gt;"GENERIC")</formula>
    </cfRule>
  </conditionalFormatting>
  <conditionalFormatting sqref="W137:AD137">
    <cfRule type="cellIs" dxfId="185" priority="2" operator="greaterThanOrEqual">
      <formula>TODAY()</formula>
    </cfRule>
  </conditionalFormatting>
  <conditionalFormatting sqref="AE137:AK137">
    <cfRule type="cellIs" dxfId="184" priority="1" operator="greaterThanOrEqual">
      <formula>TODAY()</formula>
    </cfRule>
  </conditionalFormatting>
  <conditionalFormatting sqref="AE134:AK135">
    <cfRule type="cellIs" dxfId="183" priority="6" operator="greaterThanOrEqual">
      <formula>TODAY()</formula>
    </cfRule>
  </conditionalFormatting>
  <conditionalFormatting sqref="AE136:AK136">
    <cfRule type="cellIs" dxfId="182" priority="5" operator="greaterThanOrEqual">
      <formula>TODAY()</formula>
    </cfRule>
  </conditionalFormatting>
  <conditionalFormatting sqref="E137">
    <cfRule type="expression" dxfId="181" priority="4">
      <formula>AND(D137="GENERIC",E137&lt;&gt;"GENERIC")</formula>
    </cfRule>
  </conditionalFormatting>
  <conditionalFormatting sqref="E137">
    <cfRule type="expression" dxfId="180" priority="3">
      <formula>AND(D137="GENERIC",E137&lt;&gt;"GENERIC")</formula>
    </cfRule>
  </conditionalFormatting>
  <conditionalFormatting sqref="E119:E121">
    <cfRule type="expression" dxfId="179" priority="50">
      <formula>AND(D119="GENERIC",E119&lt;&gt;"GENERIC")</formula>
    </cfRule>
  </conditionalFormatting>
  <conditionalFormatting sqref="D99:D100">
    <cfRule type="expression" dxfId="176" priority="47">
      <formula>AND(E99="GENERIC",D99&lt;&gt;"GENERIC")</formula>
    </cfRule>
  </conditionalFormatting>
  <conditionalFormatting sqref="E99:E100">
    <cfRule type="expression" dxfId="175" priority="46">
      <formula>AND(D99="GENERIC",E99&lt;&gt;"GENERIC")</formula>
    </cfRule>
  </conditionalFormatting>
  <conditionalFormatting sqref="E111">
    <cfRule type="expression" dxfId="173" priority="44">
      <formula>AND(D111="GENERIC",E111&lt;&gt;"GENERIC")</formula>
    </cfRule>
  </conditionalFormatting>
  <conditionalFormatting sqref="AE122:AK122">
    <cfRule type="cellIs" dxfId="170" priority="35" operator="greaterThanOrEqual">
      <formula>TODAY()</formula>
    </cfRule>
  </conditionalFormatting>
  <conditionalFormatting sqref="W101:AL111 AL115:AL118 W115:AD121 AO111">
    <cfRule type="cellIs" dxfId="169" priority="42" operator="greaterThanOrEqual">
      <formula>TODAY()</formula>
    </cfRule>
  </conditionalFormatting>
  <conditionalFormatting sqref="AE115:AK118">
    <cfRule type="cellIs" dxfId="168" priority="41" operator="greaterThanOrEqual">
      <formula>TODAY()</formula>
    </cfRule>
  </conditionalFormatting>
  <conditionalFormatting sqref="AE119:AK120">
    <cfRule type="cellIs" dxfId="167" priority="40" operator="greaterThanOrEqual">
      <formula>TODAY()</formula>
    </cfRule>
  </conditionalFormatting>
  <conditionalFormatting sqref="E122">
    <cfRule type="expression" dxfId="165" priority="38">
      <formula>AND(D122="GENERIC",E122&lt;&gt;"GENERIC")</formula>
    </cfRule>
  </conditionalFormatting>
  <conditionalFormatting sqref="E122">
    <cfRule type="expression" dxfId="164" priority="37">
      <formula>AND(D122="GENERIC",E122&lt;&gt;"GENERIC")</formula>
    </cfRule>
  </conditionalFormatting>
  <conditionalFormatting sqref="E123:E125">
    <cfRule type="expression" dxfId="162" priority="33">
      <formula>AND(D123="GENERIC",E123&lt;&gt;"GENERIC")</formula>
    </cfRule>
  </conditionalFormatting>
  <conditionalFormatting sqref="AE126:AK126">
    <cfRule type="cellIs" dxfId="160" priority="26" operator="greaterThanOrEqual">
      <formula>TODAY()</formula>
    </cfRule>
  </conditionalFormatting>
  <conditionalFormatting sqref="AE123:AK124">
    <cfRule type="cellIs" dxfId="158" priority="31" operator="greaterThanOrEqual">
      <formula>TODAY()</formula>
    </cfRule>
  </conditionalFormatting>
  <conditionalFormatting sqref="AE125:AK125">
    <cfRule type="cellIs" dxfId="157" priority="30" operator="greaterThanOrEqual">
      <formula>TODAY()</formula>
    </cfRule>
  </conditionalFormatting>
  <conditionalFormatting sqref="E126">
    <cfRule type="expression" dxfId="156" priority="29">
      <formula>AND(D126="GENERIC",E126&lt;&gt;"GENERIC")</formula>
    </cfRule>
  </conditionalFormatting>
  <conditionalFormatting sqref="E126">
    <cfRule type="expression" dxfId="155" priority="28">
      <formula>AND(D126="GENERIC",E126&lt;&gt;"GENERIC")</formula>
    </cfRule>
  </conditionalFormatting>
  <conditionalFormatting sqref="E127:E129">
    <cfRule type="expression" dxfId="153" priority="24">
      <formula>AND(D127="GENERIC",E127&lt;&gt;"GENERIC")</formula>
    </cfRule>
  </conditionalFormatting>
  <conditionalFormatting sqref="AE127:AK128">
    <cfRule type="cellIs" dxfId="151" priority="22" operator="greaterThanOrEqual">
      <formula>TODAY()</formula>
    </cfRule>
  </conditionalFormatting>
  <conditionalFormatting sqref="AE129:AK129">
    <cfRule type="cellIs" dxfId="150" priority="21" operator="greaterThanOrEqual">
      <formula>TODAY()</formula>
    </cfRule>
  </conditionalFormatting>
  <conditionalFormatting sqref="E130:E132">
    <cfRule type="expression" dxfId="149" priority="20">
      <formula>AND(D130="GENERIC",E130&lt;&gt;"GENERIC")</formula>
    </cfRule>
  </conditionalFormatting>
  <conditionalFormatting sqref="E130:E132">
    <cfRule type="expression" dxfId="148" priority="19">
      <formula>AND(D130="GENERIC",E130&lt;&gt;"GENERIC")</formula>
    </cfRule>
  </conditionalFormatting>
  <conditionalFormatting sqref="AE133:AK133">
    <cfRule type="cellIs" dxfId="146" priority="12" operator="greaterThanOrEqual">
      <formula>TODAY()</formula>
    </cfRule>
  </conditionalFormatting>
  <conditionalFormatting sqref="AE130:AK131">
    <cfRule type="cellIs" dxfId="144" priority="17" operator="greaterThanOrEqual">
      <formula>TODAY()</formula>
    </cfRule>
  </conditionalFormatting>
  <conditionalFormatting sqref="AE132:AK132">
    <cfRule type="cellIs" dxfId="143" priority="16" operator="greaterThanOrEqual">
      <formula>TODAY()</formula>
    </cfRule>
  </conditionalFormatting>
  <conditionalFormatting sqref="E133">
    <cfRule type="expression" dxfId="142" priority="15">
      <formula>AND(D133="GENERIC",E133&lt;&gt;"GENERIC")</formula>
    </cfRule>
  </conditionalFormatting>
  <conditionalFormatting sqref="E133">
    <cfRule type="expression" dxfId="141" priority="14">
      <formula>AND(D133="GENERIC",E133&lt;&gt;"GENERIC")</formula>
    </cfRule>
  </conditionalFormatting>
  <conditionalFormatting sqref="E134:E136">
    <cfRule type="expression" dxfId="138" priority="9">
      <formula>AND(D134="GENERIC",E134&lt;&gt;"GENERIC")</formula>
    </cfRule>
  </conditionalFormatting>
  <conditionalFormatting sqref="W134:AD136">
    <cfRule type="cellIs" dxfId="134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38"/>
  <sheetViews>
    <sheetView workbookViewId="0">
      <pane xSplit="9" ySplit="100" topLeftCell="Z115" activePane="bottomRight" state="frozen"/>
      <selection pane="topRight" activeCell="J1" sqref="J1"/>
      <selection pane="bottomLeft" activeCell="A101" sqref="A101"/>
      <selection pane="bottomRight" activeCell="AC128" sqref="AC128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3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44348</v>
      </c>
      <c r="AF124" s="597">
        <f>+AF119-AE119+AE124</f>
        <v>44374</v>
      </c>
      <c r="AG124" s="597">
        <f>+AG119-AF119+AF124</f>
        <v>44375</v>
      </c>
      <c r="AH124" s="598">
        <f>+AH119-AG119+AG124</f>
        <v>44392</v>
      </c>
      <c r="AI124" s="599">
        <f>+AI119-AH119+AH124</f>
        <v>44394</v>
      </c>
      <c r="AJ124" s="600">
        <f>+AJ119-AI119+AI124</f>
        <v>44424</v>
      </c>
      <c r="AK124" s="597">
        <f t="shared" ref="AK124:AK127" si="12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44348</v>
      </c>
      <c r="AF125" s="537">
        <f>+AF120-AE120+AE125</f>
        <v>44374</v>
      </c>
      <c r="AG125" s="537">
        <f>+AG120-AF120+AF125</f>
        <v>44375</v>
      </c>
      <c r="AH125" s="538">
        <f>+AH120-AG120+AG125</f>
        <v>44392</v>
      </c>
      <c r="AI125" s="503">
        <f>+AI120-AH120+AH125</f>
        <v>44394</v>
      </c>
      <c r="AJ125" s="539">
        <f>+AJ120-AI120+AI125</f>
        <v>44424</v>
      </c>
      <c r="AK125" s="537">
        <f t="shared" si="12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44348</v>
      </c>
      <c r="AF126" s="537">
        <f>+AF121-AE121+AE126</f>
        <v>44374</v>
      </c>
      <c r="AG126" s="537">
        <f>+AG121-AF121+AF126</f>
        <v>44375</v>
      </c>
      <c r="AH126" s="538">
        <f>+AH121-AG121+AG126</f>
        <v>44392</v>
      </c>
      <c r="AI126" s="547">
        <f>+AI121-AH121+AH126</f>
        <v>44394</v>
      </c>
      <c r="AJ126" s="548">
        <f>+AJ121-AI121+AI126</f>
        <v>44424</v>
      </c>
      <c r="AK126" s="537">
        <f t="shared" si="12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3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44348</v>
      </c>
      <c r="AF127" s="537">
        <f>+AF123-AE123+AE127</f>
        <v>44374</v>
      </c>
      <c r="AG127" s="537">
        <f>+AG123-AF123+AF127</f>
        <v>44375</v>
      </c>
      <c r="AH127" s="538">
        <f>+AH123-AG123+AG127</f>
        <v>44392</v>
      </c>
      <c r="AI127" s="503">
        <f>+AI123-AH123+AH127</f>
        <v>44394</v>
      </c>
      <c r="AJ127" s="539">
        <f>+AJ123-AI123+AI127</f>
        <v>44424</v>
      </c>
      <c r="AK127" s="537">
        <f t="shared" si="12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3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44470</v>
      </c>
      <c r="AF128" s="597">
        <f t="shared" ref="AF128:AF130" si="14">+AF124-AE124+AE128</f>
        <v>44496</v>
      </c>
      <c r="AG128" s="597">
        <f t="shared" ref="AG128:AG130" si="15">+AG124-AF124+AF128</f>
        <v>44497</v>
      </c>
      <c r="AH128" s="598">
        <f t="shared" ref="AH128:AH130" si="16">+AH124-AG124+AG128</f>
        <v>44514</v>
      </c>
      <c r="AI128" s="599">
        <f t="shared" ref="AI128:AI130" si="17">+AI124-AH124+AH128</f>
        <v>44516</v>
      </c>
      <c r="AJ128" s="600">
        <f t="shared" ref="AJ128:AJ130" si="18">+AJ124-AI124+AI128</f>
        <v>44546</v>
      </c>
      <c r="AK128" s="597">
        <f t="shared" ref="AK128:AK130" si="19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3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0">+AE125-AE124+AE128</f>
        <v>44470</v>
      </c>
      <c r="AF129" s="537">
        <f t="shared" si="14"/>
        <v>44496</v>
      </c>
      <c r="AG129" s="537">
        <f t="shared" si="15"/>
        <v>44497</v>
      </c>
      <c r="AH129" s="538">
        <f t="shared" si="16"/>
        <v>44514</v>
      </c>
      <c r="AI129" s="503">
        <f t="shared" si="17"/>
        <v>44516</v>
      </c>
      <c r="AJ129" s="539">
        <f t="shared" si="18"/>
        <v>44546</v>
      </c>
      <c r="AK129" s="537">
        <f t="shared" si="19"/>
        <v>42095</v>
      </c>
      <c r="AL129" s="377"/>
      <c r="AM129" s="357">
        <v>0</v>
      </c>
    </row>
    <row r="130" spans="1:39" x14ac:dyDescent="0.25">
      <c r="A130" s="340">
        <f t="shared" ref="A130:A138" si="21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3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0"/>
        <v>44470</v>
      </c>
      <c r="AF130" s="537">
        <f t="shared" si="14"/>
        <v>44496</v>
      </c>
      <c r="AG130" s="537">
        <f t="shared" si="15"/>
        <v>44497</v>
      </c>
      <c r="AH130" s="538">
        <f t="shared" si="16"/>
        <v>44514</v>
      </c>
      <c r="AI130" s="547">
        <f t="shared" si="17"/>
        <v>44516</v>
      </c>
      <c r="AJ130" s="548">
        <f t="shared" si="18"/>
        <v>44546</v>
      </c>
      <c r="AK130" s="537">
        <f t="shared" si="19"/>
        <v>42095</v>
      </c>
      <c r="AL130" s="373"/>
      <c r="AM130" s="361">
        <v>0</v>
      </c>
    </row>
    <row r="131" spans="1:39" x14ac:dyDescent="0.25">
      <c r="A131" s="603">
        <f t="shared" si="21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2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/>
    </row>
    <row r="132" spans="1:39" x14ac:dyDescent="0.25">
      <c r="A132" s="301">
        <f t="shared" si="21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2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/>
    </row>
    <row r="133" spans="1:39" x14ac:dyDescent="0.25">
      <c r="A133" s="340">
        <f t="shared" si="21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2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/>
    </row>
    <row r="134" spans="1:39" x14ac:dyDescent="0.25">
      <c r="A134" s="301">
        <f t="shared" si="21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2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/>
    </row>
    <row r="135" spans="1:39" x14ac:dyDescent="0.25">
      <c r="A135" s="603">
        <f t="shared" si="21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3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/>
    </row>
    <row r="136" spans="1:39" x14ac:dyDescent="0.25">
      <c r="A136" s="301">
        <f t="shared" si="21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3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/>
    </row>
    <row r="137" spans="1:39" x14ac:dyDescent="0.25">
      <c r="A137" s="340">
        <f t="shared" si="21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3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/>
    </row>
    <row r="138" spans="1:39" x14ac:dyDescent="0.25">
      <c r="A138" s="301">
        <f t="shared" si="21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3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/>
    </row>
  </sheetData>
  <phoneticPr fontId="10" type="noConversion"/>
  <conditionalFormatting sqref="E119:E123">
    <cfRule type="expression" dxfId="129" priority="68">
      <formula>AND(D119="GENERIC",E119&lt;&gt;"GENERIC")</formula>
    </cfRule>
  </conditionalFormatting>
  <conditionalFormatting sqref="D2:D98">
    <cfRule type="expression" dxfId="128" priority="67">
      <formula>AND(E2="GENERIC",D2&lt;&gt;"GENERIC")</formula>
    </cfRule>
  </conditionalFormatting>
  <conditionalFormatting sqref="E2:E98">
    <cfRule type="expression" dxfId="127" priority="66">
      <formula>AND(D2="GENERIC",E2&lt;&gt;"GENERIC")</formula>
    </cfRule>
  </conditionalFormatting>
  <conditionalFormatting sqref="D99:D100">
    <cfRule type="expression" dxfId="126" priority="65">
      <formula>AND(E99="GENERIC",D99&lt;&gt;"GENERIC")</formula>
    </cfRule>
  </conditionalFormatting>
  <conditionalFormatting sqref="E99:E100">
    <cfRule type="expression" dxfId="125" priority="64">
      <formula>AND(D99="GENERIC",E99&lt;&gt;"GENERIC")</formula>
    </cfRule>
  </conditionalFormatting>
  <conditionalFormatting sqref="E101:E111 E115:E123">
    <cfRule type="expression" dxfId="124" priority="63">
      <formula>AND(D101="GENERIC",E101&lt;&gt;"GENERIC")</formula>
    </cfRule>
  </conditionalFormatting>
  <conditionalFormatting sqref="E111">
    <cfRule type="expression" dxfId="123" priority="61">
      <formula>AND(D111="GENERIC",E111&lt;&gt;"GENERIC")</formula>
    </cfRule>
  </conditionalFormatting>
  <conditionalFormatting sqref="E115:E118">
    <cfRule type="expression" dxfId="122" priority="60">
      <formula>AND(D115="GENERIC",E115&lt;&gt;"GENERIC")</formula>
    </cfRule>
  </conditionalFormatting>
  <conditionalFormatting sqref="W123:AD123">
    <cfRule type="cellIs" dxfId="121" priority="48" operator="greaterThanOrEqual">
      <formula>TODAY()</formula>
    </cfRule>
  </conditionalFormatting>
  <conditionalFormatting sqref="AE123:AK123">
    <cfRule type="cellIs" dxfId="120" priority="47" operator="greaterThanOrEqual">
      <formula>TODAY()</formula>
    </cfRule>
  </conditionalFormatting>
  <conditionalFormatting sqref="W101:AL111 AL115:AL118 AO111 W115:AD123">
    <cfRule type="cellIs" dxfId="119" priority="54" operator="greaterThanOrEqual">
      <formula>TODAY()</formula>
    </cfRule>
  </conditionalFormatting>
  <conditionalFormatting sqref="AE115:AK118">
    <cfRule type="cellIs" dxfId="118" priority="53" operator="greaterThanOrEqual">
      <formula>TODAY()</formula>
    </cfRule>
  </conditionalFormatting>
  <conditionalFormatting sqref="AE119:AK120 AE122:AK122">
    <cfRule type="cellIs" dxfId="117" priority="52" operator="greaterThanOrEqual">
      <formula>TODAY()</formula>
    </cfRule>
  </conditionalFormatting>
  <conditionalFormatting sqref="AE121:AK123">
    <cfRule type="cellIs" dxfId="116" priority="51" operator="greaterThanOrEqual">
      <formula>TODAY()</formula>
    </cfRule>
  </conditionalFormatting>
  <conditionalFormatting sqref="E123">
    <cfRule type="expression" dxfId="115" priority="50">
      <formula>AND(D123="GENERIC",E123&lt;&gt;"GENERIC")</formula>
    </cfRule>
  </conditionalFormatting>
  <conditionalFormatting sqref="E123">
    <cfRule type="expression" dxfId="114" priority="49">
      <formula>AND(D123="GENERIC",E123&lt;&gt;"GENERIC")</formula>
    </cfRule>
  </conditionalFormatting>
  <conditionalFormatting sqref="E124:E126">
    <cfRule type="expression" dxfId="113" priority="46">
      <formula>AND(D124="GENERIC",E124&lt;&gt;"GENERIC")</formula>
    </cfRule>
  </conditionalFormatting>
  <conditionalFormatting sqref="E124:E126">
    <cfRule type="expression" dxfId="112" priority="45">
      <formula>AND(D124="GENERIC",E124&lt;&gt;"GENERIC")</formula>
    </cfRule>
  </conditionalFormatting>
  <conditionalFormatting sqref="W127:AD127">
    <cfRule type="cellIs" dxfId="111" priority="39" operator="greaterThanOrEqual">
      <formula>TODAY()</formula>
    </cfRule>
  </conditionalFormatting>
  <conditionalFormatting sqref="AE127:AK127">
    <cfRule type="cellIs" dxfId="110" priority="38" operator="greaterThanOrEqual">
      <formula>TODAY()</formula>
    </cfRule>
  </conditionalFormatting>
  <conditionalFormatting sqref="W124:AD126">
    <cfRule type="cellIs" dxfId="109" priority="44" operator="greaterThanOrEqual">
      <formula>TODAY()</formula>
    </cfRule>
  </conditionalFormatting>
  <conditionalFormatting sqref="AE124:AK125">
    <cfRule type="cellIs" dxfId="108" priority="43" operator="greaterThanOrEqual">
      <formula>TODAY()</formula>
    </cfRule>
  </conditionalFormatting>
  <conditionalFormatting sqref="AE126:AK126">
    <cfRule type="cellIs" dxfId="107" priority="42" operator="greaterThanOrEqual">
      <formula>TODAY()</formula>
    </cfRule>
  </conditionalFormatting>
  <conditionalFormatting sqref="E127">
    <cfRule type="expression" dxfId="106" priority="41">
      <formula>AND(D127="GENERIC",E127&lt;&gt;"GENERIC")</formula>
    </cfRule>
  </conditionalFormatting>
  <conditionalFormatting sqref="E127">
    <cfRule type="expression" dxfId="105" priority="40">
      <formula>AND(D127="GENERIC",E127&lt;&gt;"GENERIC")</formula>
    </cfRule>
  </conditionalFormatting>
  <conditionalFormatting sqref="E128:E130">
    <cfRule type="expression" dxfId="104" priority="37">
      <formula>AND(D128="GENERIC",E128&lt;&gt;"GENERIC")</formula>
    </cfRule>
  </conditionalFormatting>
  <conditionalFormatting sqref="E128:E130">
    <cfRule type="expression" dxfId="103" priority="36">
      <formula>AND(D128="GENERIC",E128&lt;&gt;"GENERIC")</formula>
    </cfRule>
  </conditionalFormatting>
  <conditionalFormatting sqref="W128:AD130">
    <cfRule type="cellIs" dxfId="102" priority="35" operator="greaterThanOrEqual">
      <formula>TODAY()</formula>
    </cfRule>
  </conditionalFormatting>
  <conditionalFormatting sqref="AE128:AK129">
    <cfRule type="cellIs" dxfId="101" priority="34" operator="greaterThanOrEqual">
      <formula>TODAY()</formula>
    </cfRule>
  </conditionalFormatting>
  <conditionalFormatting sqref="AE130:AK130">
    <cfRule type="cellIs" dxfId="100" priority="33" operator="greaterThanOrEqual">
      <formula>TODAY()</formula>
    </cfRule>
  </conditionalFormatting>
  <conditionalFormatting sqref="E131:E133">
    <cfRule type="expression" dxfId="99" priority="28">
      <formula>AND(D131="GENERIC",E131&lt;&gt;"GENERIC")</formula>
    </cfRule>
  </conditionalFormatting>
  <conditionalFormatting sqref="E131:E133">
    <cfRule type="expression" dxfId="98" priority="27">
      <formula>AND(D131="GENERIC",E131&lt;&gt;"GENERIC")</formula>
    </cfRule>
  </conditionalFormatting>
  <conditionalFormatting sqref="W134:AD134">
    <cfRule type="cellIs" dxfId="97" priority="21" operator="greaterThanOrEqual">
      <formula>TODAY()</formula>
    </cfRule>
  </conditionalFormatting>
  <conditionalFormatting sqref="AE134:AK134">
    <cfRule type="cellIs" dxfId="96" priority="20" operator="greaterThanOrEqual">
      <formula>TODAY()</formula>
    </cfRule>
  </conditionalFormatting>
  <conditionalFormatting sqref="W131:AD133">
    <cfRule type="cellIs" dxfId="95" priority="26" operator="greaterThanOrEqual">
      <formula>TODAY()</formula>
    </cfRule>
  </conditionalFormatting>
  <conditionalFormatting sqref="AE131:AK132">
    <cfRule type="cellIs" dxfId="94" priority="25" operator="greaterThanOrEqual">
      <formula>TODAY()</formula>
    </cfRule>
  </conditionalFormatting>
  <conditionalFormatting sqref="AE133:AK133">
    <cfRule type="cellIs" dxfId="93" priority="24" operator="greaterThanOrEqual">
      <formula>TODAY()</formula>
    </cfRule>
  </conditionalFormatting>
  <conditionalFormatting sqref="E134">
    <cfRule type="expression" dxfId="92" priority="23">
      <formula>AND(D134="GENERIC",E134&lt;&gt;"GENERIC")</formula>
    </cfRule>
  </conditionalFormatting>
  <conditionalFormatting sqref="E134">
    <cfRule type="expression" dxfId="91" priority="22">
      <formula>AND(D134="GENERIC",E134&lt;&gt;"GENERIC")</formula>
    </cfRule>
  </conditionalFormatting>
  <conditionalFormatting sqref="E112:E114">
    <cfRule type="expression" dxfId="90" priority="11">
      <formula>AND(D112="GENERIC",E112&lt;&gt;"GENERIC")</formula>
    </cfRule>
  </conditionalFormatting>
  <conditionalFormatting sqref="W112:AL114">
    <cfRule type="cellIs" dxfId="89" priority="10" operator="greaterThanOrEqual">
      <formula>TODAY()</formula>
    </cfRule>
  </conditionalFormatting>
  <conditionalFormatting sqref="E135:E137">
    <cfRule type="expression" dxfId="88" priority="9">
      <formula>AND(D135="GENERIC",E135&lt;&gt;"GENERIC")</formula>
    </cfRule>
  </conditionalFormatting>
  <conditionalFormatting sqref="E135:E137">
    <cfRule type="expression" dxfId="87" priority="8">
      <formula>AND(D135="GENERIC",E135&lt;&gt;"GENERIC")</formula>
    </cfRule>
  </conditionalFormatting>
  <conditionalFormatting sqref="W138:AD138">
    <cfRule type="cellIs" dxfId="86" priority="2" operator="greaterThanOrEqual">
      <formula>TODAY()</formula>
    </cfRule>
  </conditionalFormatting>
  <conditionalFormatting sqref="AE138:AK138">
    <cfRule type="cellIs" dxfId="85" priority="1" operator="greaterThanOrEqual">
      <formula>TODAY()</formula>
    </cfRule>
  </conditionalFormatting>
  <conditionalFormatting sqref="W135:AD137">
    <cfRule type="cellIs" dxfId="84" priority="7" operator="greaterThanOrEqual">
      <formula>TODAY()</formula>
    </cfRule>
  </conditionalFormatting>
  <conditionalFormatting sqref="AE135:AK136">
    <cfRule type="cellIs" dxfId="83" priority="6" operator="greaterThanOrEqual">
      <formula>TODAY()</formula>
    </cfRule>
  </conditionalFormatting>
  <conditionalFormatting sqref="AE137:AK137">
    <cfRule type="cellIs" dxfId="82" priority="5" operator="greaterThanOrEqual">
      <formula>TODAY()</formula>
    </cfRule>
  </conditionalFormatting>
  <conditionalFormatting sqref="E138">
    <cfRule type="expression" dxfId="81" priority="4">
      <formula>AND(D138="GENERIC",E138&lt;&gt;"GENERIC")</formula>
    </cfRule>
  </conditionalFormatting>
  <conditionalFormatting sqref="E138">
    <cfRule type="expression" dxfId="80" priority="3">
      <formula>AND(D138="GENERIC",E138&lt;&gt;"GENERIC")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4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C50" sqref="C50:C54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53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10">
        <f t="shared" si="21"/>
        <v>10</v>
      </c>
      <c r="B11" s="644" t="s">
        <v>875</v>
      </c>
      <c r="C11" s="211">
        <v>10000</v>
      </c>
      <c r="D11" s="212" t="s">
        <v>75</v>
      </c>
      <c r="E11" s="211">
        <v>2050</v>
      </c>
      <c r="F11" s="562">
        <v>20</v>
      </c>
      <c r="G11" s="562">
        <v>104</v>
      </c>
      <c r="H11" s="562">
        <v>32</v>
      </c>
      <c r="I11" s="563">
        <f t="shared" si="25"/>
        <v>1004</v>
      </c>
      <c r="J11" s="563">
        <v>0</v>
      </c>
      <c r="K11" s="563">
        <f t="shared" si="26"/>
        <v>2039.3802880478481</v>
      </c>
      <c r="L11" s="563">
        <v>208.89738257079298</v>
      </c>
      <c r="M11" s="564">
        <v>211.72232938135886</v>
      </c>
      <c r="N11" s="565">
        <v>640</v>
      </c>
      <c r="O11" s="551">
        <v>1160</v>
      </c>
      <c r="P11" s="551">
        <v>2460</v>
      </c>
      <c r="Q11" s="216">
        <f t="shared" ref="Q11" si="27">+N11+O11+P11</f>
        <v>4260</v>
      </c>
      <c r="R11" s="566">
        <f>225.6*0.1</f>
        <v>22.560000000000002</v>
      </c>
      <c r="S11" s="567">
        <f>225.6*0.9</f>
        <v>203.04</v>
      </c>
      <c r="T11" s="551">
        <v>45</v>
      </c>
      <c r="U11" s="551">
        <v>45</v>
      </c>
      <c r="V11" s="551">
        <v>45</v>
      </c>
      <c r="W11" s="551">
        <v>45</v>
      </c>
      <c r="X11" s="551">
        <v>45</v>
      </c>
      <c r="Y11" s="551">
        <v>45</v>
      </c>
      <c r="Z11" s="551">
        <v>45</v>
      </c>
      <c r="AA11" s="551">
        <v>45</v>
      </c>
      <c r="AB11" s="551">
        <v>45</v>
      </c>
    </row>
    <row r="12" spans="1:29" ht="12" customHeight="1" x14ac:dyDescent="0.25">
      <c r="A12" s="210">
        <f t="shared" si="21"/>
        <v>11</v>
      </c>
      <c r="B12" s="645" t="s">
        <v>71</v>
      </c>
      <c r="C12" s="211">
        <v>10000</v>
      </c>
      <c r="D12" s="212" t="s">
        <v>75</v>
      </c>
      <c r="E12" s="211">
        <v>2050</v>
      </c>
      <c r="F12" s="213">
        <v>20</v>
      </c>
      <c r="G12" s="213">
        <v>104</v>
      </c>
      <c r="H12" s="213">
        <v>32</v>
      </c>
      <c r="I12" s="552">
        <f t="shared" ref="I12" si="28">+O12-H12-G12-F12-J12</f>
        <v>1610.2781760416701</v>
      </c>
      <c r="J12" s="213">
        <v>0</v>
      </c>
      <c r="K12" s="552">
        <f t="shared" ref="K12" si="29">+P12-L12-M12</f>
        <v>2109.9741547145177</v>
      </c>
      <c r="L12" s="213">
        <v>208.89738257079298</v>
      </c>
      <c r="M12" s="214">
        <v>211.72232938135886</v>
      </c>
      <c r="N12" s="214">
        <f>+AVERAGE(290.005,290.005)</f>
        <v>290.005</v>
      </c>
      <c r="O12" s="551">
        <f>+AVERAGE(1813.39391979167,1719.16243229167)</f>
        <v>1766.2781760416701</v>
      </c>
      <c r="P12" s="551">
        <f>+AVERAGE(2532.09386666667,2529.09386666667)</f>
        <v>2530.5938666666698</v>
      </c>
      <c r="Q12" s="216">
        <f t="shared" ref="Q12:Q41" si="30">+N12+O12+P12</f>
        <v>4586.87704270834</v>
      </c>
      <c r="R12" s="225">
        <v>22.1</v>
      </c>
      <c r="S12" s="226">
        <v>198.9</v>
      </c>
      <c r="T12" s="217">
        <v>45</v>
      </c>
      <c r="U12" s="217">
        <v>45</v>
      </c>
      <c r="V12" s="217">
        <v>45</v>
      </c>
      <c r="W12" s="217">
        <v>45</v>
      </c>
      <c r="X12" s="217">
        <v>45</v>
      </c>
      <c r="Y12" s="217">
        <v>45</v>
      </c>
      <c r="Z12" s="217">
        <v>45</v>
      </c>
      <c r="AA12" s="217">
        <v>45</v>
      </c>
      <c r="AB12" s="217">
        <v>45</v>
      </c>
    </row>
    <row r="13" spans="1:29" ht="12" customHeight="1" x14ac:dyDescent="0.25">
      <c r="A13" s="200">
        <f t="shared" si="21"/>
        <v>12</v>
      </c>
      <c r="B13" s="646" t="s">
        <v>851</v>
      </c>
      <c r="C13" s="570">
        <v>8500</v>
      </c>
      <c r="D13" s="571" t="s">
        <v>75</v>
      </c>
      <c r="E13" s="570">
        <v>2050</v>
      </c>
      <c r="F13" s="572">
        <v>20</v>
      </c>
      <c r="G13" s="572">
        <v>104</v>
      </c>
      <c r="H13" s="572">
        <v>32</v>
      </c>
      <c r="I13" s="572">
        <v>1617.36553125</v>
      </c>
      <c r="J13" s="572">
        <v>0</v>
      </c>
      <c r="K13" s="572">
        <v>1847.368547547848</v>
      </c>
      <c r="L13" s="572">
        <v>208.89738257079298</v>
      </c>
      <c r="M13" s="573">
        <v>211.72232938135886</v>
      </c>
      <c r="N13" s="573">
        <v>642.04999999999995</v>
      </c>
      <c r="O13" s="574">
        <f>SUM(F13:J13)</f>
        <v>1773.36553125</v>
      </c>
      <c r="P13" s="574">
        <f>SUM(K13:M13)</f>
        <v>2267.9882594999999</v>
      </c>
      <c r="Q13" s="575">
        <f>+N13+O13+P13</f>
        <v>4683.4037907499996</v>
      </c>
      <c r="R13" s="576">
        <v>22.1</v>
      </c>
      <c r="S13" s="577">
        <v>198.9</v>
      </c>
      <c r="T13" s="578">
        <v>45</v>
      </c>
      <c r="U13" s="578">
        <v>45</v>
      </c>
      <c r="V13" s="578">
        <v>45</v>
      </c>
      <c r="W13" s="578">
        <v>45</v>
      </c>
      <c r="X13" s="578">
        <v>45</v>
      </c>
      <c r="Y13" s="578">
        <v>45</v>
      </c>
      <c r="Z13" s="578">
        <v>45</v>
      </c>
      <c r="AA13" s="578">
        <v>45</v>
      </c>
      <c r="AB13" s="578">
        <v>45</v>
      </c>
    </row>
    <row r="14" spans="1:29" ht="12" customHeight="1" x14ac:dyDescent="0.25">
      <c r="A14" s="227">
        <f t="shared" si="21"/>
        <v>13</v>
      </c>
      <c r="B14" s="647" t="s">
        <v>324</v>
      </c>
      <c r="C14" s="228">
        <v>10000</v>
      </c>
      <c r="D14" s="229" t="s">
        <v>75</v>
      </c>
      <c r="E14" s="228">
        <v>2050</v>
      </c>
      <c r="F14" s="230">
        <v>20</v>
      </c>
      <c r="G14" s="230">
        <v>104</v>
      </c>
      <c r="H14" s="230">
        <v>32</v>
      </c>
      <c r="I14" s="230">
        <v>956.33500000000004</v>
      </c>
      <c r="J14" s="230">
        <v>0</v>
      </c>
      <c r="K14" s="230">
        <v>2188.9732880478477</v>
      </c>
      <c r="L14" s="230">
        <v>208.89738257079298</v>
      </c>
      <c r="M14" s="231">
        <v>211.72232938135886</v>
      </c>
      <c r="N14" s="231">
        <v>640</v>
      </c>
      <c r="O14" s="232">
        <f t="shared" ref="O14:O19" si="31">SUM(F14:J14)</f>
        <v>1112.335</v>
      </c>
      <c r="P14" s="232">
        <f t="shared" ref="P14:P19" si="32">SUM(K14:M14)</f>
        <v>2609.5929999999998</v>
      </c>
      <c r="Q14" s="233">
        <f t="shared" si="30"/>
        <v>4361.9279999999999</v>
      </c>
      <c r="R14" s="234">
        <v>24.3</v>
      </c>
      <c r="S14" s="235">
        <v>218.70000000000002</v>
      </c>
      <c r="T14" s="236">
        <v>45</v>
      </c>
      <c r="U14" s="236">
        <v>45</v>
      </c>
      <c r="V14" s="236">
        <v>45</v>
      </c>
      <c r="W14" s="236">
        <v>45</v>
      </c>
      <c r="X14" s="236">
        <v>45</v>
      </c>
      <c r="Y14" s="236">
        <v>45</v>
      </c>
      <c r="Z14" s="236">
        <v>45</v>
      </c>
      <c r="AA14" s="236">
        <v>45</v>
      </c>
      <c r="AB14" s="236">
        <v>45</v>
      </c>
    </row>
    <row r="15" spans="1:29" ht="12" customHeight="1" x14ac:dyDescent="0.25">
      <c r="A15" s="210">
        <f t="shared" si="21"/>
        <v>14</v>
      </c>
      <c r="B15" s="648" t="s">
        <v>72</v>
      </c>
      <c r="C15" s="211">
        <v>10000</v>
      </c>
      <c r="D15" s="212" t="s">
        <v>75</v>
      </c>
      <c r="E15" s="211">
        <v>2050</v>
      </c>
      <c r="F15" s="213">
        <v>20</v>
      </c>
      <c r="G15" s="213">
        <v>104</v>
      </c>
      <c r="H15" s="213">
        <v>32</v>
      </c>
      <c r="I15" s="213">
        <v>956.33500000000004</v>
      </c>
      <c r="J15" s="213">
        <v>0</v>
      </c>
      <c r="K15" s="213">
        <v>1896.1122880478481</v>
      </c>
      <c r="L15" s="213">
        <v>208.89738257079298</v>
      </c>
      <c r="M15" s="214">
        <v>211.72232938135886</v>
      </c>
      <c r="N15" s="214">
        <v>640</v>
      </c>
      <c r="O15" s="215">
        <f t="shared" si="31"/>
        <v>1112.335</v>
      </c>
      <c r="P15" s="215">
        <f t="shared" si="32"/>
        <v>2316.732</v>
      </c>
      <c r="Q15" s="216">
        <f t="shared" si="30"/>
        <v>4069.067</v>
      </c>
      <c r="R15" s="225">
        <v>22.1</v>
      </c>
      <c r="S15" s="226">
        <v>198.9</v>
      </c>
      <c r="T15" s="217">
        <v>45</v>
      </c>
      <c r="U15" s="217">
        <v>45</v>
      </c>
      <c r="V15" s="217">
        <v>45</v>
      </c>
      <c r="W15" s="217">
        <v>45</v>
      </c>
      <c r="X15" s="217">
        <v>45</v>
      </c>
      <c r="Y15" s="217">
        <v>45</v>
      </c>
      <c r="Z15" s="217">
        <v>45</v>
      </c>
      <c r="AA15" s="217">
        <v>45</v>
      </c>
      <c r="AB15" s="217">
        <v>45</v>
      </c>
    </row>
    <row r="16" spans="1:29" ht="12" customHeight="1" x14ac:dyDescent="0.25">
      <c r="A16" s="227">
        <f t="shared" si="21"/>
        <v>15</v>
      </c>
      <c r="B16" s="647" t="s">
        <v>325</v>
      </c>
      <c r="C16" s="228">
        <v>10000</v>
      </c>
      <c r="D16" s="229" t="s">
        <v>75</v>
      </c>
      <c r="E16" s="228">
        <v>2050</v>
      </c>
      <c r="F16" s="230">
        <v>20</v>
      </c>
      <c r="G16" s="230">
        <v>104</v>
      </c>
      <c r="H16" s="230">
        <v>32</v>
      </c>
      <c r="I16" s="230">
        <v>1144.6949999999999</v>
      </c>
      <c r="J16" s="230">
        <v>0</v>
      </c>
      <c r="K16" s="230">
        <v>2224.1382880478477</v>
      </c>
      <c r="L16" s="230">
        <v>208.89738257079298</v>
      </c>
      <c r="M16" s="231">
        <v>211.72232938135886</v>
      </c>
      <c r="N16" s="231">
        <v>640</v>
      </c>
      <c r="O16" s="232">
        <f t="shared" si="31"/>
        <v>1300.6949999999999</v>
      </c>
      <c r="P16" s="232">
        <f t="shared" si="32"/>
        <v>2644.7579999999998</v>
      </c>
      <c r="Q16" s="233">
        <f t="shared" si="30"/>
        <v>4585.4529999999995</v>
      </c>
      <c r="R16" s="234">
        <v>26.1</v>
      </c>
      <c r="S16" s="235">
        <v>234.9</v>
      </c>
      <c r="T16" s="236">
        <v>45</v>
      </c>
      <c r="U16" s="236">
        <v>45</v>
      </c>
      <c r="V16" s="236">
        <v>45</v>
      </c>
      <c r="W16" s="236">
        <v>45</v>
      </c>
      <c r="X16" s="236">
        <v>45</v>
      </c>
      <c r="Y16" s="236">
        <v>45</v>
      </c>
      <c r="Z16" s="236">
        <v>45</v>
      </c>
      <c r="AA16" s="236">
        <v>45</v>
      </c>
      <c r="AB16" s="236">
        <v>45</v>
      </c>
    </row>
    <row r="17" spans="1:28" ht="12" customHeight="1" x14ac:dyDescent="0.25">
      <c r="A17" s="200">
        <f t="shared" si="21"/>
        <v>16</v>
      </c>
      <c r="B17" s="649" t="s">
        <v>326</v>
      </c>
      <c r="C17" s="237">
        <v>10000</v>
      </c>
      <c r="D17" s="238" t="s">
        <v>75</v>
      </c>
      <c r="E17" s="237">
        <v>2050</v>
      </c>
      <c r="F17" s="220">
        <v>20</v>
      </c>
      <c r="G17" s="220">
        <v>104</v>
      </c>
      <c r="H17" s="220">
        <v>32</v>
      </c>
      <c r="I17" s="220">
        <v>1144.6949999999999</v>
      </c>
      <c r="J17" s="220">
        <v>0</v>
      </c>
      <c r="K17" s="220">
        <v>2224.1382880478477</v>
      </c>
      <c r="L17" s="220">
        <v>208.89738257079298</v>
      </c>
      <c r="M17" s="221">
        <v>211.72232938135886</v>
      </c>
      <c r="N17" s="221">
        <v>640</v>
      </c>
      <c r="O17" s="239">
        <f t="shared" si="31"/>
        <v>1300.6949999999999</v>
      </c>
      <c r="P17" s="239">
        <f t="shared" si="32"/>
        <v>2644.7579999999998</v>
      </c>
      <c r="Q17" s="206">
        <f t="shared" si="30"/>
        <v>4585.4529999999995</v>
      </c>
      <c r="R17" s="222">
        <v>26.1</v>
      </c>
      <c r="S17" s="223">
        <v>234.9</v>
      </c>
      <c r="T17" s="240">
        <v>45</v>
      </c>
      <c r="U17" s="240">
        <v>45</v>
      </c>
      <c r="V17" s="240">
        <v>45</v>
      </c>
      <c r="W17" s="240">
        <v>45</v>
      </c>
      <c r="X17" s="240">
        <v>45</v>
      </c>
      <c r="Y17" s="240">
        <v>45</v>
      </c>
      <c r="Z17" s="240">
        <v>45</v>
      </c>
      <c r="AA17" s="240">
        <v>45</v>
      </c>
      <c r="AB17" s="240">
        <v>45</v>
      </c>
    </row>
    <row r="18" spans="1:28" ht="12" customHeight="1" x14ac:dyDescent="0.25">
      <c r="A18" s="200">
        <f t="shared" si="21"/>
        <v>17</v>
      </c>
      <c r="B18" s="649" t="s">
        <v>327</v>
      </c>
      <c r="C18" s="237">
        <v>7500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1079.4449999999999</v>
      </c>
      <c r="J18" s="220">
        <v>0</v>
      </c>
      <c r="K18" s="220">
        <v>1636.8882880478479</v>
      </c>
      <c r="L18" s="220">
        <v>208.89738257079298</v>
      </c>
      <c r="M18" s="221">
        <v>211.72232938135886</v>
      </c>
      <c r="N18" s="221">
        <v>640</v>
      </c>
      <c r="O18" s="239">
        <f t="shared" si="31"/>
        <v>1235.4449999999999</v>
      </c>
      <c r="P18" s="239">
        <f t="shared" si="32"/>
        <v>2057.5079999999998</v>
      </c>
      <c r="Q18" s="206">
        <f t="shared" si="30"/>
        <v>3932.9529999999995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10">
        <f t="shared" si="21"/>
        <v>18</v>
      </c>
      <c r="B19" s="648" t="s">
        <v>73</v>
      </c>
      <c r="C19" s="211">
        <v>8750</v>
      </c>
      <c r="D19" s="212" t="s">
        <v>75</v>
      </c>
      <c r="E19" s="211">
        <v>2050</v>
      </c>
      <c r="F19" s="213">
        <v>20</v>
      </c>
      <c r="G19" s="213">
        <v>104</v>
      </c>
      <c r="H19" s="213">
        <v>32</v>
      </c>
      <c r="I19" s="213">
        <v>1112.07</v>
      </c>
      <c r="J19" s="213">
        <v>0</v>
      </c>
      <c r="K19" s="213">
        <v>1930.5132880478479</v>
      </c>
      <c r="L19" s="213">
        <v>208.89738257079298</v>
      </c>
      <c r="M19" s="214">
        <v>211.72232938135886</v>
      </c>
      <c r="N19" s="214">
        <v>640</v>
      </c>
      <c r="O19" s="215">
        <f t="shared" si="31"/>
        <v>1268.07</v>
      </c>
      <c r="P19" s="215">
        <f t="shared" si="32"/>
        <v>2351.1329999999998</v>
      </c>
      <c r="Q19" s="216">
        <f t="shared" si="30"/>
        <v>4259.2029999999995</v>
      </c>
      <c r="R19" s="225">
        <v>26.1</v>
      </c>
      <c r="S19" s="226">
        <v>234.9</v>
      </c>
      <c r="T19" s="217">
        <v>45</v>
      </c>
      <c r="U19" s="217">
        <v>45</v>
      </c>
      <c r="V19" s="217">
        <v>45</v>
      </c>
      <c r="W19" s="217">
        <v>45</v>
      </c>
      <c r="X19" s="217">
        <v>45</v>
      </c>
      <c r="Y19" s="217">
        <v>45</v>
      </c>
      <c r="Z19" s="217">
        <v>45</v>
      </c>
      <c r="AA19" s="217">
        <v>45</v>
      </c>
      <c r="AB19" s="217">
        <v>45</v>
      </c>
    </row>
    <row r="20" spans="1:28" ht="12" customHeight="1" x14ac:dyDescent="0.25">
      <c r="A20" s="200">
        <f t="shared" si="21"/>
        <v>19</v>
      </c>
      <c r="B20" s="650" t="s">
        <v>21</v>
      </c>
      <c r="C20" s="218">
        <v>10100</v>
      </c>
      <c r="D20" s="219" t="s">
        <v>75</v>
      </c>
      <c r="E20" s="218">
        <v>2050</v>
      </c>
      <c r="F20" s="241">
        <v>20</v>
      </c>
      <c r="G20" s="241">
        <v>104</v>
      </c>
      <c r="H20" s="241">
        <v>32</v>
      </c>
      <c r="I20" s="241">
        <v>1701.17</v>
      </c>
      <c r="J20" s="241">
        <v>0</v>
      </c>
      <c r="K20" s="241">
        <v>3140.1464225</v>
      </c>
      <c r="L20" s="241">
        <v>210.75</v>
      </c>
      <c r="M20" s="242">
        <v>213.6</v>
      </c>
      <c r="N20" s="242">
        <v>375</v>
      </c>
      <c r="O20" s="243">
        <f>SUM(F20:I20)</f>
        <v>1857.17</v>
      </c>
      <c r="P20" s="205">
        <f>SUM(J20:M20)</f>
        <v>3564.4964224999999</v>
      </c>
      <c r="Q20" s="206">
        <f t="shared" si="30"/>
        <v>5796.6664225000004</v>
      </c>
      <c r="R20" s="244">
        <f t="shared" ref="R20:S29" si="33">+R$7</f>
        <v>28.200000000000003</v>
      </c>
      <c r="S20" s="245">
        <f t="shared" si="33"/>
        <v>253.8</v>
      </c>
      <c r="T20" s="224">
        <v>45</v>
      </c>
      <c r="U20" s="224">
        <v>45</v>
      </c>
      <c r="V20" s="224">
        <v>45</v>
      </c>
      <c r="W20" s="224">
        <v>45</v>
      </c>
      <c r="X20" s="224">
        <v>45</v>
      </c>
      <c r="Y20" s="224">
        <v>45</v>
      </c>
      <c r="Z20" s="224">
        <v>45</v>
      </c>
      <c r="AA20" s="224">
        <v>45</v>
      </c>
      <c r="AB20" s="224">
        <v>45</v>
      </c>
    </row>
    <row r="21" spans="1:28" ht="12" customHeight="1" x14ac:dyDescent="0.25">
      <c r="A21" s="200">
        <f t="shared" si="21"/>
        <v>20</v>
      </c>
      <c r="B21" s="650" t="s">
        <v>273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1654.1412499999999</v>
      </c>
      <c r="J21" s="241">
        <v>0</v>
      </c>
      <c r="K21" s="241">
        <v>3143.8464225000002</v>
      </c>
      <c r="L21" s="241">
        <v>210.75</v>
      </c>
      <c r="M21" s="242">
        <v>213.6</v>
      </c>
      <c r="N21" s="242">
        <v>375</v>
      </c>
      <c r="O21" s="205">
        <f t="shared" ref="O21:O22" si="34">SUM(F21:I21)</f>
        <v>1810.1412499999999</v>
      </c>
      <c r="P21" s="205">
        <f t="shared" ref="P21:P41" si="35">SUM(J21:M21)</f>
        <v>3568.1964225000002</v>
      </c>
      <c r="Q21" s="206">
        <f t="shared" si="30"/>
        <v>5753.3376724999998</v>
      </c>
      <c r="R21" s="244">
        <f t="shared" si="33"/>
        <v>28.200000000000003</v>
      </c>
      <c r="S21" s="245">
        <f t="shared" si="33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1"/>
        <v>21</v>
      </c>
      <c r="B22" s="650" t="s">
        <v>274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1631.1412499999999</v>
      </c>
      <c r="J22" s="241">
        <v>0</v>
      </c>
      <c r="K22" s="241">
        <v>3137.0763875000002</v>
      </c>
      <c r="L22" s="241">
        <v>210.75</v>
      </c>
      <c r="M22" s="242">
        <v>213.6</v>
      </c>
      <c r="N22" s="242">
        <v>375</v>
      </c>
      <c r="O22" s="205">
        <f t="shared" si="34"/>
        <v>1787.1412499999999</v>
      </c>
      <c r="P22" s="205">
        <f t="shared" si="35"/>
        <v>3561.4263875000001</v>
      </c>
      <c r="Q22" s="206">
        <f t="shared" si="30"/>
        <v>5723.5676375000003</v>
      </c>
      <c r="R22" s="244">
        <f t="shared" si="33"/>
        <v>28.200000000000003</v>
      </c>
      <c r="S22" s="245">
        <f t="shared" si="33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1"/>
        <v>22</v>
      </c>
      <c r="B23" s="650" t="s">
        <v>275</v>
      </c>
      <c r="C23" s="218">
        <f>+live_ds!S104</f>
        <v>10300</v>
      </c>
      <c r="D23" s="219" t="s">
        <v>75</v>
      </c>
      <c r="E23" s="218">
        <v>2050</v>
      </c>
      <c r="F23" s="241">
        <v>0</v>
      </c>
      <c r="G23" s="241">
        <v>0</v>
      </c>
      <c r="H23" s="241">
        <v>0</v>
      </c>
      <c r="I23" s="241">
        <v>0</v>
      </c>
      <c r="J23" s="241">
        <v>0</v>
      </c>
      <c r="K23" s="241">
        <v>0</v>
      </c>
      <c r="L23" s="241">
        <v>0</v>
      </c>
      <c r="M23" s="242">
        <v>0</v>
      </c>
      <c r="N23" s="242">
        <v>0</v>
      </c>
      <c r="O23" s="205">
        <f t="shared" ref="O23:O41" si="36">SUM(F23:I23)</f>
        <v>0</v>
      </c>
      <c r="P23" s="205">
        <f t="shared" si="35"/>
        <v>0</v>
      </c>
      <c r="Q23" s="206">
        <f t="shared" si="30"/>
        <v>0</v>
      </c>
      <c r="R23" s="244">
        <f t="shared" si="33"/>
        <v>28.200000000000003</v>
      </c>
      <c r="S23" s="245">
        <f t="shared" si="33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1"/>
        <v>23</v>
      </c>
      <c r="B24" s="650" t="s">
        <v>276</v>
      </c>
      <c r="C24" s="218">
        <f>+live_ds!S105</f>
        <v>8900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si="36"/>
        <v>0</v>
      </c>
      <c r="P24" s="205">
        <f t="shared" si="35"/>
        <v>0</v>
      </c>
      <c r="Q24" s="206">
        <f t="shared" si="30"/>
        <v>0</v>
      </c>
      <c r="R24" s="244">
        <f t="shared" si="33"/>
        <v>28.200000000000003</v>
      </c>
      <c r="S24" s="245">
        <f t="shared" si="33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1"/>
        <v>24</v>
      </c>
      <c r="B25" s="650" t="s">
        <v>277</v>
      </c>
      <c r="C25" s="218">
        <f>+live_ds!S106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539.19389000000001</v>
      </c>
      <c r="L25" s="241">
        <v>0</v>
      </c>
      <c r="M25" s="242">
        <v>0</v>
      </c>
      <c r="N25" s="242">
        <v>79.551000000000002</v>
      </c>
      <c r="O25" s="205">
        <f t="shared" si="36"/>
        <v>0</v>
      </c>
      <c r="P25" s="205">
        <f t="shared" si="35"/>
        <v>539.19389000000001</v>
      </c>
      <c r="Q25" s="206">
        <f t="shared" si="30"/>
        <v>618.74489000000005</v>
      </c>
      <c r="R25" s="244">
        <f t="shared" si="33"/>
        <v>28.200000000000003</v>
      </c>
      <c r="S25" s="245">
        <f t="shared" si="33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1"/>
        <v>25</v>
      </c>
      <c r="B26" s="650" t="s">
        <v>278</v>
      </c>
      <c r="C26" s="218">
        <f>+live_ds!S107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0</v>
      </c>
      <c r="L26" s="241">
        <v>0</v>
      </c>
      <c r="M26" s="242">
        <v>0</v>
      </c>
      <c r="N26" s="242">
        <v>0</v>
      </c>
      <c r="O26" s="205">
        <f t="shared" si="36"/>
        <v>0</v>
      </c>
      <c r="P26" s="205">
        <f t="shared" si="35"/>
        <v>0</v>
      </c>
      <c r="Q26" s="206">
        <f t="shared" si="30"/>
        <v>0</v>
      </c>
      <c r="R26" s="244">
        <f t="shared" si="33"/>
        <v>28.200000000000003</v>
      </c>
      <c r="S26" s="245">
        <f t="shared" si="33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1"/>
        <v>26</v>
      </c>
      <c r="B27" s="650" t="s">
        <v>279</v>
      </c>
      <c r="C27" s="218">
        <f>+live_ds!S108</f>
        <v>10300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1194.3146200000001</v>
      </c>
      <c r="L27" s="241">
        <v>0</v>
      </c>
      <c r="M27" s="242">
        <v>0</v>
      </c>
      <c r="N27" s="242">
        <v>79.551000000000002</v>
      </c>
      <c r="O27" s="205">
        <f t="shared" si="36"/>
        <v>0</v>
      </c>
      <c r="P27" s="205">
        <f t="shared" si="35"/>
        <v>1194.3146200000001</v>
      </c>
      <c r="Q27" s="206">
        <f t="shared" si="30"/>
        <v>1273.86562</v>
      </c>
      <c r="R27" s="244">
        <f t="shared" si="33"/>
        <v>28.200000000000003</v>
      </c>
      <c r="S27" s="245">
        <f t="shared" si="33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1"/>
        <v>27</v>
      </c>
      <c r="B28" s="650" t="s">
        <v>280</v>
      </c>
      <c r="C28" s="218">
        <f>+live_ds!S109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918.39782000000002</v>
      </c>
      <c r="L28" s="241">
        <v>0</v>
      </c>
      <c r="M28" s="242">
        <v>0</v>
      </c>
      <c r="N28" s="242">
        <v>79.551000000000002</v>
      </c>
      <c r="O28" s="205">
        <f t="shared" si="36"/>
        <v>0</v>
      </c>
      <c r="P28" s="205">
        <f t="shared" si="35"/>
        <v>918.39782000000002</v>
      </c>
      <c r="Q28" s="206">
        <f t="shared" si="30"/>
        <v>997.94882000000007</v>
      </c>
      <c r="R28" s="244">
        <f t="shared" si="33"/>
        <v>28.200000000000003</v>
      </c>
      <c r="S28" s="245">
        <f t="shared" si="33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1"/>
        <v>28</v>
      </c>
      <c r="B29" s="650" t="s">
        <v>281</v>
      </c>
      <c r="C29" s="218">
        <f>+live_ds!S110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1080.66203</v>
      </c>
      <c r="L29" s="241">
        <v>0</v>
      </c>
      <c r="M29" s="242">
        <v>0</v>
      </c>
      <c r="N29" s="242">
        <v>79.551000000000002</v>
      </c>
      <c r="O29" s="205">
        <f t="shared" si="36"/>
        <v>0</v>
      </c>
      <c r="P29" s="205">
        <f t="shared" si="35"/>
        <v>1080.66203</v>
      </c>
      <c r="Q29" s="206">
        <f t="shared" si="30"/>
        <v>1160.2130299999999</v>
      </c>
      <c r="R29" s="244">
        <f t="shared" si="33"/>
        <v>28.200000000000003</v>
      </c>
      <c r="S29" s="245">
        <f t="shared" si="33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27">
        <f t="shared" si="21"/>
        <v>29</v>
      </c>
      <c r="B30" s="651" t="s">
        <v>282</v>
      </c>
      <c r="C30" s="228">
        <v>8000</v>
      </c>
      <c r="D30" s="229" t="s">
        <v>75</v>
      </c>
      <c r="E30" s="228">
        <v>2050</v>
      </c>
      <c r="F30" s="246">
        <v>20</v>
      </c>
      <c r="G30" s="246">
        <v>104</v>
      </c>
      <c r="H30" s="246">
        <v>32</v>
      </c>
      <c r="I30" s="246">
        <v>1147.249</v>
      </c>
      <c r="J30" s="246">
        <v>0</v>
      </c>
      <c r="K30" s="246">
        <v>1887.6770000000001</v>
      </c>
      <c r="L30" s="246">
        <v>210.75</v>
      </c>
      <c r="M30" s="247">
        <v>213.6</v>
      </c>
      <c r="N30" s="247">
        <v>333.33333333333331</v>
      </c>
      <c r="O30" s="232">
        <f t="shared" si="36"/>
        <v>1303.249</v>
      </c>
      <c r="P30" s="232">
        <f t="shared" si="35"/>
        <v>2312.027</v>
      </c>
      <c r="Q30" s="233">
        <f t="shared" si="30"/>
        <v>3948.6093333333333</v>
      </c>
      <c r="R30" s="248">
        <f t="shared" ref="R30:S32" si="37">+R$9</f>
        <v>24.1</v>
      </c>
      <c r="S30" s="249">
        <f t="shared" si="37"/>
        <v>216.89999999999998</v>
      </c>
      <c r="T30" s="236">
        <v>45</v>
      </c>
      <c r="U30" s="236">
        <v>45</v>
      </c>
      <c r="V30" s="236">
        <v>45</v>
      </c>
      <c r="W30" s="236">
        <v>45</v>
      </c>
      <c r="X30" s="236">
        <v>45</v>
      </c>
      <c r="Y30" s="236">
        <v>45</v>
      </c>
      <c r="Z30" s="236">
        <v>45</v>
      </c>
      <c r="AA30" s="236">
        <v>45</v>
      </c>
      <c r="AB30" s="236">
        <v>45</v>
      </c>
    </row>
    <row r="31" spans="1:28" ht="12" customHeight="1" x14ac:dyDescent="0.25">
      <c r="A31" s="200">
        <f t="shared" si="21"/>
        <v>30</v>
      </c>
      <c r="B31" s="650" t="s">
        <v>283</v>
      </c>
      <c r="C31" s="218">
        <v>8000</v>
      </c>
      <c r="D31" s="219" t="s">
        <v>75</v>
      </c>
      <c r="E31" s="218">
        <v>2050</v>
      </c>
      <c r="F31" s="241">
        <v>20</v>
      </c>
      <c r="G31" s="241">
        <v>104</v>
      </c>
      <c r="H31" s="241">
        <v>32</v>
      </c>
      <c r="I31" s="241">
        <v>959.9380000000001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05">
        <f t="shared" si="36"/>
        <v>1115.9380000000001</v>
      </c>
      <c r="P31" s="205">
        <f t="shared" si="35"/>
        <v>2312.027</v>
      </c>
      <c r="Q31" s="206">
        <f t="shared" si="30"/>
        <v>3761.2983333333332</v>
      </c>
      <c r="R31" s="244">
        <f t="shared" si="37"/>
        <v>24.1</v>
      </c>
      <c r="S31" s="245">
        <f t="shared" si="37"/>
        <v>216.89999999999998</v>
      </c>
      <c r="T31" s="224">
        <v>45</v>
      </c>
      <c r="U31" s="224">
        <v>45</v>
      </c>
      <c r="V31" s="224">
        <v>45</v>
      </c>
      <c r="W31" s="224">
        <v>45</v>
      </c>
      <c r="X31" s="224">
        <v>45</v>
      </c>
      <c r="Y31" s="224">
        <v>45</v>
      </c>
      <c r="Z31" s="224">
        <v>45</v>
      </c>
      <c r="AA31" s="224">
        <v>45</v>
      </c>
      <c r="AB31" s="224">
        <v>45</v>
      </c>
    </row>
    <row r="32" spans="1:28" ht="12" customHeight="1" x14ac:dyDescent="0.25">
      <c r="A32" s="200">
        <f t="shared" si="21"/>
        <v>31</v>
      </c>
      <c r="B32" s="650" t="s">
        <v>284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1147.249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36"/>
        <v>1303.249</v>
      </c>
      <c r="P32" s="205">
        <f t="shared" si="35"/>
        <v>2312.027</v>
      </c>
      <c r="Q32" s="206">
        <f t="shared" si="30"/>
        <v>3948.6093333333333</v>
      </c>
      <c r="R32" s="244">
        <f t="shared" si="37"/>
        <v>24.1</v>
      </c>
      <c r="S32" s="245">
        <f t="shared" si="37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27">
        <f t="shared" si="21"/>
        <v>32</v>
      </c>
      <c r="B33" s="651" t="s">
        <v>285</v>
      </c>
      <c r="C33" s="228">
        <v>9400</v>
      </c>
      <c r="D33" s="229" t="s">
        <v>328</v>
      </c>
      <c r="E33" s="228">
        <v>2050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2258.3609999999999</v>
      </c>
      <c r="L33" s="246">
        <v>210.75</v>
      </c>
      <c r="M33" s="247">
        <v>213.6</v>
      </c>
      <c r="N33" s="606">
        <v>675</v>
      </c>
      <c r="O33" s="232">
        <f t="shared" si="36"/>
        <v>0</v>
      </c>
      <c r="P33" s="232">
        <f t="shared" si="35"/>
        <v>2682.7109999999998</v>
      </c>
      <c r="Q33" s="233">
        <f t="shared" si="30"/>
        <v>3357.7109999999998</v>
      </c>
      <c r="R33" s="248">
        <f t="shared" ref="R33:S40" si="38">+R$7</f>
        <v>28.200000000000003</v>
      </c>
      <c r="S33" s="249">
        <f t="shared" si="38"/>
        <v>253.8</v>
      </c>
      <c r="T33" s="236">
        <v>45</v>
      </c>
      <c r="U33" s="236">
        <v>45</v>
      </c>
      <c r="V33" s="236">
        <v>45</v>
      </c>
      <c r="W33" s="236">
        <v>45</v>
      </c>
      <c r="X33" s="236">
        <v>45</v>
      </c>
      <c r="Y33" s="236">
        <v>45</v>
      </c>
      <c r="Z33" s="236">
        <v>45</v>
      </c>
      <c r="AA33" s="236">
        <v>45</v>
      </c>
      <c r="AB33" s="236">
        <v>45</v>
      </c>
    </row>
    <row r="34" spans="1:28" ht="12" customHeight="1" x14ac:dyDescent="0.25">
      <c r="A34" s="200">
        <f t="shared" si="21"/>
        <v>33</v>
      </c>
      <c r="B34" s="650" t="s">
        <v>286</v>
      </c>
      <c r="C34" s="218">
        <v>9400</v>
      </c>
      <c r="D34" s="219" t="s">
        <v>328</v>
      </c>
      <c r="E34" s="218">
        <v>2050</v>
      </c>
      <c r="F34" s="241">
        <v>20</v>
      </c>
      <c r="G34" s="241">
        <v>104</v>
      </c>
      <c r="H34" s="241">
        <v>32</v>
      </c>
      <c r="I34" s="241">
        <v>1254.1320000000001</v>
      </c>
      <c r="J34" s="241">
        <v>0</v>
      </c>
      <c r="K34" s="241">
        <v>2258.3609999999999</v>
      </c>
      <c r="L34" s="241">
        <v>210.75</v>
      </c>
      <c r="M34" s="242">
        <v>213.6</v>
      </c>
      <c r="N34" s="250">
        <v>675</v>
      </c>
      <c r="O34" s="205">
        <f t="shared" si="36"/>
        <v>1410.1320000000001</v>
      </c>
      <c r="P34" s="205">
        <f t="shared" si="35"/>
        <v>2682.7109999999998</v>
      </c>
      <c r="Q34" s="206">
        <f t="shared" si="30"/>
        <v>4767.8429999999998</v>
      </c>
      <c r="R34" s="244">
        <f t="shared" si="38"/>
        <v>28.200000000000003</v>
      </c>
      <c r="S34" s="245">
        <f t="shared" si="38"/>
        <v>253.8</v>
      </c>
      <c r="T34" s="224">
        <v>45</v>
      </c>
      <c r="U34" s="224">
        <v>45</v>
      </c>
      <c r="V34" s="224">
        <v>45</v>
      </c>
      <c r="W34" s="224">
        <v>45</v>
      </c>
      <c r="X34" s="224">
        <v>45</v>
      </c>
      <c r="Y34" s="224">
        <v>45</v>
      </c>
      <c r="Z34" s="224">
        <v>45</v>
      </c>
      <c r="AA34" s="224">
        <v>45</v>
      </c>
      <c r="AB34" s="224">
        <v>45</v>
      </c>
    </row>
    <row r="35" spans="1:28" ht="12" customHeight="1" x14ac:dyDescent="0.25">
      <c r="A35" s="200">
        <f t="shared" si="21"/>
        <v>34</v>
      </c>
      <c r="B35" s="650" t="s">
        <v>287</v>
      </c>
      <c r="C35" s="218">
        <v>9400</v>
      </c>
      <c r="D35" s="219" t="s">
        <v>329</v>
      </c>
      <c r="E35" s="218">
        <v>2050</v>
      </c>
      <c r="F35" s="241">
        <v>20</v>
      </c>
      <c r="G35" s="241">
        <v>104</v>
      </c>
      <c r="H35" s="241">
        <v>32</v>
      </c>
      <c r="I35" s="241">
        <v>922.92399999999998</v>
      </c>
      <c r="J35" s="241">
        <v>0</v>
      </c>
      <c r="K35" s="241">
        <v>2213.9059999999999</v>
      </c>
      <c r="L35" s="241">
        <v>210.75</v>
      </c>
      <c r="M35" s="242">
        <v>213.6</v>
      </c>
      <c r="N35" s="250">
        <v>675</v>
      </c>
      <c r="O35" s="205">
        <f t="shared" si="36"/>
        <v>1078.924</v>
      </c>
      <c r="P35" s="205">
        <f t="shared" si="35"/>
        <v>2638.2559999999999</v>
      </c>
      <c r="Q35" s="206">
        <f t="shared" si="30"/>
        <v>4392.18</v>
      </c>
      <c r="R35" s="244">
        <f t="shared" si="38"/>
        <v>28.200000000000003</v>
      </c>
      <c r="S35" s="245">
        <f t="shared" si="38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1"/>
        <v>35</v>
      </c>
      <c r="B36" s="650" t="s">
        <v>288</v>
      </c>
      <c r="C36" s="218">
        <v>9400</v>
      </c>
      <c r="D36" s="219" t="s">
        <v>328</v>
      </c>
      <c r="E36" s="218">
        <v>2050</v>
      </c>
      <c r="F36" s="241">
        <v>20</v>
      </c>
      <c r="G36" s="241">
        <v>104</v>
      </c>
      <c r="H36" s="241">
        <v>32</v>
      </c>
      <c r="I36" s="241">
        <v>1254.1320000000001</v>
      </c>
      <c r="J36" s="241">
        <v>0</v>
      </c>
      <c r="K36" s="241">
        <v>2258.3609999999999</v>
      </c>
      <c r="L36" s="241">
        <v>210.75</v>
      </c>
      <c r="M36" s="242">
        <v>213.6</v>
      </c>
      <c r="N36" s="250">
        <v>675</v>
      </c>
      <c r="O36" s="205">
        <f t="shared" si="36"/>
        <v>1410.1320000000001</v>
      </c>
      <c r="P36" s="205">
        <f t="shared" si="35"/>
        <v>2682.7109999999998</v>
      </c>
      <c r="Q36" s="206">
        <f t="shared" si="30"/>
        <v>4767.8429999999998</v>
      </c>
      <c r="R36" s="244">
        <f t="shared" si="38"/>
        <v>28.200000000000003</v>
      </c>
      <c r="S36" s="245">
        <f t="shared" si="38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27">
        <f t="shared" si="21"/>
        <v>36</v>
      </c>
      <c r="B37" s="651" t="s">
        <v>289</v>
      </c>
      <c r="C37" s="228">
        <v>7600</v>
      </c>
      <c r="D37" s="229" t="s">
        <v>329</v>
      </c>
      <c r="E37" s="228">
        <v>2050</v>
      </c>
      <c r="F37" s="246">
        <v>20</v>
      </c>
      <c r="G37" s="246">
        <v>104</v>
      </c>
      <c r="H37" s="246">
        <v>32</v>
      </c>
      <c r="I37" s="246">
        <v>829.31299999999999</v>
      </c>
      <c r="J37" s="246">
        <v>0</v>
      </c>
      <c r="K37" s="246">
        <v>1844.8890000000001</v>
      </c>
      <c r="L37" s="246">
        <v>210.75</v>
      </c>
      <c r="M37" s="247">
        <v>213.6</v>
      </c>
      <c r="N37" s="247">
        <v>325</v>
      </c>
      <c r="O37" s="232">
        <f t="shared" si="36"/>
        <v>985.31299999999999</v>
      </c>
      <c r="P37" s="232">
        <f t="shared" si="35"/>
        <v>2269.239</v>
      </c>
      <c r="Q37" s="233">
        <f t="shared" si="30"/>
        <v>3579.5520000000001</v>
      </c>
      <c r="R37" s="248">
        <f t="shared" si="38"/>
        <v>28.200000000000003</v>
      </c>
      <c r="S37" s="249">
        <f t="shared" si="38"/>
        <v>253.8</v>
      </c>
      <c r="T37" s="236">
        <v>45</v>
      </c>
      <c r="U37" s="236">
        <v>45</v>
      </c>
      <c r="V37" s="236">
        <v>45</v>
      </c>
      <c r="W37" s="236">
        <v>45</v>
      </c>
      <c r="X37" s="236">
        <v>45</v>
      </c>
      <c r="Y37" s="236">
        <v>45</v>
      </c>
      <c r="Z37" s="236">
        <v>45</v>
      </c>
      <c r="AA37" s="236">
        <v>45</v>
      </c>
      <c r="AB37" s="236">
        <v>45</v>
      </c>
    </row>
    <row r="38" spans="1:28" ht="12" customHeight="1" x14ac:dyDescent="0.25">
      <c r="A38" s="200">
        <f t="shared" si="21"/>
        <v>37</v>
      </c>
      <c r="B38" s="650" t="s">
        <v>290</v>
      </c>
      <c r="C38" s="218">
        <v>7600</v>
      </c>
      <c r="D38" s="219" t="s">
        <v>328</v>
      </c>
      <c r="E38" s="218">
        <v>2050</v>
      </c>
      <c r="F38" s="241">
        <v>20</v>
      </c>
      <c r="G38" s="241">
        <v>104</v>
      </c>
      <c r="H38" s="241">
        <v>32</v>
      </c>
      <c r="I38" s="241">
        <v>1094.4760000000001</v>
      </c>
      <c r="J38" s="241">
        <v>0</v>
      </c>
      <c r="K38" s="241">
        <v>1858.1220000000003</v>
      </c>
      <c r="L38" s="241">
        <v>210.75</v>
      </c>
      <c r="M38" s="242">
        <v>213.6</v>
      </c>
      <c r="N38" s="242">
        <v>325</v>
      </c>
      <c r="O38" s="205">
        <f t="shared" si="36"/>
        <v>1250.4760000000001</v>
      </c>
      <c r="P38" s="205">
        <f t="shared" si="35"/>
        <v>2282.4720000000002</v>
      </c>
      <c r="Q38" s="206">
        <f t="shared" si="30"/>
        <v>3857.9480000000003</v>
      </c>
      <c r="R38" s="244">
        <f t="shared" si="38"/>
        <v>28.200000000000003</v>
      </c>
      <c r="S38" s="245">
        <f t="shared" si="38"/>
        <v>253.8</v>
      </c>
      <c r="T38" s="224">
        <v>45</v>
      </c>
      <c r="U38" s="224">
        <v>45</v>
      </c>
      <c r="V38" s="224">
        <v>45</v>
      </c>
      <c r="W38" s="224">
        <v>45</v>
      </c>
      <c r="X38" s="224">
        <v>45</v>
      </c>
      <c r="Y38" s="224">
        <v>45</v>
      </c>
      <c r="Z38" s="224">
        <v>45</v>
      </c>
      <c r="AA38" s="224">
        <v>45</v>
      </c>
      <c r="AB38" s="224">
        <v>45</v>
      </c>
    </row>
    <row r="39" spans="1:28" ht="12" customHeight="1" x14ac:dyDescent="0.25">
      <c r="A39" s="200">
        <f t="shared" si="21"/>
        <v>38</v>
      </c>
      <c r="B39" s="650" t="s">
        <v>291</v>
      </c>
      <c r="C39" s="218">
        <v>7600</v>
      </c>
      <c r="D39" s="219" t="s">
        <v>329</v>
      </c>
      <c r="E39" s="218">
        <v>2050</v>
      </c>
      <c r="F39" s="241">
        <v>20</v>
      </c>
      <c r="G39" s="241">
        <v>104</v>
      </c>
      <c r="H39" s="241">
        <v>32</v>
      </c>
      <c r="I39" s="241">
        <v>829.31299999999999</v>
      </c>
      <c r="J39" s="241">
        <v>0</v>
      </c>
      <c r="K39" s="241">
        <v>1844.8890000000001</v>
      </c>
      <c r="L39" s="241">
        <v>210.75</v>
      </c>
      <c r="M39" s="242">
        <v>213.6</v>
      </c>
      <c r="N39" s="242">
        <v>325</v>
      </c>
      <c r="O39" s="205">
        <f t="shared" si="36"/>
        <v>985.31299999999999</v>
      </c>
      <c r="P39" s="205">
        <f t="shared" si="35"/>
        <v>2269.239</v>
      </c>
      <c r="Q39" s="206">
        <f t="shared" si="30"/>
        <v>3579.5520000000001</v>
      </c>
      <c r="R39" s="244">
        <f t="shared" si="38"/>
        <v>28.200000000000003</v>
      </c>
      <c r="S39" s="245">
        <f t="shared" si="38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1"/>
        <v>39</v>
      </c>
      <c r="B40" s="650" t="s">
        <v>292</v>
      </c>
      <c r="C40" s="218">
        <v>7600</v>
      </c>
      <c r="D40" s="219" t="s">
        <v>328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36"/>
        <v>985.31299999999999</v>
      </c>
      <c r="P40" s="205">
        <f t="shared" si="35"/>
        <v>2269.239</v>
      </c>
      <c r="Q40" s="206">
        <f t="shared" si="30"/>
        <v>3579.5520000000001</v>
      </c>
      <c r="R40" s="244">
        <f t="shared" si="38"/>
        <v>28.200000000000003</v>
      </c>
      <c r="S40" s="245">
        <f t="shared" si="38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27">
        <f t="shared" si="21"/>
        <v>40</v>
      </c>
      <c r="B41" s="651" t="s">
        <v>293</v>
      </c>
      <c r="C41" s="228">
        <v>10000</v>
      </c>
      <c r="D41" s="229" t="s">
        <v>75</v>
      </c>
      <c r="E41" s="228">
        <v>2050</v>
      </c>
      <c r="F41" s="246">
        <v>0</v>
      </c>
      <c r="G41" s="246">
        <v>0</v>
      </c>
      <c r="H41" s="246">
        <v>0</v>
      </c>
      <c r="I41" s="246">
        <v>0</v>
      </c>
      <c r="J41" s="246">
        <v>0</v>
      </c>
      <c r="K41" s="246">
        <v>1689.866</v>
      </c>
      <c r="L41" s="246">
        <v>210.75</v>
      </c>
      <c r="M41" s="247">
        <v>213.6</v>
      </c>
      <c r="N41" s="247">
        <v>0</v>
      </c>
      <c r="O41" s="232">
        <f t="shared" si="36"/>
        <v>0</v>
      </c>
      <c r="P41" s="232">
        <f t="shared" si="35"/>
        <v>2114.2159999999999</v>
      </c>
      <c r="Q41" s="233">
        <f t="shared" si="30"/>
        <v>2114.2159999999999</v>
      </c>
      <c r="R41" s="248">
        <f t="shared" ref="R41:S54" si="39">+R$9</f>
        <v>24.1</v>
      </c>
      <c r="S41" s="249">
        <f t="shared" si="39"/>
        <v>216.89999999999998</v>
      </c>
      <c r="T41" s="236">
        <v>45</v>
      </c>
      <c r="U41" s="236">
        <v>45</v>
      </c>
      <c r="V41" s="236">
        <v>45</v>
      </c>
      <c r="W41" s="236">
        <v>45</v>
      </c>
      <c r="X41" s="236">
        <v>45</v>
      </c>
      <c r="Y41" s="236">
        <v>45</v>
      </c>
      <c r="Z41" s="236">
        <v>45</v>
      </c>
      <c r="AA41" s="236">
        <v>45</v>
      </c>
      <c r="AB41" s="236">
        <v>45</v>
      </c>
    </row>
    <row r="42" spans="1:28" ht="12" customHeight="1" x14ac:dyDescent="0.25">
      <c r="A42" s="227">
        <f t="shared" si="21"/>
        <v>41</v>
      </c>
      <c r="B42" s="652" t="s">
        <v>884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717">
        <v>0</v>
      </c>
      <c r="L42" s="717">
        <v>0</v>
      </c>
      <c r="M42" s="606">
        <v>0</v>
      </c>
      <c r="N42" s="247">
        <v>0</v>
      </c>
      <c r="O42" s="232">
        <f t="shared" ref="O42" si="40">SUM(F42:I42)</f>
        <v>0</v>
      </c>
      <c r="P42" s="232">
        <f t="shared" ref="P42" si="41">SUM(J42:M42)</f>
        <v>0</v>
      </c>
      <c r="Q42" s="233">
        <f t="shared" ref="Q42" si="42">+N42+O42+P42</f>
        <v>0</v>
      </c>
      <c r="R42" s="248">
        <f t="shared" si="39"/>
        <v>24.1</v>
      </c>
      <c r="S42" s="249">
        <f t="shared" si="39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00">
        <f t="shared" si="21"/>
        <v>42</v>
      </c>
      <c r="B43" s="653" t="s">
        <v>885</v>
      </c>
      <c r="C43" s="218">
        <v>10000</v>
      </c>
      <c r="D43" s="219" t="s">
        <v>75</v>
      </c>
      <c r="E43" s="218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18">
        <v>0</v>
      </c>
      <c r="L43" s="718">
        <v>0</v>
      </c>
      <c r="M43" s="250">
        <v>0</v>
      </c>
      <c r="N43" s="242">
        <v>0</v>
      </c>
      <c r="O43" s="205">
        <f t="shared" ref="O43:O49" si="43">SUM(F43:I43)</f>
        <v>0</v>
      </c>
      <c r="P43" s="205">
        <f t="shared" ref="P43:P49" si="44">SUM(J43:M43)</f>
        <v>0</v>
      </c>
      <c r="Q43" s="206">
        <f t="shared" ref="Q43:Q49" si="45">+N43+O43+P43</f>
        <v>0</v>
      </c>
      <c r="R43" s="244">
        <f t="shared" si="39"/>
        <v>24.1</v>
      </c>
      <c r="S43" s="245">
        <f t="shared" si="39"/>
        <v>216.89999999999998</v>
      </c>
      <c r="T43" s="224">
        <v>45</v>
      </c>
      <c r="U43" s="224">
        <v>45</v>
      </c>
      <c r="V43" s="224">
        <v>45</v>
      </c>
      <c r="W43" s="224">
        <v>45</v>
      </c>
      <c r="X43" s="224">
        <v>45</v>
      </c>
      <c r="Y43" s="224">
        <v>45</v>
      </c>
      <c r="Z43" s="224">
        <v>45</v>
      </c>
      <c r="AA43" s="224">
        <v>45</v>
      </c>
      <c r="AB43" s="224">
        <v>45</v>
      </c>
    </row>
    <row r="44" spans="1:28" ht="12" customHeight="1" x14ac:dyDescent="0.25">
      <c r="A44" s="200">
        <f t="shared" si="21"/>
        <v>43</v>
      </c>
      <c r="B44" s="653" t="s">
        <v>886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si="43"/>
        <v>0</v>
      </c>
      <c r="P44" s="205">
        <f t="shared" si="44"/>
        <v>0</v>
      </c>
      <c r="Q44" s="206">
        <f t="shared" si="45"/>
        <v>0</v>
      </c>
      <c r="R44" s="244">
        <f t="shared" si="39"/>
        <v>24.1</v>
      </c>
      <c r="S44" s="245">
        <f t="shared" si="39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1"/>
        <v>44</v>
      </c>
      <c r="B45" s="653" t="s">
        <v>887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3"/>
        <v>0</v>
      </c>
      <c r="P45" s="205">
        <f t="shared" si="44"/>
        <v>0</v>
      </c>
      <c r="Q45" s="206">
        <f t="shared" si="45"/>
        <v>0</v>
      </c>
      <c r="R45" s="244">
        <f t="shared" si="39"/>
        <v>24.1</v>
      </c>
      <c r="S45" s="245">
        <f t="shared" si="39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1"/>
        <v>45</v>
      </c>
      <c r="B46" s="653" t="s">
        <v>888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241">
        <v>1689.866</v>
      </c>
      <c r="L46" s="241">
        <v>210.75</v>
      </c>
      <c r="M46" s="242">
        <v>213.6</v>
      </c>
      <c r="N46" s="242">
        <v>0</v>
      </c>
      <c r="O46" s="205">
        <f t="shared" si="43"/>
        <v>0</v>
      </c>
      <c r="P46" s="205">
        <f t="shared" si="44"/>
        <v>2114.2159999999999</v>
      </c>
      <c r="Q46" s="206">
        <f t="shared" si="45"/>
        <v>2114.2159999999999</v>
      </c>
      <c r="R46" s="244">
        <f t="shared" si="39"/>
        <v>24.1</v>
      </c>
      <c r="S46" s="245">
        <f t="shared" si="39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1"/>
        <v>46</v>
      </c>
      <c r="B47" s="653" t="s">
        <v>889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1689.866</v>
      </c>
      <c r="L47" s="241">
        <v>210.75</v>
      </c>
      <c r="M47" s="242">
        <v>213.6</v>
      </c>
      <c r="N47" s="242">
        <v>0</v>
      </c>
      <c r="O47" s="205">
        <f t="shared" si="43"/>
        <v>0</v>
      </c>
      <c r="P47" s="205">
        <f t="shared" si="44"/>
        <v>2114.2159999999999</v>
      </c>
      <c r="Q47" s="206">
        <f t="shared" si="45"/>
        <v>2114.2159999999999</v>
      </c>
      <c r="R47" s="244">
        <f t="shared" si="39"/>
        <v>24.1</v>
      </c>
      <c r="S47" s="245">
        <f t="shared" si="39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1"/>
        <v>47</v>
      </c>
      <c r="B48" s="653" t="s">
        <v>890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1689.866</v>
      </c>
      <c r="L48" s="241">
        <v>210.75</v>
      </c>
      <c r="M48" s="242">
        <v>213.6</v>
      </c>
      <c r="N48" s="242">
        <v>0</v>
      </c>
      <c r="O48" s="205">
        <f t="shared" si="43"/>
        <v>0</v>
      </c>
      <c r="P48" s="205">
        <f t="shared" si="44"/>
        <v>2114.2159999999999</v>
      </c>
      <c r="Q48" s="206">
        <f t="shared" si="45"/>
        <v>2114.2159999999999</v>
      </c>
      <c r="R48" s="244">
        <f t="shared" si="39"/>
        <v>24.1</v>
      </c>
      <c r="S48" s="245">
        <f t="shared" si="39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1"/>
        <v>48</v>
      </c>
      <c r="B49" s="653" t="s">
        <v>891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1689.866</v>
      </c>
      <c r="L49" s="241">
        <v>210.75</v>
      </c>
      <c r="M49" s="242">
        <v>213.6</v>
      </c>
      <c r="N49" s="242">
        <v>0</v>
      </c>
      <c r="O49" s="205">
        <f t="shared" si="43"/>
        <v>0</v>
      </c>
      <c r="P49" s="205">
        <f t="shared" si="44"/>
        <v>2114.2159999999999</v>
      </c>
      <c r="Q49" s="206">
        <f t="shared" si="45"/>
        <v>2114.2159999999999</v>
      </c>
      <c r="R49" s="244">
        <f t="shared" si="39"/>
        <v>24.1</v>
      </c>
      <c r="S49" s="245">
        <f t="shared" si="39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27">
        <f t="shared" si="21"/>
        <v>49</v>
      </c>
      <c r="B50" s="652" t="s">
        <v>902</v>
      </c>
      <c r="C50" s="228">
        <v>7461</v>
      </c>
      <c r="D50" s="229" t="s">
        <v>75</v>
      </c>
      <c r="E50" s="228">
        <v>2050</v>
      </c>
      <c r="F50" s="246">
        <f>+current_afes!B24</f>
        <v>20</v>
      </c>
      <c r="G50" s="246">
        <f>+current_afes!C24</f>
        <v>104</v>
      </c>
      <c r="H50" s="246">
        <f>+current_afes!D24</f>
        <v>32</v>
      </c>
      <c r="I50" s="246">
        <f>+current_afes!E24</f>
        <v>1200.3989999999999</v>
      </c>
      <c r="J50" s="246">
        <f>+current_afes!F24</f>
        <v>0</v>
      </c>
      <c r="K50" s="246">
        <f>+current_afes!G24</f>
        <v>1645.6779999999999</v>
      </c>
      <c r="L50" s="246">
        <f>+current_afes!H24</f>
        <v>210.75</v>
      </c>
      <c r="M50" s="247">
        <f>+current_afes!I24</f>
        <v>213.6</v>
      </c>
      <c r="N50" s="247">
        <f>+current_afes!J24</f>
        <v>234.68100000000001</v>
      </c>
      <c r="O50" s="232">
        <f t="shared" ref="O50:O53" si="46">SUM(F50:I50)</f>
        <v>1356.3989999999999</v>
      </c>
      <c r="P50" s="232">
        <f t="shared" ref="P50:P53" si="47">SUM(J50:M50)</f>
        <v>2070.0279999999998</v>
      </c>
      <c r="Q50" s="233">
        <f t="shared" ref="Q50:Q53" si="48">+N50+O50+P50</f>
        <v>3661.1079999999997</v>
      </c>
      <c r="R50" s="248">
        <f t="shared" si="39"/>
        <v>24.1</v>
      </c>
      <c r="S50" s="249">
        <f t="shared" si="39"/>
        <v>216.89999999999998</v>
      </c>
      <c r="T50" s="236">
        <v>45</v>
      </c>
      <c r="U50" s="236">
        <v>45</v>
      </c>
      <c r="V50" s="236">
        <v>45</v>
      </c>
      <c r="W50" s="236">
        <v>45</v>
      </c>
      <c r="X50" s="236">
        <v>45</v>
      </c>
      <c r="Y50" s="236">
        <v>45</v>
      </c>
      <c r="Z50" s="236">
        <v>45</v>
      </c>
      <c r="AA50" s="236">
        <v>45</v>
      </c>
      <c r="AB50" s="236">
        <v>45</v>
      </c>
    </row>
    <row r="51" spans="1:28" ht="12" customHeight="1" x14ac:dyDescent="0.25">
      <c r="A51" s="200">
        <f t="shared" si="21"/>
        <v>50</v>
      </c>
      <c r="B51" s="653" t="s">
        <v>842</v>
      </c>
      <c r="C51" s="218">
        <v>7469</v>
      </c>
      <c r="D51" s="219" t="s">
        <v>75</v>
      </c>
      <c r="E51" s="218">
        <v>2050</v>
      </c>
      <c r="F51" s="241">
        <f>+current_afes!B25</f>
        <v>20</v>
      </c>
      <c r="G51" s="241">
        <f>+current_afes!C25</f>
        <v>104</v>
      </c>
      <c r="H51" s="241">
        <f>+current_afes!D25</f>
        <v>32</v>
      </c>
      <c r="I51" s="241">
        <f>+current_afes!E25</f>
        <v>1191.626</v>
      </c>
      <c r="J51" s="241">
        <f>+current_afes!F25</f>
        <v>0</v>
      </c>
      <c r="K51" s="241">
        <f>+current_afes!G25</f>
        <v>1677.4790000000003</v>
      </c>
      <c r="L51" s="241">
        <f>+current_afes!H25</f>
        <v>210.75</v>
      </c>
      <c r="M51" s="242">
        <f>+current_afes!I25</f>
        <v>213.6</v>
      </c>
      <c r="N51" s="242">
        <f>+current_afes!J25</f>
        <v>234.68100000000001</v>
      </c>
      <c r="O51" s="205">
        <f t="shared" si="46"/>
        <v>1347.626</v>
      </c>
      <c r="P51" s="205">
        <f t="shared" si="47"/>
        <v>2101.8290000000002</v>
      </c>
      <c r="Q51" s="206">
        <f t="shared" si="48"/>
        <v>3684.1360000000004</v>
      </c>
      <c r="R51" s="244">
        <f t="shared" si="39"/>
        <v>24.1</v>
      </c>
      <c r="S51" s="245">
        <f t="shared" si="39"/>
        <v>216.89999999999998</v>
      </c>
      <c r="T51" s="224">
        <v>45</v>
      </c>
      <c r="U51" s="224">
        <v>45</v>
      </c>
      <c r="V51" s="224">
        <v>45</v>
      </c>
      <c r="W51" s="224">
        <v>45</v>
      </c>
      <c r="X51" s="224">
        <v>45</v>
      </c>
      <c r="Y51" s="224">
        <v>45</v>
      </c>
      <c r="Z51" s="224">
        <v>45</v>
      </c>
      <c r="AA51" s="224">
        <v>45</v>
      </c>
      <c r="AB51" s="224">
        <v>45</v>
      </c>
    </row>
    <row r="52" spans="1:28" ht="12" customHeight="1" x14ac:dyDescent="0.25">
      <c r="A52" s="200">
        <f t="shared" ref="A52:A54" si="49">+A51+1</f>
        <v>51</v>
      </c>
      <c r="B52" s="653" t="s">
        <v>845</v>
      </c>
      <c r="C52" s="218">
        <v>7566</v>
      </c>
      <c r="D52" s="219" t="s">
        <v>75</v>
      </c>
      <c r="E52" s="218">
        <v>2050</v>
      </c>
      <c r="F52" s="241">
        <f>+current_afes!B26</f>
        <v>20</v>
      </c>
      <c r="G52" s="241">
        <f>+current_afes!C26</f>
        <v>104</v>
      </c>
      <c r="H52" s="241">
        <f>+current_afes!D26</f>
        <v>32</v>
      </c>
      <c r="I52" s="241">
        <f>+current_afes!E26</f>
        <v>1111.498</v>
      </c>
      <c r="J52" s="241">
        <f>+current_afes!F26</f>
        <v>0</v>
      </c>
      <c r="K52" s="241">
        <f>+current_afes!G26</f>
        <v>1674.4360000000001</v>
      </c>
      <c r="L52" s="241">
        <f>+current_afes!H26</f>
        <v>210.75</v>
      </c>
      <c r="M52" s="242">
        <f>+current_afes!I26</f>
        <v>213.6</v>
      </c>
      <c r="N52" s="242">
        <f>+current_afes!J26</f>
        <v>234.68100000000001</v>
      </c>
      <c r="O52" s="205">
        <f t="shared" si="46"/>
        <v>1267.498</v>
      </c>
      <c r="P52" s="205">
        <f t="shared" si="47"/>
        <v>2098.7860000000001</v>
      </c>
      <c r="Q52" s="206">
        <f t="shared" si="48"/>
        <v>3600.9650000000001</v>
      </c>
      <c r="R52" s="244">
        <f t="shared" si="39"/>
        <v>24.1</v>
      </c>
      <c r="S52" s="245">
        <f t="shared" si="39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49"/>
        <v>52</v>
      </c>
      <c r="B53" s="653" t="s">
        <v>847</v>
      </c>
      <c r="C53" s="218">
        <v>7786</v>
      </c>
      <c r="D53" s="219" t="s">
        <v>75</v>
      </c>
      <c r="E53" s="218">
        <v>2050</v>
      </c>
      <c r="F53" s="241">
        <f>+current_afes!B27</f>
        <v>20</v>
      </c>
      <c r="G53" s="241">
        <f>+current_afes!C27</f>
        <v>104</v>
      </c>
      <c r="H53" s="241">
        <f>+current_afes!D27</f>
        <v>32</v>
      </c>
      <c r="I53" s="241">
        <f>+current_afes!E27</f>
        <v>1271.241</v>
      </c>
      <c r="J53" s="241">
        <f>+current_afes!F27</f>
        <v>0</v>
      </c>
      <c r="K53" s="241">
        <f>+current_afes!G27</f>
        <v>1721.0630000000001</v>
      </c>
      <c r="L53" s="241">
        <f>+current_afes!H27</f>
        <v>210.75</v>
      </c>
      <c r="M53" s="242">
        <f>+current_afes!I27</f>
        <v>213.6</v>
      </c>
      <c r="N53" s="242">
        <f>+current_afes!J27</f>
        <v>234.68100000000001</v>
      </c>
      <c r="O53" s="205">
        <f t="shared" si="46"/>
        <v>1427.241</v>
      </c>
      <c r="P53" s="205">
        <f t="shared" si="47"/>
        <v>2145.413</v>
      </c>
      <c r="Q53" s="206">
        <f t="shared" si="48"/>
        <v>3807.335</v>
      </c>
      <c r="R53" s="244">
        <f t="shared" si="39"/>
        <v>24.1</v>
      </c>
      <c r="S53" s="245">
        <f t="shared" si="39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49"/>
        <v>53</v>
      </c>
      <c r="B54" s="653" t="s">
        <v>938</v>
      </c>
      <c r="C54" s="218">
        <v>7450</v>
      </c>
      <c r="D54" s="219" t="s">
        <v>75</v>
      </c>
      <c r="E54" s="218">
        <v>2050</v>
      </c>
      <c r="F54" s="241">
        <f>+current_afes!B28</f>
        <v>20</v>
      </c>
      <c r="G54" s="241">
        <f>+current_afes!C28</f>
        <v>104</v>
      </c>
      <c r="H54" s="241">
        <f>+current_afes!D28</f>
        <v>32</v>
      </c>
      <c r="I54" s="241">
        <f>+current_afes!E28</f>
        <v>1311</v>
      </c>
      <c r="J54" s="241">
        <f>+current_afes!F28</f>
        <v>0</v>
      </c>
      <c r="K54" s="241">
        <f>+current_afes!G28</f>
        <v>1595.65</v>
      </c>
      <c r="L54" s="241">
        <f>+current_afes!H28</f>
        <v>210.75</v>
      </c>
      <c r="M54" s="242">
        <f>+current_afes!I28</f>
        <v>213.6</v>
      </c>
      <c r="N54" s="242">
        <f>+current_afes!J28</f>
        <v>234.68100000000001</v>
      </c>
      <c r="O54" s="205">
        <f t="shared" ref="O54" si="50">SUM(F54:I54)</f>
        <v>1467</v>
      </c>
      <c r="P54" s="205">
        <f t="shared" ref="P54" si="51">SUM(J54:M54)</f>
        <v>2020</v>
      </c>
      <c r="Q54" s="206">
        <f t="shared" ref="Q54" si="52">+N54+O54+P54</f>
        <v>3721.681</v>
      </c>
      <c r="R54" s="244">
        <f t="shared" si="39"/>
        <v>24.1</v>
      </c>
      <c r="S54" s="245">
        <f t="shared" si="39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79"/>
  <sheetViews>
    <sheetView workbookViewId="0">
      <selection sqref="A1:XFD1048576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44355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44355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44355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44355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44355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44355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44355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44355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44355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44355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44355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44355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44355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44355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44355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44355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9" priority="1">
      <formula>($D2&lt;&gt;$D1)</formula>
    </cfRule>
    <cfRule type="expression" dxfId="78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479"/>
  <sheetViews>
    <sheetView workbookViewId="0"/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v>44355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v>44681</v>
      </c>
      <c r="N2" s="258">
        <v>44926</v>
      </c>
      <c r="O2" s="259">
        <v>9</v>
      </c>
      <c r="P2" s="259">
        <v>0</v>
      </c>
    </row>
    <row r="3" spans="1:16" x14ac:dyDescent="0.2">
      <c r="A3" s="252">
        <v>44355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v>44957</v>
      </c>
      <c r="N3" s="258">
        <v>45291</v>
      </c>
      <c r="O3" s="259">
        <v>12</v>
      </c>
      <c r="P3" s="259">
        <v>0</v>
      </c>
    </row>
    <row r="4" spans="1:16" x14ac:dyDescent="0.2">
      <c r="A4" s="252">
        <v>44355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v>44957</v>
      </c>
      <c r="N4" s="258">
        <v>45291</v>
      </c>
      <c r="O4" s="259">
        <v>12</v>
      </c>
      <c r="P4" s="259">
        <v>0</v>
      </c>
    </row>
    <row r="5" spans="1:16" x14ac:dyDescent="0.2">
      <c r="A5" s="252">
        <v>44355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v>44681</v>
      </c>
      <c r="N5" s="258">
        <v>44926</v>
      </c>
      <c r="O5" s="259">
        <v>9</v>
      </c>
      <c r="P5" s="259">
        <v>0</v>
      </c>
    </row>
    <row r="6" spans="1:16" x14ac:dyDescent="0.2">
      <c r="A6" s="252">
        <v>44355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v>44957</v>
      </c>
      <c r="N6" s="258">
        <v>45291</v>
      </c>
      <c r="O6" s="259">
        <v>12</v>
      </c>
      <c r="P6" s="259">
        <v>0</v>
      </c>
    </row>
    <row r="7" spans="1:16" x14ac:dyDescent="0.2">
      <c r="A7" s="252">
        <v>44355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v>44592</v>
      </c>
      <c r="N7" s="258">
        <v>44926</v>
      </c>
      <c r="O7" s="259">
        <v>12</v>
      </c>
      <c r="P7" s="259">
        <v>0</v>
      </c>
    </row>
    <row r="8" spans="1:16" x14ac:dyDescent="0.2">
      <c r="A8" s="252">
        <v>44355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v>44957</v>
      </c>
      <c r="N8" s="258">
        <v>45291</v>
      </c>
      <c r="O8" s="259">
        <v>12</v>
      </c>
      <c r="P8" s="259">
        <v>0</v>
      </c>
    </row>
    <row r="9" spans="1:16" x14ac:dyDescent="0.2">
      <c r="A9" s="252">
        <v>44355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v>44592</v>
      </c>
      <c r="N9" s="258">
        <v>44926</v>
      </c>
      <c r="O9" s="259">
        <v>12</v>
      </c>
      <c r="P9" s="259">
        <v>0</v>
      </c>
    </row>
    <row r="10" spans="1:16" x14ac:dyDescent="0.2">
      <c r="A10" s="252">
        <v>44355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v>44957</v>
      </c>
      <c r="N10" s="258">
        <v>45291</v>
      </c>
      <c r="O10" s="259">
        <v>12</v>
      </c>
      <c r="P10" s="259">
        <v>0</v>
      </c>
    </row>
    <row r="11" spans="1:16" x14ac:dyDescent="0.2">
      <c r="A11" s="252">
        <v>44355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v>44592</v>
      </c>
      <c r="N11" s="258">
        <v>44926</v>
      </c>
      <c r="O11" s="259">
        <v>12</v>
      </c>
      <c r="P11" s="259">
        <v>0</v>
      </c>
    </row>
    <row r="12" spans="1:16" x14ac:dyDescent="0.2">
      <c r="A12" s="252">
        <v>44355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v>44957</v>
      </c>
      <c r="N12" s="258">
        <v>45291</v>
      </c>
      <c r="O12" s="259">
        <v>12</v>
      </c>
      <c r="P12" s="259">
        <v>0</v>
      </c>
    </row>
    <row r="13" spans="1:16" x14ac:dyDescent="0.2">
      <c r="A13" s="252">
        <v>44355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v>44592</v>
      </c>
      <c r="N13" s="258">
        <v>44926</v>
      </c>
      <c r="O13" s="259">
        <v>12</v>
      </c>
      <c r="P13" s="259">
        <v>0</v>
      </c>
    </row>
    <row r="14" spans="1:16" x14ac:dyDescent="0.2">
      <c r="A14" s="252">
        <v>44355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v>44957</v>
      </c>
      <c r="N14" s="258">
        <v>45291</v>
      </c>
      <c r="O14" s="259">
        <v>12</v>
      </c>
      <c r="P14" s="259">
        <v>0</v>
      </c>
    </row>
    <row r="15" spans="1:16" x14ac:dyDescent="0.2">
      <c r="A15" s="252">
        <v>44355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v>44592</v>
      </c>
      <c r="N15" s="258">
        <v>44926</v>
      </c>
      <c r="O15" s="259">
        <v>12</v>
      </c>
      <c r="P15" s="259">
        <v>0</v>
      </c>
    </row>
    <row r="16" spans="1:16" x14ac:dyDescent="0.2">
      <c r="A16" s="252">
        <v>44355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v>44957</v>
      </c>
      <c r="N16" s="258">
        <v>45291</v>
      </c>
      <c r="O16" s="259">
        <v>12</v>
      </c>
      <c r="P16" s="259">
        <v>0</v>
      </c>
    </row>
    <row r="17" spans="1:16" x14ac:dyDescent="0.2">
      <c r="A17" s="252">
        <v>44355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v>44592</v>
      </c>
      <c r="N17" s="258">
        <v>44926</v>
      </c>
      <c r="O17" s="259">
        <v>12</v>
      </c>
      <c r="P17" s="259"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v>44957</v>
      </c>
      <c r="N18" s="266">
        <v>45016</v>
      </c>
      <c r="O18" s="619">
        <v>3</v>
      </c>
      <c r="P18" s="619"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v>44957</v>
      </c>
      <c r="N19" s="266">
        <v>45016</v>
      </c>
      <c r="O19" s="619">
        <v>3</v>
      </c>
      <c r="P19" s="619"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v>44500</v>
      </c>
      <c r="N20" s="266">
        <v>44561</v>
      </c>
      <c r="O20" s="619">
        <v>3</v>
      </c>
      <c r="P20" s="619"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v>44957</v>
      </c>
      <c r="N21" s="266">
        <v>45291</v>
      </c>
      <c r="O21" s="619">
        <v>12</v>
      </c>
      <c r="P21" s="619"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v>44681</v>
      </c>
      <c r="N22" s="266">
        <v>44926</v>
      </c>
      <c r="O22" s="619">
        <v>9</v>
      </c>
      <c r="P22" s="619"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v>44681</v>
      </c>
      <c r="N23" s="266">
        <v>44926</v>
      </c>
      <c r="O23" s="267">
        <v>9</v>
      </c>
      <c r="P23" s="267"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v>44957</v>
      </c>
      <c r="N24" s="266">
        <v>45291</v>
      </c>
      <c r="O24" s="267">
        <v>12</v>
      </c>
      <c r="P24" s="267"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v>44592</v>
      </c>
      <c r="N25" s="266">
        <v>44926</v>
      </c>
      <c r="O25" s="267">
        <v>12</v>
      </c>
      <c r="P25" s="267"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v>44592</v>
      </c>
      <c r="N26" s="266">
        <v>44651</v>
      </c>
      <c r="O26" s="267">
        <v>3</v>
      </c>
      <c r="P26" s="267"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v>44408</v>
      </c>
      <c r="N27" s="266">
        <v>44561</v>
      </c>
      <c r="O27" s="267">
        <v>6</v>
      </c>
      <c r="P27" s="267"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v>44681</v>
      </c>
      <c r="N28" s="266">
        <v>44926</v>
      </c>
      <c r="O28" s="267">
        <v>9</v>
      </c>
      <c r="P28" s="267"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v>44957</v>
      </c>
      <c r="N29" s="266">
        <v>45291</v>
      </c>
      <c r="O29" s="267">
        <v>12</v>
      </c>
      <c r="P29" s="267"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v>44957</v>
      </c>
      <c r="N30" s="266">
        <v>45291</v>
      </c>
      <c r="O30" s="267">
        <v>12</v>
      </c>
      <c r="P30" s="267"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v>44592</v>
      </c>
      <c r="N31" s="266">
        <v>44926</v>
      </c>
      <c r="O31" s="267">
        <v>12</v>
      </c>
      <c r="P31" s="267"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v>44957</v>
      </c>
      <c r="N32" s="266">
        <v>45291</v>
      </c>
      <c r="O32" s="267">
        <v>12</v>
      </c>
      <c r="P32" s="267"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v>44592</v>
      </c>
      <c r="N33" s="266">
        <v>44651</v>
      </c>
      <c r="O33" s="267">
        <v>3</v>
      </c>
      <c r="P33" s="267"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v>44316</v>
      </c>
      <c r="N34" s="266">
        <v>44561</v>
      </c>
      <c r="O34" s="267">
        <v>9</v>
      </c>
      <c r="P34" s="267"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v>44957</v>
      </c>
      <c r="N35" s="266">
        <v>45291</v>
      </c>
      <c r="O35" s="267">
        <v>12</v>
      </c>
      <c r="P35" s="267"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v>44408</v>
      </c>
      <c r="N36" s="266">
        <v>44469</v>
      </c>
      <c r="O36" s="267">
        <v>3</v>
      </c>
      <c r="P36" s="267"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v>44316</v>
      </c>
      <c r="N37" s="266">
        <v>44377</v>
      </c>
      <c r="O37" s="267">
        <v>3</v>
      </c>
      <c r="P37" s="267"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v>44592</v>
      </c>
      <c r="N38" s="266">
        <v>44651</v>
      </c>
      <c r="O38" s="267">
        <v>3</v>
      </c>
      <c r="P38" s="267"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v>44592</v>
      </c>
      <c r="N39" s="266">
        <v>44651</v>
      </c>
      <c r="O39" s="267">
        <v>3</v>
      </c>
      <c r="P39" s="267"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v>44316</v>
      </c>
      <c r="N40" s="266">
        <v>44561</v>
      </c>
      <c r="O40" s="267">
        <v>9</v>
      </c>
      <c r="P40" s="267"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v>44592</v>
      </c>
      <c r="N41" s="266">
        <v>44926</v>
      </c>
      <c r="O41" s="267">
        <v>12</v>
      </c>
      <c r="P41" s="267"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v>44957</v>
      </c>
      <c r="N42" s="266">
        <v>45291</v>
      </c>
      <c r="O42" s="267">
        <v>12</v>
      </c>
      <c r="P42" s="267"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v>44957</v>
      </c>
      <c r="N43" s="266">
        <v>45291</v>
      </c>
      <c r="O43" s="267">
        <v>12</v>
      </c>
      <c r="P43" s="267"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v>44592</v>
      </c>
      <c r="N44" s="266">
        <v>44926</v>
      </c>
      <c r="O44" s="267">
        <v>12</v>
      </c>
      <c r="P44" s="267"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v>44408</v>
      </c>
      <c r="N45" s="266">
        <v>44561</v>
      </c>
      <c r="O45" s="267">
        <v>6</v>
      </c>
      <c r="P45" s="267"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v>44957</v>
      </c>
      <c r="N46" s="266">
        <v>45291</v>
      </c>
      <c r="O46" s="267">
        <v>12</v>
      </c>
      <c r="P46" s="267"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v>44592</v>
      </c>
      <c r="N47" s="266">
        <v>44926</v>
      </c>
      <c r="O47" s="267">
        <v>12</v>
      </c>
      <c r="P47" s="267"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v>44592</v>
      </c>
      <c r="N48" s="266">
        <v>44926</v>
      </c>
      <c r="O48" s="267">
        <v>12</v>
      </c>
      <c r="P48" s="267"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v>44957</v>
      </c>
      <c r="N49" s="266">
        <v>45291</v>
      </c>
      <c r="O49" s="267">
        <v>12</v>
      </c>
      <c r="P49" s="267"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v>44408</v>
      </c>
      <c r="N50" s="266">
        <v>44561</v>
      </c>
      <c r="O50" s="267">
        <v>6</v>
      </c>
      <c r="P50" s="267"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v>44227</v>
      </c>
      <c r="N51" s="266">
        <v>44561</v>
      </c>
      <c r="O51" s="267">
        <v>12</v>
      </c>
      <c r="P51" s="267"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v>44135</v>
      </c>
      <c r="N52" s="266">
        <v>44196</v>
      </c>
      <c r="O52" s="267">
        <v>3</v>
      </c>
      <c r="P52" s="267"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v>44227</v>
      </c>
      <c r="N53" s="266">
        <v>44561</v>
      </c>
      <c r="O53" s="267">
        <v>12</v>
      </c>
      <c r="P53" s="267"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v>44135</v>
      </c>
      <c r="N54" s="266">
        <v>44196</v>
      </c>
      <c r="O54" s="267">
        <v>3</v>
      </c>
      <c r="P54" s="267"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v>44408</v>
      </c>
      <c r="N55" s="266">
        <v>44561</v>
      </c>
      <c r="O55" s="267">
        <v>6</v>
      </c>
      <c r="P55" s="267"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v>44227</v>
      </c>
      <c r="N56" s="266">
        <v>44286</v>
      </c>
      <c r="O56" s="267">
        <v>3</v>
      </c>
      <c r="P56" s="267"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v>44316</v>
      </c>
      <c r="N57" s="266">
        <v>44377</v>
      </c>
      <c r="O57" s="267">
        <v>3</v>
      </c>
      <c r="P57" s="267"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v>44530</v>
      </c>
      <c r="N58" s="266">
        <v>44561</v>
      </c>
      <c r="O58" s="267">
        <v>2</v>
      </c>
      <c r="P58" s="267"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v>44500</v>
      </c>
      <c r="N59" s="266">
        <v>44500</v>
      </c>
      <c r="O59" s="267">
        <v>1</v>
      </c>
      <c r="P59" s="267"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v>44469</v>
      </c>
      <c r="N60" s="266">
        <v>44469</v>
      </c>
      <c r="O60" s="267">
        <v>1</v>
      </c>
      <c r="P60" s="267"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v>44408</v>
      </c>
      <c r="N61" s="266">
        <v>44439</v>
      </c>
      <c r="O61" s="267">
        <v>2</v>
      </c>
      <c r="P61" s="267"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v>44377</v>
      </c>
      <c r="N62" s="266">
        <v>44377</v>
      </c>
      <c r="O62" s="267">
        <v>1</v>
      </c>
      <c r="P62" s="267"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v>44347</v>
      </c>
      <c r="N63" s="266">
        <v>44347</v>
      </c>
      <c r="O63" s="267">
        <v>1</v>
      </c>
      <c r="P63" s="267"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v>44316</v>
      </c>
      <c r="N64" s="266">
        <v>44316</v>
      </c>
      <c r="O64" s="267">
        <v>1</v>
      </c>
      <c r="P64" s="267"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v>44255</v>
      </c>
      <c r="N65" s="266">
        <v>44255</v>
      </c>
      <c r="O65" s="267">
        <v>1</v>
      </c>
      <c r="P65" s="267"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v>44408</v>
      </c>
      <c r="N66" s="266">
        <v>44561</v>
      </c>
      <c r="O66" s="267">
        <v>6</v>
      </c>
      <c r="P66" s="267"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v>44316</v>
      </c>
      <c r="N67" s="266">
        <v>44377</v>
      </c>
      <c r="O67" s="267">
        <v>3</v>
      </c>
      <c r="P67" s="267"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v>44227</v>
      </c>
      <c r="N68" s="266">
        <v>44286</v>
      </c>
      <c r="O68" s="267">
        <v>3</v>
      </c>
      <c r="P68" s="267"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v>44500</v>
      </c>
      <c r="N69" s="266">
        <v>44561</v>
      </c>
      <c r="O69" s="267">
        <v>3</v>
      </c>
      <c r="P69" s="267"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v>44408</v>
      </c>
      <c r="N70" s="266">
        <v>44469</v>
      </c>
      <c r="O70" s="267">
        <v>3</v>
      </c>
      <c r="P70" s="267"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v>44316</v>
      </c>
      <c r="N71" s="266">
        <v>44377</v>
      </c>
      <c r="O71" s="267">
        <v>3</v>
      </c>
      <c r="P71" s="267"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v>44227</v>
      </c>
      <c r="N72" s="266">
        <v>44286</v>
      </c>
      <c r="O72" s="267">
        <v>3</v>
      </c>
      <c r="P72" s="267"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v>44408</v>
      </c>
      <c r="N73" s="266">
        <v>44561</v>
      </c>
      <c r="O73" s="267">
        <v>6</v>
      </c>
      <c r="P73" s="267"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v>44227</v>
      </c>
      <c r="N74" s="266">
        <v>44286</v>
      </c>
      <c r="O74" s="267">
        <v>3</v>
      </c>
      <c r="P74" s="267"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v>44135</v>
      </c>
      <c r="N75" s="266">
        <v>44196</v>
      </c>
      <c r="O75" s="267">
        <v>3</v>
      </c>
      <c r="P75" s="267"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v>44227</v>
      </c>
      <c r="N76" s="266">
        <v>44561</v>
      </c>
      <c r="O76" s="267">
        <v>12</v>
      </c>
      <c r="P76" s="267"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v>44135</v>
      </c>
      <c r="N77" s="266">
        <v>44196</v>
      </c>
      <c r="O77" s="267">
        <v>3</v>
      </c>
      <c r="P77" s="267"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v>44227</v>
      </c>
      <c r="N78" s="266">
        <v>44561</v>
      </c>
      <c r="O78" s="267">
        <v>12</v>
      </c>
      <c r="P78" s="267"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v>44135</v>
      </c>
      <c r="N79" s="266">
        <v>44196</v>
      </c>
      <c r="O79" s="267">
        <v>3</v>
      </c>
      <c r="P79" s="267"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v>44227</v>
      </c>
      <c r="N80" s="266">
        <v>44377</v>
      </c>
      <c r="O80" s="267">
        <v>6</v>
      </c>
      <c r="P80" s="267"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v>44135</v>
      </c>
      <c r="N81" s="266">
        <v>44196</v>
      </c>
      <c r="O81" s="267">
        <v>3</v>
      </c>
      <c r="P81" s="267"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v>44500</v>
      </c>
      <c r="N82" s="266">
        <v>44561</v>
      </c>
      <c r="O82" s="267">
        <v>3</v>
      </c>
      <c r="P82" s="267"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v>44227</v>
      </c>
      <c r="N83" s="266">
        <v>44561</v>
      </c>
      <c r="O83" s="267">
        <v>12</v>
      </c>
      <c r="P83" s="267"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v>44865</v>
      </c>
      <c r="N84" s="266">
        <v>44926</v>
      </c>
      <c r="O84" s="267">
        <v>3</v>
      </c>
      <c r="P84" s="267"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v>44681</v>
      </c>
      <c r="N85" s="266">
        <v>44834</v>
      </c>
      <c r="O85" s="267">
        <v>6</v>
      </c>
      <c r="P85" s="267"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v>44592</v>
      </c>
      <c r="N86" s="266">
        <v>44651</v>
      </c>
      <c r="O86" s="267">
        <v>3</v>
      </c>
      <c r="P86" s="267"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v>44500</v>
      </c>
      <c r="N87" s="266">
        <v>44561</v>
      </c>
      <c r="O87" s="267">
        <v>3</v>
      </c>
      <c r="P87" s="267"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v>44592</v>
      </c>
      <c r="N88" s="266">
        <v>44651</v>
      </c>
      <c r="O88" s="267">
        <v>3</v>
      </c>
      <c r="P88" s="267"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v>44500</v>
      </c>
      <c r="N89" s="266">
        <v>44561</v>
      </c>
      <c r="O89" s="267">
        <v>3</v>
      </c>
      <c r="P89" s="267"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v>44227</v>
      </c>
      <c r="N90" s="266">
        <v>44286</v>
      </c>
      <c r="O90" s="267">
        <v>3</v>
      </c>
      <c r="P90" s="267"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v>44165</v>
      </c>
      <c r="N91" s="266">
        <v>44196</v>
      </c>
      <c r="O91" s="267">
        <v>2</v>
      </c>
      <c r="P91" s="267"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v>44592</v>
      </c>
      <c r="N92" s="266">
        <v>44926</v>
      </c>
      <c r="O92" s="267">
        <v>12</v>
      </c>
      <c r="P92" s="267"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v>44408</v>
      </c>
      <c r="N93" s="266">
        <v>44561</v>
      </c>
      <c r="O93" s="267">
        <v>6</v>
      </c>
      <c r="P93" s="267"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v>44316</v>
      </c>
      <c r="N94" s="266">
        <v>44561</v>
      </c>
      <c r="O94" s="267">
        <v>9</v>
      </c>
      <c r="P94" s="267"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v>44227</v>
      </c>
      <c r="N95" s="266">
        <v>44286</v>
      </c>
      <c r="O95" s="267">
        <v>3</v>
      </c>
      <c r="P95" s="267"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v>44592</v>
      </c>
      <c r="N96" s="266">
        <v>44926</v>
      </c>
      <c r="O96" s="267">
        <v>12</v>
      </c>
      <c r="P96" s="267"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v>44592</v>
      </c>
      <c r="N97" s="266">
        <v>44926</v>
      </c>
      <c r="O97" s="267">
        <v>12</v>
      </c>
      <c r="P97" s="267"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v>44227</v>
      </c>
      <c r="N98" s="266">
        <v>44377</v>
      </c>
      <c r="O98" s="267">
        <v>6</v>
      </c>
      <c r="P98" s="267"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v>44227</v>
      </c>
      <c r="N99" s="266">
        <v>44377</v>
      </c>
      <c r="O99" s="267">
        <v>6</v>
      </c>
      <c r="P99" s="267"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v>44592</v>
      </c>
      <c r="N100" s="266">
        <v>44926</v>
      </c>
      <c r="O100" s="267">
        <v>12</v>
      </c>
      <c r="P100" s="267"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v>44592</v>
      </c>
      <c r="N101" s="266">
        <v>44742</v>
      </c>
      <c r="O101" s="267">
        <v>6</v>
      </c>
      <c r="P101" s="267"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v>44500</v>
      </c>
      <c r="N102" s="266">
        <v>44561</v>
      </c>
      <c r="O102" s="267">
        <v>3</v>
      </c>
      <c r="P102" s="267"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v>44592</v>
      </c>
      <c r="N103" s="266">
        <v>44926</v>
      </c>
      <c r="O103" s="267">
        <v>12</v>
      </c>
      <c r="P103" s="267"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v>44500</v>
      </c>
      <c r="N104" s="266">
        <v>44561</v>
      </c>
      <c r="O104" s="267">
        <v>3</v>
      </c>
      <c r="P104" s="267"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v>44135</v>
      </c>
      <c r="N105" s="266">
        <v>44196</v>
      </c>
      <c r="O105" s="267">
        <v>3</v>
      </c>
      <c r="P105" s="267"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v>44227</v>
      </c>
      <c r="N106" s="266">
        <v>44377</v>
      </c>
      <c r="O106" s="267">
        <v>6</v>
      </c>
      <c r="P106" s="267"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v>44227</v>
      </c>
      <c r="N107" s="266">
        <v>44561</v>
      </c>
      <c r="O107" s="267">
        <v>12</v>
      </c>
      <c r="P107" s="267"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v>44227</v>
      </c>
      <c r="N108" s="266">
        <v>44561</v>
      </c>
      <c r="O108" s="267">
        <v>12</v>
      </c>
      <c r="P108" s="267"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v>44316</v>
      </c>
      <c r="N109" s="266">
        <v>44469</v>
      </c>
      <c r="O109" s="267">
        <v>6</v>
      </c>
      <c r="P109" s="267"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v>44135</v>
      </c>
      <c r="N110" s="266">
        <v>44196</v>
      </c>
      <c r="O110" s="267">
        <v>3</v>
      </c>
      <c r="P110" s="267"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v>44012</v>
      </c>
      <c r="N111" s="266">
        <v>44196</v>
      </c>
      <c r="O111" s="267">
        <v>7</v>
      </c>
      <c r="P111" s="267"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v>44012</v>
      </c>
      <c r="N112" s="266">
        <v>44196</v>
      </c>
      <c r="O112" s="267">
        <v>7</v>
      </c>
      <c r="P112" s="267"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v>44592</v>
      </c>
      <c r="N113" s="266">
        <v>44651</v>
      </c>
      <c r="O113" s="267">
        <v>3</v>
      </c>
      <c r="P113" s="267"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v>44500</v>
      </c>
      <c r="N114" s="266">
        <v>44561</v>
      </c>
      <c r="O114" s="267">
        <v>3</v>
      </c>
      <c r="P114" s="267"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v>44227</v>
      </c>
      <c r="N115" s="266">
        <v>44286</v>
      </c>
      <c r="O115" s="267">
        <v>3</v>
      </c>
      <c r="P115" s="267"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v>44500</v>
      </c>
      <c r="N116" s="266">
        <v>44561</v>
      </c>
      <c r="O116" s="267">
        <v>3</v>
      </c>
      <c r="P116" s="267"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v>44316</v>
      </c>
      <c r="N117" s="266">
        <v>44377</v>
      </c>
      <c r="O117" s="267">
        <v>3</v>
      </c>
      <c r="P117" s="267"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v>44227</v>
      </c>
      <c r="N118" s="266">
        <v>44286</v>
      </c>
      <c r="O118" s="267">
        <v>3</v>
      </c>
      <c r="P118" s="267"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v>44043</v>
      </c>
      <c r="N119" s="266">
        <v>44104</v>
      </c>
      <c r="O119" s="267">
        <v>3</v>
      </c>
      <c r="P119" s="267"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v>43951</v>
      </c>
      <c r="N120" s="266">
        <v>44012</v>
      </c>
      <c r="O120" s="267">
        <v>3</v>
      </c>
      <c r="P120" s="267"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v>44500</v>
      </c>
      <c r="N121" s="266">
        <v>44561</v>
      </c>
      <c r="O121" s="267">
        <v>3</v>
      </c>
      <c r="P121" s="267"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v>44316</v>
      </c>
      <c r="N122" s="266">
        <v>44377</v>
      </c>
      <c r="O122" s="267">
        <v>3</v>
      </c>
      <c r="P122" s="267"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v>44227</v>
      </c>
      <c r="N123" s="266">
        <v>44286</v>
      </c>
      <c r="O123" s="267">
        <v>3</v>
      </c>
      <c r="P123" s="267"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v>44043</v>
      </c>
      <c r="N124" s="266">
        <v>44104</v>
      </c>
      <c r="O124" s="267">
        <v>3</v>
      </c>
      <c r="P124" s="267"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v>43951</v>
      </c>
      <c r="N125" s="266">
        <v>44012</v>
      </c>
      <c r="O125" s="267">
        <v>3</v>
      </c>
      <c r="P125" s="267"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v>43951</v>
      </c>
      <c r="N126" s="266">
        <v>44196</v>
      </c>
      <c r="O126" s="267">
        <v>9</v>
      </c>
      <c r="P126" s="267"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v>43951</v>
      </c>
      <c r="N127" s="266">
        <v>44196</v>
      </c>
      <c r="O127" s="267">
        <v>9</v>
      </c>
      <c r="P127" s="267"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v>44500</v>
      </c>
      <c r="N128" s="266">
        <v>44561</v>
      </c>
      <c r="O128" s="267">
        <v>3</v>
      </c>
      <c r="P128" s="267"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v>44500</v>
      </c>
      <c r="N129" s="266">
        <v>44561</v>
      </c>
      <c r="O129" s="267">
        <v>3</v>
      </c>
      <c r="P129" s="267"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v>44227</v>
      </c>
      <c r="N130" s="266">
        <v>44469</v>
      </c>
      <c r="O130" s="267">
        <v>9</v>
      </c>
      <c r="P130" s="267"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v>43861</v>
      </c>
      <c r="N131" s="266">
        <v>44196</v>
      </c>
      <c r="O131" s="267">
        <v>12</v>
      </c>
      <c r="P131" s="267"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v>43861</v>
      </c>
      <c r="N132" s="266">
        <v>44012</v>
      </c>
      <c r="O132" s="267">
        <v>6</v>
      </c>
      <c r="P132" s="267"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v>43861</v>
      </c>
      <c r="N133" s="266">
        <v>44196</v>
      </c>
      <c r="O133" s="267">
        <v>12</v>
      </c>
      <c r="P133" s="267"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v>44408</v>
      </c>
      <c r="N134" s="266">
        <v>44469</v>
      </c>
      <c r="O134" s="267">
        <v>3</v>
      </c>
      <c r="P134" s="267"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v>44408</v>
      </c>
      <c r="N135" s="266">
        <v>44469</v>
      </c>
      <c r="O135" s="267">
        <v>3</v>
      </c>
      <c r="P135" s="267"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v>44227</v>
      </c>
      <c r="N136" s="266">
        <v>44286</v>
      </c>
      <c r="O136" s="267">
        <v>3</v>
      </c>
      <c r="P136" s="267"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v>44227</v>
      </c>
      <c r="N137" s="266">
        <v>44286</v>
      </c>
      <c r="O137" s="267">
        <v>3</v>
      </c>
      <c r="P137" s="267"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v>44227</v>
      </c>
      <c r="N138" s="266">
        <v>44469</v>
      </c>
      <c r="O138" s="267">
        <v>9</v>
      </c>
      <c r="P138" s="267"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v>44408</v>
      </c>
      <c r="N139" s="266">
        <v>44469</v>
      </c>
      <c r="O139" s="267">
        <v>3</v>
      </c>
      <c r="P139" s="267"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v>44043</v>
      </c>
      <c r="N140" s="266">
        <v>44104</v>
      </c>
      <c r="O140" s="267">
        <v>3</v>
      </c>
      <c r="P140" s="267"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v>43951</v>
      </c>
      <c r="N141" s="266">
        <v>44196</v>
      </c>
      <c r="O141" s="267">
        <v>9</v>
      </c>
      <c r="P141" s="267"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v>44227</v>
      </c>
      <c r="N142" s="266">
        <v>44469</v>
      </c>
      <c r="O142" s="267">
        <v>9</v>
      </c>
      <c r="P142" s="267"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v>43861</v>
      </c>
      <c r="N143" s="266">
        <v>44196</v>
      </c>
      <c r="O143" s="267">
        <v>12</v>
      </c>
      <c r="P143" s="267"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v>44227</v>
      </c>
      <c r="N144" s="266">
        <v>44469</v>
      </c>
      <c r="O144" s="267">
        <v>9</v>
      </c>
      <c r="P144" s="267"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v>44227</v>
      </c>
      <c r="N145" s="266">
        <v>44561</v>
      </c>
      <c r="O145" s="267">
        <v>12</v>
      </c>
      <c r="P145" s="267"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v>44408</v>
      </c>
      <c r="N146" s="266">
        <v>44469</v>
      </c>
      <c r="O146" s="267">
        <v>3</v>
      </c>
      <c r="P146" s="267"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v>44316</v>
      </c>
      <c r="N147" s="266">
        <v>44377</v>
      </c>
      <c r="O147" s="267">
        <v>3</v>
      </c>
      <c r="P147" s="267"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v>44316</v>
      </c>
      <c r="N148" s="266">
        <v>44377</v>
      </c>
      <c r="O148" s="267">
        <v>3</v>
      </c>
      <c r="P148" s="267"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v>44227</v>
      </c>
      <c r="N149" s="266">
        <v>44286</v>
      </c>
      <c r="O149" s="267">
        <v>3</v>
      </c>
      <c r="P149" s="267"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v>44469</v>
      </c>
      <c r="N150" s="266">
        <v>44469</v>
      </c>
      <c r="O150" s="267">
        <v>1</v>
      </c>
      <c r="P150" s="267"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v>44408</v>
      </c>
      <c r="N151" s="266">
        <v>44439</v>
      </c>
      <c r="O151" s="267">
        <v>2</v>
      </c>
      <c r="P151" s="267"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v>44377</v>
      </c>
      <c r="N152" s="266">
        <v>44377</v>
      </c>
      <c r="O152" s="267">
        <v>1</v>
      </c>
      <c r="P152" s="267"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v>44347</v>
      </c>
      <c r="N153" s="266">
        <v>44347</v>
      </c>
      <c r="O153" s="267">
        <v>1</v>
      </c>
      <c r="P153" s="267"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v>44316</v>
      </c>
      <c r="N154" s="266">
        <v>44316</v>
      </c>
      <c r="O154" s="267">
        <v>1</v>
      </c>
      <c r="P154" s="267"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v>43861</v>
      </c>
      <c r="N155" s="266">
        <v>43921</v>
      </c>
      <c r="O155" s="267">
        <v>3</v>
      </c>
      <c r="P155" s="267"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v>44316</v>
      </c>
      <c r="N156" s="266">
        <v>44469</v>
      </c>
      <c r="O156" s="267">
        <v>6</v>
      </c>
      <c r="P156" s="267"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v>44043</v>
      </c>
      <c r="N157" s="266">
        <v>44104</v>
      </c>
      <c r="O157" s="267">
        <v>3</v>
      </c>
      <c r="P157" s="267"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v>44227</v>
      </c>
      <c r="N158" s="266">
        <v>44286</v>
      </c>
      <c r="O158" s="267">
        <v>3</v>
      </c>
      <c r="P158" s="267"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v>43951</v>
      </c>
      <c r="N159" s="266">
        <v>44196</v>
      </c>
      <c r="O159" s="267">
        <v>9</v>
      </c>
      <c r="P159" s="267"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v>44227</v>
      </c>
      <c r="N160" s="266">
        <v>44286</v>
      </c>
      <c r="O160" s="267">
        <v>3</v>
      </c>
      <c r="P160" s="267"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v>44165</v>
      </c>
      <c r="N161" s="266">
        <v>44196</v>
      </c>
      <c r="O161" s="267">
        <v>2</v>
      </c>
      <c r="P161" s="267"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v>43951</v>
      </c>
      <c r="N162" s="266">
        <v>44135</v>
      </c>
      <c r="O162" s="267">
        <v>7</v>
      </c>
      <c r="P162" s="267"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v>44227</v>
      </c>
      <c r="N163" s="266">
        <v>44286</v>
      </c>
      <c r="O163" s="267">
        <v>3</v>
      </c>
      <c r="P163" s="267"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v>44165</v>
      </c>
      <c r="N164" s="266">
        <v>44196</v>
      </c>
      <c r="O164" s="267">
        <v>2</v>
      </c>
      <c r="P164" s="267"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v>43921</v>
      </c>
      <c r="N165" s="266">
        <v>43921</v>
      </c>
      <c r="O165" s="267">
        <v>1</v>
      </c>
      <c r="P165" s="267"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v>43890</v>
      </c>
      <c r="N166" s="266">
        <v>43890</v>
      </c>
      <c r="O166" s="267">
        <v>1</v>
      </c>
      <c r="P166" s="267"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v>43861</v>
      </c>
      <c r="N167" s="266">
        <v>43861</v>
      </c>
      <c r="O167" s="267">
        <v>1</v>
      </c>
      <c r="P167" s="267"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v>43830</v>
      </c>
      <c r="N168" s="266">
        <v>43830</v>
      </c>
      <c r="O168" s="267">
        <v>1</v>
      </c>
      <c r="P168" s="267"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v>43799</v>
      </c>
      <c r="N169" s="266">
        <v>43799</v>
      </c>
      <c r="O169" s="267">
        <v>1</v>
      </c>
      <c r="P169" s="267"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v>44227</v>
      </c>
      <c r="N170" s="266">
        <v>44377</v>
      </c>
      <c r="O170" s="267">
        <v>6</v>
      </c>
      <c r="P170" s="267"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v>44227</v>
      </c>
      <c r="N171" s="266">
        <v>44469</v>
      </c>
      <c r="O171" s="267">
        <v>9</v>
      </c>
      <c r="P171" s="267"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v>44227</v>
      </c>
      <c r="N172" s="266">
        <v>44469</v>
      </c>
      <c r="O172" s="267">
        <v>9</v>
      </c>
      <c r="P172" s="267"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v>44227</v>
      </c>
      <c r="N173" s="266">
        <v>44469</v>
      </c>
      <c r="O173" s="267">
        <v>9</v>
      </c>
      <c r="P173" s="267"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v>44227</v>
      </c>
      <c r="N174" s="266">
        <v>44469</v>
      </c>
      <c r="O174" s="267">
        <v>9</v>
      </c>
      <c r="P174" s="267"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v>44227</v>
      </c>
      <c r="N175" s="266">
        <v>44469</v>
      </c>
      <c r="O175" s="267">
        <v>9</v>
      </c>
      <c r="P175" s="267"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v>44135</v>
      </c>
      <c r="N176" s="266">
        <v>44196</v>
      </c>
      <c r="O176" s="267">
        <v>3</v>
      </c>
      <c r="P176" s="267"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v>44043</v>
      </c>
      <c r="N177" s="266">
        <v>44104</v>
      </c>
      <c r="O177" s="267">
        <v>3</v>
      </c>
      <c r="P177" s="267"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v>43951</v>
      </c>
      <c r="N178" s="266">
        <v>44012</v>
      </c>
      <c r="O178" s="267">
        <v>3</v>
      </c>
      <c r="P178" s="267"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v>43861</v>
      </c>
      <c r="N179" s="266">
        <v>43921</v>
      </c>
      <c r="O179" s="267">
        <v>3</v>
      </c>
      <c r="P179" s="267"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v>43861</v>
      </c>
      <c r="N180" s="266">
        <v>43921</v>
      </c>
      <c r="O180" s="267">
        <v>3</v>
      </c>
      <c r="P180" s="267"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v>43769</v>
      </c>
      <c r="N181" s="266">
        <v>43830</v>
      </c>
      <c r="O181" s="267">
        <v>3</v>
      </c>
      <c r="P181" s="267"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v>44227</v>
      </c>
      <c r="N182" s="266">
        <v>44377</v>
      </c>
      <c r="O182" s="267">
        <v>6</v>
      </c>
      <c r="P182" s="267"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v>44043</v>
      </c>
      <c r="N183" s="266">
        <v>44196</v>
      </c>
      <c r="O183" s="267">
        <v>6</v>
      </c>
      <c r="P183" s="267"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v>43861</v>
      </c>
      <c r="N184" s="266">
        <v>44135</v>
      </c>
      <c r="O184" s="267">
        <v>10</v>
      </c>
      <c r="P184" s="267"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v>43799</v>
      </c>
      <c r="N185" s="266">
        <v>43830</v>
      </c>
      <c r="O185" s="267">
        <v>2</v>
      </c>
      <c r="P185" s="267"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v>44316</v>
      </c>
      <c r="N186" s="266">
        <v>44377</v>
      </c>
      <c r="O186" s="267">
        <v>3</v>
      </c>
      <c r="P186" s="267"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v>44227</v>
      </c>
      <c r="N187" s="266">
        <v>44286</v>
      </c>
      <c r="O187" s="267">
        <v>3</v>
      </c>
      <c r="P187" s="267"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v>43861</v>
      </c>
      <c r="N188" s="266">
        <v>44196</v>
      </c>
      <c r="O188" s="267">
        <v>12</v>
      </c>
      <c r="P188" s="267"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v>44227</v>
      </c>
      <c r="N189" s="266">
        <v>44377</v>
      </c>
      <c r="O189" s="267">
        <v>6</v>
      </c>
      <c r="P189" s="267"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v>44227</v>
      </c>
      <c r="N190" s="266">
        <v>44377</v>
      </c>
      <c r="O190" s="267">
        <v>6</v>
      </c>
      <c r="P190" s="267"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v>43861</v>
      </c>
      <c r="N191" s="266">
        <v>44196</v>
      </c>
      <c r="O191" s="267">
        <v>12</v>
      </c>
      <c r="P191" s="267"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v>43769</v>
      </c>
      <c r="N192" s="266">
        <v>43830</v>
      </c>
      <c r="O192" s="267">
        <v>3</v>
      </c>
      <c r="P192" s="267"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v>43861</v>
      </c>
      <c r="N193" s="266">
        <v>44196</v>
      </c>
      <c r="O193" s="267">
        <v>12</v>
      </c>
      <c r="P193" s="267"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v>43861</v>
      </c>
      <c r="N194" s="266">
        <v>44196</v>
      </c>
      <c r="O194" s="267">
        <v>12</v>
      </c>
      <c r="P194" s="267"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v>43677</v>
      </c>
      <c r="N195" s="266">
        <v>43830</v>
      </c>
      <c r="O195" s="267">
        <v>6</v>
      </c>
      <c r="P195" s="267"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v>43677</v>
      </c>
      <c r="N196" s="266">
        <v>43830</v>
      </c>
      <c r="O196" s="267">
        <v>6</v>
      </c>
      <c r="P196" s="267"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v>43861</v>
      </c>
      <c r="N197" s="266">
        <v>43921</v>
      </c>
      <c r="O197" s="267">
        <v>3</v>
      </c>
      <c r="P197" s="267"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v>43861</v>
      </c>
      <c r="N198" s="266">
        <v>44196</v>
      </c>
      <c r="O198" s="267">
        <v>12</v>
      </c>
      <c r="P198" s="267"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v>44227</v>
      </c>
      <c r="N199" s="266">
        <v>44561</v>
      </c>
      <c r="O199" s="267">
        <v>12</v>
      </c>
      <c r="P199" s="267"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v>43677</v>
      </c>
      <c r="N200" s="266">
        <v>43830</v>
      </c>
      <c r="O200" s="267">
        <v>6</v>
      </c>
      <c r="P200" s="267"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v>43861</v>
      </c>
      <c r="N201" s="266">
        <v>44012</v>
      </c>
      <c r="O201" s="267">
        <v>6</v>
      </c>
      <c r="P201" s="267"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v>43769</v>
      </c>
      <c r="N202" s="266">
        <v>43830</v>
      </c>
      <c r="O202" s="267">
        <v>3</v>
      </c>
      <c r="P202" s="267"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v>43677</v>
      </c>
      <c r="N203" s="266">
        <v>43738</v>
      </c>
      <c r="O203" s="267">
        <v>3</v>
      </c>
      <c r="P203" s="267"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v>43677</v>
      </c>
      <c r="N204" s="266">
        <v>43738</v>
      </c>
      <c r="O204" s="267">
        <v>3</v>
      </c>
      <c r="P204" s="267"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v>43861</v>
      </c>
      <c r="N205" s="266">
        <v>43921</v>
      </c>
      <c r="O205" s="267">
        <v>3</v>
      </c>
      <c r="P205" s="267"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v>44227</v>
      </c>
      <c r="N206" s="266">
        <v>44286</v>
      </c>
      <c r="O206" s="267">
        <v>3</v>
      </c>
      <c r="P206" s="267"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v>43861</v>
      </c>
      <c r="N207" s="266">
        <v>44196</v>
      </c>
      <c r="O207" s="267">
        <v>12</v>
      </c>
      <c r="P207" s="267"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v>43769</v>
      </c>
      <c r="N208" s="266">
        <v>43830</v>
      </c>
      <c r="O208" s="267">
        <v>3</v>
      </c>
      <c r="P208" s="267"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v>43677</v>
      </c>
      <c r="N209" s="266">
        <v>43738</v>
      </c>
      <c r="O209" s="267">
        <v>3</v>
      </c>
      <c r="P209" s="267"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v>43769</v>
      </c>
      <c r="N210" s="266">
        <v>43830</v>
      </c>
      <c r="O210" s="267">
        <v>3</v>
      </c>
      <c r="P210" s="267"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v>44227</v>
      </c>
      <c r="N211" s="266">
        <v>44286</v>
      </c>
      <c r="O211" s="267">
        <v>3</v>
      </c>
      <c r="P211" s="267"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v>43677</v>
      </c>
      <c r="N212" s="266">
        <v>43738</v>
      </c>
      <c r="O212" s="267">
        <v>3</v>
      </c>
      <c r="P212" s="267"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v>43769</v>
      </c>
      <c r="N213" s="266">
        <v>43830</v>
      </c>
      <c r="O213" s="267">
        <v>3</v>
      </c>
      <c r="P213" s="267"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v>43861</v>
      </c>
      <c r="N214" s="266">
        <v>44196</v>
      </c>
      <c r="O214" s="267">
        <v>12</v>
      </c>
      <c r="P214" s="267"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v>43677</v>
      </c>
      <c r="N215" s="266">
        <v>43830</v>
      </c>
      <c r="O215" s="267">
        <v>6</v>
      </c>
      <c r="P215" s="267"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v>43861</v>
      </c>
      <c r="N216" s="266">
        <v>44196</v>
      </c>
      <c r="O216" s="267">
        <v>12</v>
      </c>
      <c r="P216" s="267"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v>43677</v>
      </c>
      <c r="N217" s="266">
        <v>43830</v>
      </c>
      <c r="O217" s="267">
        <v>6</v>
      </c>
      <c r="P217" s="267"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v>43861</v>
      </c>
      <c r="N218" s="266">
        <v>44196</v>
      </c>
      <c r="O218" s="267">
        <v>12</v>
      </c>
      <c r="P218" s="267"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v>43861</v>
      </c>
      <c r="N219" s="266">
        <v>43921</v>
      </c>
      <c r="O219" s="267">
        <v>3</v>
      </c>
      <c r="P219" s="267"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v>43951</v>
      </c>
      <c r="N220" s="266">
        <v>44012</v>
      </c>
      <c r="O220" s="267">
        <v>3</v>
      </c>
      <c r="P220" s="267"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v>44043</v>
      </c>
      <c r="N221" s="266">
        <v>44104</v>
      </c>
      <c r="O221" s="267">
        <v>3</v>
      </c>
      <c r="P221" s="267"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v>43555</v>
      </c>
      <c r="N222" s="266">
        <v>43555</v>
      </c>
      <c r="O222" s="267">
        <v>1</v>
      </c>
      <c r="P222" s="267"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v>43585</v>
      </c>
      <c r="N223" s="266">
        <v>43646</v>
      </c>
      <c r="O223" s="267">
        <v>3</v>
      </c>
      <c r="P223" s="267"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v>43677</v>
      </c>
      <c r="N224" s="266">
        <v>43738</v>
      </c>
      <c r="O224" s="267">
        <v>3</v>
      </c>
      <c r="P224" s="267"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v>43585</v>
      </c>
      <c r="N225" s="266">
        <v>43830</v>
      </c>
      <c r="O225" s="267">
        <v>9</v>
      </c>
      <c r="P225" s="267"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v>43861</v>
      </c>
      <c r="N226" s="266">
        <v>44196</v>
      </c>
      <c r="O226" s="267">
        <v>12</v>
      </c>
      <c r="P226" s="267"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v>43585</v>
      </c>
      <c r="N227" s="266">
        <v>43646</v>
      </c>
      <c r="O227" s="267">
        <v>3</v>
      </c>
      <c r="P227" s="267"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v>43585</v>
      </c>
      <c r="N228" s="266">
        <v>43646</v>
      </c>
      <c r="O228" s="267">
        <v>3</v>
      </c>
      <c r="P228" s="267"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v>43585</v>
      </c>
      <c r="N229" s="266">
        <v>43646</v>
      </c>
      <c r="O229" s="267">
        <v>3</v>
      </c>
      <c r="P229" s="267"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v>43861</v>
      </c>
      <c r="N230" s="266">
        <v>44196</v>
      </c>
      <c r="O230" s="267">
        <v>12</v>
      </c>
      <c r="P230" s="267"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v>43677</v>
      </c>
      <c r="N231" s="266">
        <v>43738</v>
      </c>
      <c r="O231" s="267">
        <v>3</v>
      </c>
      <c r="P231" s="267"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v>43677</v>
      </c>
      <c r="N232" s="266">
        <v>43738</v>
      </c>
      <c r="O232" s="267">
        <v>3</v>
      </c>
      <c r="P232" s="267"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v>43769</v>
      </c>
      <c r="N233" s="266">
        <v>43830</v>
      </c>
      <c r="O233" s="267">
        <v>3</v>
      </c>
      <c r="P233" s="267"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v>43861</v>
      </c>
      <c r="N234" s="266">
        <v>44196</v>
      </c>
      <c r="O234" s="267">
        <v>12</v>
      </c>
      <c r="P234" s="267"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v>43677</v>
      </c>
      <c r="N235" s="266">
        <v>43830</v>
      </c>
      <c r="O235" s="267">
        <v>6</v>
      </c>
      <c r="P235" s="267"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v>43677</v>
      </c>
      <c r="N236" s="266">
        <v>43738</v>
      </c>
      <c r="O236" s="267">
        <v>3</v>
      </c>
      <c r="P236" s="267"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v>43769</v>
      </c>
      <c r="N237" s="266">
        <v>43830</v>
      </c>
      <c r="O237" s="267">
        <v>3</v>
      </c>
      <c r="P237" s="267"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v>43496</v>
      </c>
      <c r="N238" s="266">
        <v>43555</v>
      </c>
      <c r="O238" s="267">
        <v>3</v>
      </c>
      <c r="P238" s="267"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v>43585</v>
      </c>
      <c r="N239" s="266">
        <v>43646</v>
      </c>
      <c r="O239" s="267">
        <v>3</v>
      </c>
      <c r="P239" s="267"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v>43677</v>
      </c>
      <c r="N240" s="266">
        <v>43738</v>
      </c>
      <c r="O240" s="267">
        <v>3</v>
      </c>
      <c r="P240" s="267"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v>43585</v>
      </c>
      <c r="N241" s="266">
        <v>43646</v>
      </c>
      <c r="O241" s="267">
        <v>3</v>
      </c>
      <c r="P241" s="267"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v>43496</v>
      </c>
      <c r="N242" s="266">
        <v>43555</v>
      </c>
      <c r="O242" s="267">
        <v>3</v>
      </c>
      <c r="P242" s="267"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v>43496</v>
      </c>
      <c r="N243" s="266">
        <v>43555</v>
      </c>
      <c r="O243" s="267">
        <v>3</v>
      </c>
      <c r="P243" s="267"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v>43861</v>
      </c>
      <c r="N244" s="266">
        <v>44196</v>
      </c>
      <c r="O244" s="267">
        <v>12</v>
      </c>
      <c r="P244" s="267"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v>43861</v>
      </c>
      <c r="N245" s="266">
        <v>44196</v>
      </c>
      <c r="O245" s="267">
        <v>12</v>
      </c>
      <c r="P245" s="267"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v>43281</v>
      </c>
      <c r="N246" s="266">
        <v>43465</v>
      </c>
      <c r="O246" s="267">
        <v>7</v>
      </c>
      <c r="P246" s="267"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v>43251</v>
      </c>
      <c r="N247" s="266">
        <v>43465</v>
      </c>
      <c r="O247" s="267">
        <v>8</v>
      </c>
      <c r="P247" s="267"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v>43251</v>
      </c>
      <c r="N248" s="266">
        <v>43465</v>
      </c>
      <c r="O248" s="267">
        <v>8</v>
      </c>
      <c r="P248" s="267"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v>43251</v>
      </c>
      <c r="N249" s="266">
        <v>43465</v>
      </c>
      <c r="O249" s="267">
        <v>8</v>
      </c>
      <c r="P249" s="267"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v>43251</v>
      </c>
      <c r="N250" s="266">
        <v>43465</v>
      </c>
      <c r="O250" s="267">
        <v>8</v>
      </c>
      <c r="P250" s="267"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v>43251</v>
      </c>
      <c r="N251" s="266">
        <v>43465</v>
      </c>
      <c r="O251" s="267">
        <v>8</v>
      </c>
      <c r="P251" s="267"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v>43251</v>
      </c>
      <c r="N252" s="266">
        <v>43465</v>
      </c>
      <c r="O252" s="267">
        <v>8</v>
      </c>
      <c r="P252" s="267"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v>43496</v>
      </c>
      <c r="N253" s="266">
        <v>43830</v>
      </c>
      <c r="O253" s="267">
        <v>12</v>
      </c>
      <c r="P253" s="267"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v>43496</v>
      </c>
      <c r="N254" s="266">
        <v>43830</v>
      </c>
      <c r="O254" s="267">
        <v>12</v>
      </c>
      <c r="P254" s="267"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v>43496</v>
      </c>
      <c r="N255" s="266">
        <v>43830</v>
      </c>
      <c r="O255" s="267">
        <v>12</v>
      </c>
      <c r="P255" s="267"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v>43496</v>
      </c>
      <c r="N256" s="266">
        <v>43830</v>
      </c>
      <c r="O256" s="267">
        <v>12</v>
      </c>
      <c r="P256" s="267"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v>43496</v>
      </c>
      <c r="N257" s="266">
        <v>43830</v>
      </c>
      <c r="O257" s="267">
        <v>12</v>
      </c>
      <c r="P257" s="267"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v>43496</v>
      </c>
      <c r="N258" s="266">
        <v>43496</v>
      </c>
      <c r="O258" s="267">
        <v>1</v>
      </c>
      <c r="P258" s="267"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v>43524</v>
      </c>
      <c r="N259" s="266">
        <v>43524</v>
      </c>
      <c r="O259" s="267">
        <v>1</v>
      </c>
      <c r="P259" s="267"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v>43555</v>
      </c>
      <c r="N260" s="266">
        <v>43555</v>
      </c>
      <c r="O260" s="267">
        <v>1</v>
      </c>
      <c r="P260" s="267"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v>43585</v>
      </c>
      <c r="N261" s="266">
        <v>43585</v>
      </c>
      <c r="O261" s="267">
        <v>1</v>
      </c>
      <c r="P261" s="267"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v>43616</v>
      </c>
      <c r="N262" s="266">
        <v>43616</v>
      </c>
      <c r="O262" s="267">
        <v>1</v>
      </c>
      <c r="P262" s="267"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v>43646</v>
      </c>
      <c r="N263" s="266">
        <v>43646</v>
      </c>
      <c r="O263" s="267">
        <v>1</v>
      </c>
      <c r="P263" s="267"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v>43677</v>
      </c>
      <c r="N264" s="266">
        <v>43677</v>
      </c>
      <c r="O264" s="267">
        <v>1</v>
      </c>
      <c r="P264" s="267"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v>43708</v>
      </c>
      <c r="N265" s="266">
        <v>43708</v>
      </c>
      <c r="O265" s="267">
        <v>1</v>
      </c>
      <c r="P265" s="267"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v>43738</v>
      </c>
      <c r="N266" s="266">
        <v>43738</v>
      </c>
      <c r="O266" s="267">
        <v>1</v>
      </c>
      <c r="P266" s="267"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v>43769</v>
      </c>
      <c r="N267" s="266">
        <v>43769</v>
      </c>
      <c r="O267" s="267">
        <v>1</v>
      </c>
      <c r="P267" s="267"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v>43799</v>
      </c>
      <c r="N268" s="266">
        <v>43799</v>
      </c>
      <c r="O268" s="267">
        <v>1</v>
      </c>
      <c r="P268" s="267"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v>43830</v>
      </c>
      <c r="N269" s="266">
        <v>43830</v>
      </c>
      <c r="O269" s="267">
        <v>1</v>
      </c>
      <c r="P269" s="267"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v>43861</v>
      </c>
      <c r="N270" s="266">
        <v>44196</v>
      </c>
      <c r="O270" s="267">
        <v>12</v>
      </c>
      <c r="P270" s="267"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v>43861</v>
      </c>
      <c r="N271" s="266">
        <v>44196</v>
      </c>
      <c r="O271" s="267">
        <v>12</v>
      </c>
      <c r="P271" s="267"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v>43861</v>
      </c>
      <c r="N272" s="266">
        <v>44196</v>
      </c>
      <c r="O272" s="267">
        <v>12</v>
      </c>
      <c r="P272" s="267"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v>43251</v>
      </c>
      <c r="N273" s="266">
        <v>43465</v>
      </c>
      <c r="O273" s="267">
        <v>8</v>
      </c>
      <c r="P273" s="267"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v>43861</v>
      </c>
      <c r="N274" s="266">
        <v>44196</v>
      </c>
      <c r="O274" s="267">
        <v>12</v>
      </c>
      <c r="P274" s="267"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v>43251</v>
      </c>
      <c r="N275" s="266">
        <v>43465</v>
      </c>
      <c r="O275" s="267">
        <v>8</v>
      </c>
      <c r="P275" s="267"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v>43251</v>
      </c>
      <c r="N276" s="266">
        <v>43465</v>
      </c>
      <c r="O276" s="267">
        <v>8</v>
      </c>
      <c r="P276" s="267"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v>43496</v>
      </c>
      <c r="N277" s="266">
        <v>43830</v>
      </c>
      <c r="O277" s="267">
        <v>12</v>
      </c>
      <c r="P277" s="267"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v>43496</v>
      </c>
      <c r="N278" s="266">
        <v>43830</v>
      </c>
      <c r="O278" s="267">
        <v>12</v>
      </c>
      <c r="P278" s="267"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v>43496</v>
      </c>
      <c r="N279" s="266">
        <v>43496</v>
      </c>
      <c r="O279" s="267">
        <v>1</v>
      </c>
      <c r="P279" s="267"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v>43524</v>
      </c>
      <c r="N280" s="266">
        <v>43524</v>
      </c>
      <c r="O280" s="267">
        <v>1</v>
      </c>
      <c r="P280" s="267"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v>43555</v>
      </c>
      <c r="N281" s="266">
        <v>43555</v>
      </c>
      <c r="O281" s="267">
        <v>1</v>
      </c>
      <c r="P281" s="267"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v>43585</v>
      </c>
      <c r="N282" s="266">
        <v>43585</v>
      </c>
      <c r="O282" s="267">
        <v>1</v>
      </c>
      <c r="P282" s="267"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v>43616</v>
      </c>
      <c r="N283" s="266">
        <v>43616</v>
      </c>
      <c r="O283" s="267">
        <v>1</v>
      </c>
      <c r="P283" s="267"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v>43646</v>
      </c>
      <c r="N284" s="266">
        <v>43646</v>
      </c>
      <c r="O284" s="267">
        <v>1</v>
      </c>
      <c r="P284" s="267"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v>43677</v>
      </c>
      <c r="N285" s="266">
        <v>43677</v>
      </c>
      <c r="O285" s="267">
        <v>1</v>
      </c>
      <c r="P285" s="267"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v>43708</v>
      </c>
      <c r="N286" s="266">
        <v>43708</v>
      </c>
      <c r="O286" s="267">
        <v>1</v>
      </c>
      <c r="P286" s="267"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v>43738</v>
      </c>
      <c r="N287" s="266">
        <v>43738</v>
      </c>
      <c r="O287" s="267">
        <v>1</v>
      </c>
      <c r="P287" s="267"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v>43769</v>
      </c>
      <c r="N288" s="266">
        <v>43769</v>
      </c>
      <c r="O288" s="267">
        <v>1</v>
      </c>
      <c r="P288" s="267"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v>43799</v>
      </c>
      <c r="N289" s="266">
        <v>43799</v>
      </c>
      <c r="O289" s="267">
        <v>1</v>
      </c>
      <c r="P289" s="267"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v>43830</v>
      </c>
      <c r="N290" s="266">
        <v>43830</v>
      </c>
      <c r="O290" s="267">
        <v>1</v>
      </c>
      <c r="P290" s="267"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v>43861</v>
      </c>
      <c r="N291" s="266">
        <v>44196</v>
      </c>
      <c r="O291" s="267">
        <v>12</v>
      </c>
      <c r="P291" s="267"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7" priority="1">
      <formula>($D2&lt;&gt;$D1)</formula>
    </cfRule>
    <cfRule type="expression" dxfId="76" priority="2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/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>
      <selection activeCell="K28" sqref="K28"/>
    </sheetView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7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/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+IF($A2&gt;=INDEX(asset_level_drivers!$A$7:$M$7,1,MATCH("Yes",asset_level_drivers!$A$5:$M$5,0)),SUMIFS(asset_level_drivers!$B$12:$XFD$12,asset_level_drivers!$B$4:$XFD$4,"Yes")/12,0)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+IF($A3&gt;=INDEX(asset_level_drivers!$A$7:$M$7,1,MATCH("Yes",asset_level_drivers!$A$5:$M$5,0)),SUMIFS(asset_level_drivers!$B$12:$XFD$12,asset_level_drivers!$B$4:$XFD$4,"Yes")/12,0)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+IF($A4&gt;=INDEX(asset_level_drivers!$A$7:$M$7,1,MATCH("Yes",asset_level_drivers!$A$5:$M$5,0)),SUMIFS(asset_level_drivers!$B$12:$XFD$12,asset_level_drivers!$B$4:$XFD$4,"Yes")/12,0)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+IF($A5&gt;=INDEX(asset_level_drivers!$A$7:$M$7,1,MATCH("Yes",asset_level_drivers!$A$5:$M$5,0)),SUMIFS(asset_level_drivers!$B$12:$XFD$12,asset_level_drivers!$B$4:$XFD$4,"Yes")/12,0)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+IF($A6&gt;=INDEX(asset_level_drivers!$A$7:$M$7,1,MATCH("Yes",asset_level_drivers!$A$5:$M$5,0)),SUMIFS(asset_level_drivers!$B$12:$XFD$12,asset_level_drivers!$B$4:$XFD$4,"Yes")/12,0)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+IF($A7&gt;=INDEX(asset_level_drivers!$A$7:$M$7,1,MATCH("Yes",asset_level_drivers!$A$5:$M$5,0)),SUMIFS(asset_level_drivers!$B$12:$XFD$12,asset_level_drivers!$B$4:$XFD$4,"Yes")/12,0)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+IF($A8&gt;=INDEX(asset_level_drivers!$A$7:$M$7,1,MATCH("Yes",asset_level_drivers!$A$5:$M$5,0)),SUMIFS(asset_level_drivers!$B$12:$XFD$12,asset_level_drivers!$B$4:$XFD$4,"Yes")/12,0)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+IF($A9&gt;=INDEX(asset_level_drivers!$A$7:$M$7,1,MATCH("Yes",asset_level_drivers!$A$5:$M$5,0)),SUMIFS(asset_level_drivers!$B$12:$XFD$12,asset_level_drivers!$B$4:$XFD$4,"Yes")/12,0)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+IF($A10&gt;=INDEX(asset_level_drivers!$A$7:$M$7,1,MATCH("Yes",asset_level_drivers!$A$5:$M$5,0)),SUMIFS(asset_level_drivers!$B$12:$XFD$12,asset_level_drivers!$B$4:$XFD$4,"Yes")/12,0)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+IF($A11&gt;=INDEX(asset_level_drivers!$A$7:$M$7,1,MATCH("Yes",asset_level_drivers!$A$5:$M$5,0)),SUMIFS(asset_level_drivers!$B$12:$XFD$12,asset_level_drivers!$B$4:$XFD$4,"Yes")/12,0)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+IF($A12&gt;=INDEX(asset_level_drivers!$A$7:$M$7,1,MATCH("Yes",asset_level_drivers!$A$5:$M$5,0)),SUMIFS(asset_level_drivers!$B$12:$XFD$12,asset_level_drivers!$B$4:$XFD$4,"Yes")/12,0)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+IF($A13&gt;=INDEX(asset_level_drivers!$A$7:$M$7,1,MATCH("Yes",asset_level_drivers!$A$5:$M$5,0)),SUMIFS(asset_level_drivers!$B$12:$XFD$12,asset_level_drivers!$B$4:$XFD$4,"Yes")/12,0)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+IF($A14&gt;=INDEX(asset_level_drivers!$A$7:$M$7,1,MATCH("Yes",asset_level_drivers!$A$5:$M$5,0)),SUMIFS(asset_level_drivers!$B$12:$XFD$12,asset_level_drivers!$B$4:$XFD$4,"Yes")/12,0)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+IF($A15&gt;=INDEX(asset_level_drivers!$A$7:$M$7,1,MATCH("Yes",asset_level_drivers!$A$5:$M$5,0)),SUMIFS(asset_level_drivers!$B$12:$XFD$12,asset_level_drivers!$B$4:$XFD$4,"Yes")/12,0)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+IF($A16&gt;=INDEX(asset_level_drivers!$A$7:$M$7,1,MATCH("Yes",asset_level_drivers!$A$5:$M$5,0)),SUMIFS(asset_level_drivers!$B$12:$XFD$12,asset_level_drivers!$B$4:$XFD$4,"Yes")/12,0)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+IF($A17&gt;=INDEX(asset_level_drivers!$A$7:$M$7,1,MATCH("Yes",asset_level_drivers!$A$5:$M$5,0)),SUMIFS(asset_level_drivers!$B$12:$XFD$12,asset_level_drivers!$B$4:$XFD$4,"Yes")/12,0)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+IF($A18&gt;=INDEX(asset_level_drivers!$A$7:$M$7,1,MATCH("Yes",asset_level_drivers!$A$5:$M$5,0)),SUMIFS(asset_level_drivers!$B$12:$XFD$12,asset_level_drivers!$B$4:$XFD$4,"Yes")/12,0)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+IF($A19&gt;=INDEX(asset_level_drivers!$A$7:$M$7,1,MATCH("Yes",asset_level_drivers!$A$5:$M$5,0)),SUMIFS(asset_level_drivers!$B$12:$XFD$12,asset_level_drivers!$B$4:$XFD$4,"Yes")/12,0)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+IF($A20&gt;=INDEX(asset_level_drivers!$A$7:$M$7,1,MATCH("Yes",asset_level_drivers!$A$5:$M$5,0)),SUMIFS(asset_level_drivers!$B$12:$XFD$12,asset_level_drivers!$B$4:$XFD$4,"Yes")/12,0)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+IF($A21&gt;=INDEX(asset_level_drivers!$A$7:$M$7,1,MATCH("Yes",asset_level_drivers!$A$5:$M$5,0)),SUMIFS(asset_level_drivers!$B$12:$XFD$12,asset_level_drivers!$B$4:$XFD$4,"Yes")/12,0)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+IF($A22&gt;=INDEX(asset_level_drivers!$A$7:$M$7,1,MATCH("Yes",asset_level_drivers!$A$5:$M$5,0)),SUMIFS(asset_level_drivers!$B$12:$XFD$12,asset_level_drivers!$B$4:$XFD$4,"Yes")/12,0)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+IF($A23&gt;=INDEX(asset_level_drivers!$A$7:$M$7,1,MATCH("Yes",asset_level_drivers!$A$5:$M$5,0)),SUMIFS(asset_level_drivers!$B$12:$XFD$12,asset_level_drivers!$B$4:$XFD$4,"Yes")/12,0)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+IF($A24&gt;=INDEX(asset_level_drivers!$A$7:$M$7,1,MATCH("Yes",asset_level_drivers!$A$5:$M$5,0)),SUMIFS(asset_level_drivers!$B$12:$XFD$12,asset_level_drivers!$B$4:$XFD$4,"Yes")/12,0)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+IF($A25&gt;=INDEX(asset_level_drivers!$A$7:$M$7,1,MATCH("Yes",asset_level_drivers!$A$5:$M$5,0)),SUMIFS(asset_level_drivers!$B$12:$XFD$12,asset_level_drivers!$B$4:$XFD$4,"Yes")/12,0)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+IF($A26&gt;=INDEX(asset_level_drivers!$A$7:$M$7,1,MATCH("Yes",asset_level_drivers!$A$5:$M$5,0)),SUMIFS(asset_level_drivers!$B$12:$XFD$12,asset_level_drivers!$B$4:$XFD$4,"Yes")/12,0)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+IF($A27&gt;=INDEX(asset_level_drivers!$A$7:$M$7,1,MATCH("Yes",asset_level_drivers!$A$5:$M$5,0)),SUMIFS(asset_level_drivers!$B$12:$XFD$12,asset_level_drivers!$B$4:$XFD$4,"Yes")/12,0)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+IF($A28&gt;=INDEX(asset_level_drivers!$A$7:$M$7,1,MATCH("Yes",asset_level_drivers!$A$5:$M$5,0)),SUMIFS(asset_level_drivers!$B$12:$XFD$12,asset_level_drivers!$B$4:$XFD$4,"Yes")/12,0)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+IF($A29&gt;=INDEX(asset_level_drivers!$A$7:$M$7,1,MATCH("Yes",asset_level_drivers!$A$5:$M$5,0)),SUMIFS(asset_level_drivers!$B$12:$XFD$12,asset_level_drivers!$B$4:$XFD$4,"Yes")/12,0)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+IF($A30&gt;=INDEX(asset_level_drivers!$A$7:$M$7,1,MATCH("Yes",asset_level_drivers!$A$5:$M$5,0)),SUMIFS(asset_level_drivers!$B$12:$XFD$12,asset_level_drivers!$B$4:$XFD$4,"Yes")/12,0)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+IF($A31&gt;=INDEX(asset_level_drivers!$A$7:$M$7,1,MATCH("Yes",asset_level_drivers!$A$5:$M$5,0)),SUMIFS(asset_level_drivers!$B$12:$XFD$12,asset_level_drivers!$B$4:$XFD$4,"Yes")/12,0)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+IF($A32&gt;=INDEX(asset_level_drivers!$A$7:$M$7,1,MATCH("Yes",asset_level_drivers!$A$5:$M$5,0)),SUMIFS(asset_level_drivers!$B$12:$XFD$12,asset_level_drivers!$B$4:$XFD$4,"Yes")/12,0)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+IF($A33&gt;=INDEX(asset_level_drivers!$A$7:$M$7,1,MATCH("Yes",asset_level_drivers!$A$5:$M$5,0)),SUMIFS(asset_level_drivers!$B$12:$XFD$12,asset_level_drivers!$B$4:$XFD$4,"Yes")/12,0)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+IF($A34&gt;=INDEX(asset_level_drivers!$A$7:$M$7,1,MATCH("Yes",asset_level_drivers!$A$5:$M$5,0)),SUMIFS(asset_level_drivers!$B$12:$XFD$12,asset_level_drivers!$B$4:$XFD$4,"Yes")/12,0)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+IF($A35&gt;=INDEX(asset_level_drivers!$A$7:$M$7,1,MATCH("Yes",asset_level_drivers!$A$5:$M$5,0)),SUMIFS(asset_level_drivers!$B$12:$XFD$12,asset_level_drivers!$B$4:$XFD$4,"Yes")/12,0)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+IF($A36&gt;=INDEX(asset_level_drivers!$A$7:$M$7,1,MATCH("Yes",asset_level_drivers!$A$5:$M$5,0)),SUMIFS(asset_level_drivers!$B$12:$XFD$12,asset_level_drivers!$B$4:$XFD$4,"Yes")/12,0)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+IF($A37&gt;=INDEX(asset_level_drivers!$A$7:$M$7,1,MATCH("Yes",asset_level_drivers!$A$5:$M$5,0)),SUMIFS(asset_level_drivers!$B$12:$XFD$12,asset_level_drivers!$B$4:$XFD$4,"Yes")/12,0)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+IF($A38&gt;=INDEX(asset_level_drivers!$A$7:$M$7,1,MATCH("Yes",asset_level_drivers!$A$5:$M$5,0)),SUMIFS(asset_level_drivers!$B$12:$XFD$12,asset_level_drivers!$B$4:$XFD$4,"Yes")/12,0)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+IF($A39&gt;=INDEX(asset_level_drivers!$A$7:$M$7,1,MATCH("Yes",asset_level_drivers!$A$5:$M$5,0)),SUMIFS(asset_level_drivers!$B$12:$XFD$12,asset_level_drivers!$B$4:$XFD$4,"Yes")/12,0)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+IF($A40&gt;=INDEX(asset_level_drivers!$A$7:$M$7,1,MATCH("Yes",asset_level_drivers!$A$5:$M$5,0)),SUMIFS(asset_level_drivers!$B$12:$XFD$12,asset_level_drivers!$B$4:$XFD$4,"Yes")/12,0)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+IF($A41&gt;=INDEX(asset_level_drivers!$A$7:$M$7,1,MATCH("Yes",asset_level_drivers!$A$5:$M$5,0)),SUMIFS(asset_level_drivers!$B$12:$XFD$12,asset_level_drivers!$B$4:$XFD$4,"Yes")/12,0)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+IF($A42&gt;=INDEX(asset_level_drivers!$A$7:$M$7,1,MATCH("Yes",asset_level_drivers!$A$5:$M$5,0)),SUMIFS(asset_level_drivers!$B$12:$XFD$12,asset_level_drivers!$B$4:$XFD$4,"Yes")/12,0)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+IF($A43&gt;=INDEX(asset_level_drivers!$A$7:$M$7,1,MATCH("Yes",asset_level_drivers!$A$5:$M$5,0)),SUMIFS(asset_level_drivers!$B$12:$XFD$12,asset_level_drivers!$B$4:$XFD$4,"Yes")/12,0)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+IF($A44&gt;=INDEX(asset_level_drivers!$A$7:$M$7,1,MATCH("Yes",asset_level_drivers!$A$5:$M$5,0)),SUMIFS(asset_level_drivers!$B$12:$XFD$12,asset_level_drivers!$B$4:$XFD$4,"Yes")/12,0)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+IF($A45&gt;=INDEX(asset_level_drivers!$A$7:$M$7,1,MATCH("Yes",asset_level_drivers!$A$5:$M$5,0)),SUMIFS(asset_level_drivers!$B$12:$XFD$12,asset_level_drivers!$B$4:$XFD$4,"Yes")/12,0)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+IF($A46&gt;=INDEX(asset_level_drivers!$A$7:$M$7,1,MATCH("Yes",asset_level_drivers!$A$5:$M$5,0)),SUMIFS(asset_level_drivers!$B$12:$XFD$12,asset_level_drivers!$B$4:$XFD$4,"Yes")/12,0)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+IF($A47&gt;=INDEX(asset_level_drivers!$A$7:$M$7,1,MATCH("Yes",asset_level_drivers!$A$5:$M$5,0)),SUMIFS(asset_level_drivers!$B$12:$XFD$12,asset_level_drivers!$B$4:$XFD$4,"Yes")/12,0)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+IF($A48&gt;=INDEX(asset_level_drivers!$A$7:$M$7,1,MATCH("Yes",asset_level_drivers!$A$5:$M$5,0)),SUMIFS(asset_level_drivers!$B$12:$XFD$12,asset_level_drivers!$B$4:$XFD$4,"Yes")/12,0)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+IF($A49&gt;=INDEX(asset_level_drivers!$A$7:$M$7,1,MATCH("Yes",asset_level_drivers!$A$5:$M$5,0)),SUMIFS(asset_level_drivers!$B$12:$XFD$12,asset_level_drivers!$B$4:$XFD$4,"Yes")/12,0)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+IF($A50&gt;=INDEX(asset_level_drivers!$A$7:$M$7,1,MATCH("Yes",asset_level_drivers!$A$5:$M$5,0)),SUMIFS(asset_level_drivers!$B$12:$XFD$12,asset_level_drivers!$B$4:$XFD$4,"Yes")/12,0)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+IF($A51&gt;=INDEX(asset_level_drivers!$A$7:$M$7,1,MATCH("Yes",asset_level_drivers!$A$5:$M$5,0)),SUMIFS(asset_level_drivers!$B$12:$XFD$12,asset_level_drivers!$B$4:$XFD$4,"Yes")/12,0)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+IF($A52&gt;=INDEX(asset_level_drivers!$A$7:$M$7,1,MATCH("Yes",asset_level_drivers!$A$5:$M$5,0)),SUMIFS(asset_level_drivers!$B$12:$XFD$12,asset_level_drivers!$B$4:$XFD$4,"Yes")/12,0)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+IF($A53&gt;=INDEX(asset_level_drivers!$A$7:$M$7,1,MATCH("Yes",asset_level_drivers!$A$5:$M$5,0)),SUMIFS(asset_level_drivers!$B$12:$XFD$12,asset_level_drivers!$B$4:$XFD$4,"Yes")/12,0)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+IF($A54&gt;=INDEX(asset_level_drivers!$A$7:$M$7,1,MATCH("Yes",asset_level_drivers!$A$5:$M$5,0)),SUMIFS(asset_level_drivers!$B$12:$XFD$12,asset_level_drivers!$B$4:$XFD$4,"Yes")/12,0)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+IF($A55&gt;=INDEX(asset_level_drivers!$A$7:$M$7,1,MATCH("Yes",asset_level_drivers!$A$5:$M$5,0)),SUMIFS(asset_level_drivers!$B$12:$XFD$12,asset_level_drivers!$B$4:$XFD$4,"Yes")/12,0)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+IF($A56&gt;=INDEX(asset_level_drivers!$A$7:$M$7,1,MATCH("Yes",asset_level_drivers!$A$5:$M$5,0)),SUMIFS(asset_level_drivers!$B$12:$XFD$12,asset_level_drivers!$B$4:$XFD$4,"Yes")/12,0)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+IF($A57&gt;=INDEX(asset_level_drivers!$A$7:$M$7,1,MATCH("Yes",asset_level_drivers!$A$5:$M$5,0)),SUMIFS(asset_level_drivers!$B$12:$XFD$12,asset_level_drivers!$B$4:$XFD$4,"Yes")/12,0)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+IF($A58&gt;=INDEX(asset_level_drivers!$A$7:$M$7,1,MATCH("Yes",asset_level_drivers!$A$5:$M$5,0)),SUMIFS(asset_level_drivers!$B$12:$XFD$12,asset_level_drivers!$B$4:$XFD$4,"Yes")/12,0)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+IF($A59&gt;=INDEX(asset_level_drivers!$A$7:$M$7,1,MATCH("Yes",asset_level_drivers!$A$5:$M$5,0)),SUMIFS(asset_level_drivers!$B$12:$XFD$12,asset_level_drivers!$B$4:$XFD$4,"Yes")/12,0)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+IF($A60&gt;=INDEX(asset_level_drivers!$A$7:$M$7,1,MATCH("Yes",asset_level_drivers!$A$5:$M$5,0)),SUMIFS(asset_level_drivers!$B$12:$XFD$12,asset_level_drivers!$B$4:$XFD$4,"Yes")/12,0)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+IF($A61&gt;=INDEX(asset_level_drivers!$A$7:$M$7,1,MATCH("Yes",asset_level_drivers!$A$5:$M$5,0)),SUMIFS(asset_level_drivers!$B$12:$XFD$12,asset_level_drivers!$B$4:$XFD$4,"Yes")/12,0)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+IF($A62&gt;=INDEX(asset_level_drivers!$A$7:$M$7,1,MATCH("Yes",asset_level_drivers!$A$5:$M$5,0)),SUMIFS(asset_level_drivers!$B$12:$XFD$12,asset_level_drivers!$B$4:$XFD$4,"Yes")/12,0)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+IF($A63&gt;=INDEX(asset_level_drivers!$A$7:$M$7,1,MATCH("Yes",asset_level_drivers!$A$5:$M$5,0)),SUMIFS(asset_level_drivers!$B$12:$XFD$12,asset_level_drivers!$B$4:$XFD$4,"Yes")/12,0)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+IF($A64&gt;=INDEX(asset_level_drivers!$A$7:$M$7,1,MATCH("Yes",asset_level_drivers!$A$5:$M$5,0)),SUMIFS(asset_level_drivers!$B$12:$XFD$12,asset_level_drivers!$B$4:$XFD$4,"Yes")/12,0)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+IF($A65&gt;=INDEX(asset_level_drivers!$A$7:$M$7,1,MATCH("Yes",asset_level_drivers!$A$5:$M$5,0)),SUMIFS(asset_level_drivers!$B$12:$XFD$12,asset_level_drivers!$B$4:$XFD$4,"Yes")/12,0)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+IF($A66&gt;=INDEX(asset_level_drivers!$A$7:$M$7,1,MATCH("Yes",asset_level_drivers!$A$5:$M$5,0)),SUMIFS(asset_level_drivers!$B$12:$XFD$12,asset_level_drivers!$B$4:$XFD$4,"Yes")/12,0)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+IF($A67&gt;=INDEX(asset_level_drivers!$A$7:$M$7,1,MATCH("Yes",asset_level_drivers!$A$5:$M$5,0)),SUMIFS(asset_level_drivers!$B$12:$XFD$12,asset_level_drivers!$B$4:$XFD$4,"Yes")/12,0)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+IF($A68&gt;=INDEX(asset_level_drivers!$A$7:$M$7,1,MATCH("Yes",asset_level_drivers!$A$5:$M$5,0)),SUMIFS(asset_level_drivers!$B$12:$XFD$12,asset_level_drivers!$B$4:$XFD$4,"Yes")/12,0)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+IF($A69&gt;=INDEX(asset_level_drivers!$A$7:$M$7,1,MATCH("Yes",asset_level_drivers!$A$5:$M$5,0)),SUMIFS(asset_level_drivers!$B$12:$XFD$12,asset_level_drivers!$B$4:$XFD$4,"Yes")/12,0)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+IF($A70&gt;=INDEX(asset_level_drivers!$A$7:$M$7,1,MATCH("Yes",asset_level_drivers!$A$5:$M$5,0)),SUMIFS(asset_level_drivers!$B$12:$XFD$12,asset_level_drivers!$B$4:$XFD$4,"Yes")/12,0)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+IF($A71&gt;=INDEX(asset_level_drivers!$A$7:$M$7,1,MATCH("Yes",asset_level_drivers!$A$5:$M$5,0)),SUMIFS(asset_level_drivers!$B$12:$XFD$12,asset_level_drivers!$B$4:$XFD$4,"Yes")/12,0)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+IF($A72&gt;=INDEX(asset_level_drivers!$A$7:$M$7,1,MATCH("Yes",asset_level_drivers!$A$5:$M$5,0)),SUMIFS(asset_level_drivers!$B$12:$XFD$12,asset_level_drivers!$B$4:$XFD$4,"Yes")/12,0)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+IF($A73&gt;=INDEX(asset_level_drivers!$A$7:$M$7,1,MATCH("Yes",asset_level_drivers!$A$5:$M$5,0)),SUMIFS(asset_level_drivers!$B$12:$XFD$12,asset_level_drivers!$B$4:$XFD$4,"Yes")/12,0)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+IF($A74&gt;=INDEX(asset_level_drivers!$A$7:$M$7,1,MATCH("Yes",asset_level_drivers!$A$5:$M$5,0)),SUMIFS(asset_level_drivers!$B$12:$XFD$12,asset_level_drivers!$B$4:$XFD$4,"Yes")/12,0)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+IF($A75&gt;=INDEX(asset_level_drivers!$A$7:$M$7,1,MATCH("Yes",asset_level_drivers!$A$5:$M$5,0)),SUMIFS(asset_level_drivers!$B$12:$XFD$12,asset_level_drivers!$B$4:$XFD$4,"Yes")/12,0)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+IF($A76&gt;=INDEX(asset_level_drivers!$A$7:$M$7,1,MATCH("Yes",asset_level_drivers!$A$5:$M$5,0)),SUMIFS(asset_level_drivers!$B$12:$XFD$12,asset_level_drivers!$B$4:$XFD$4,"Yes")/12,0)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+IF($A77&gt;=INDEX(asset_level_drivers!$A$7:$M$7,1,MATCH("Yes",asset_level_drivers!$A$5:$M$5,0)),SUMIFS(asset_level_drivers!$B$12:$XFD$12,asset_level_drivers!$B$4:$XFD$4,"Yes")/12,0)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+IF($A78&gt;=INDEX(asset_level_drivers!$A$7:$M$7,1,MATCH("Yes",asset_level_drivers!$A$5:$M$5,0)),SUMIFS(asset_level_drivers!$B$12:$XFD$12,asset_level_drivers!$B$4:$XFD$4,"Yes")/12,0)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+IF($A79&gt;=INDEX(asset_level_drivers!$A$7:$M$7,1,MATCH("Yes",asset_level_drivers!$A$5:$M$5,0)),SUMIFS(asset_level_drivers!$B$12:$XFD$12,asset_level_drivers!$B$4:$XFD$4,"Yes")/12,0)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+IF($A80&gt;=INDEX(asset_level_drivers!$A$7:$M$7,1,MATCH("Yes",asset_level_drivers!$A$5:$M$5,0)),SUMIFS(asset_level_drivers!$B$12:$XFD$12,asset_level_drivers!$B$4:$XFD$4,"Yes")/12,0)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+IF($A81&gt;=INDEX(asset_level_drivers!$A$7:$M$7,1,MATCH("Yes",asset_level_drivers!$A$5:$M$5,0)),SUMIFS(asset_level_drivers!$B$12:$XFD$12,asset_level_drivers!$B$4:$XFD$4,"Yes")/12,0)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+IF($A82&gt;=INDEX(asset_level_drivers!$A$7:$M$7,1,MATCH("Yes",asset_level_drivers!$A$5:$M$5,0)),SUMIFS(asset_level_drivers!$B$12:$XFD$12,asset_level_drivers!$B$4:$XFD$4,"Yes")/12,0)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+IF($A83&gt;=INDEX(asset_level_drivers!$A$7:$M$7,1,MATCH("Yes",asset_level_drivers!$A$5:$M$5,0)),SUMIFS(asset_level_drivers!$B$12:$XFD$12,asset_level_drivers!$B$4:$XFD$4,"Yes")/12,0)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+IF($A84&gt;=INDEX(asset_level_drivers!$A$7:$M$7,1,MATCH("Yes",asset_level_drivers!$A$5:$M$5,0)),SUMIFS(asset_level_drivers!$B$12:$XFD$12,asset_level_drivers!$B$4:$XFD$4,"Yes")/12,0)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+IF($A85&gt;=INDEX(asset_level_drivers!$A$7:$M$7,1,MATCH("Yes",asset_level_drivers!$A$5:$M$5,0)),SUMIFS(asset_level_drivers!$B$12:$XFD$12,asset_level_drivers!$B$4:$XFD$4,"Yes")/12,0)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+IF($A86&gt;=INDEX(asset_level_drivers!$A$7:$M$7,1,MATCH("Yes",asset_level_drivers!$A$5:$M$5,0)),SUMIFS(asset_level_drivers!$B$12:$XFD$12,asset_level_drivers!$B$4:$XFD$4,"Yes")/12,0)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+IF($A87&gt;=INDEX(asset_level_drivers!$A$7:$M$7,1,MATCH("Yes",asset_level_drivers!$A$5:$M$5,0)),SUMIFS(asset_level_drivers!$B$12:$XFD$12,asset_level_drivers!$B$4:$XFD$4,"Yes")/12,0)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+IF($A88&gt;=INDEX(asset_level_drivers!$A$7:$M$7,1,MATCH("Yes",asset_level_drivers!$A$5:$M$5,0)),SUMIFS(asset_level_drivers!$B$12:$XFD$12,asset_level_drivers!$B$4:$XFD$4,"Yes")/12,0)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+IF($A89&gt;=INDEX(asset_level_drivers!$A$7:$M$7,1,MATCH("Yes",asset_level_drivers!$A$5:$M$5,0)),SUMIFS(asset_level_drivers!$B$12:$XFD$12,asset_level_drivers!$B$4:$XFD$4,"Yes")/12,0)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+IF($A90&gt;=INDEX(asset_level_drivers!$A$7:$M$7,1,MATCH("Yes",asset_level_drivers!$A$5:$M$5,0)),SUMIFS(asset_level_drivers!$B$12:$XFD$12,asset_level_drivers!$B$4:$XFD$4,"Yes")/12,0)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+IF($A91&gt;=INDEX(asset_level_drivers!$A$7:$M$7,1,MATCH("Yes",asset_level_drivers!$A$5:$M$5,0)),SUMIFS(asset_level_drivers!$B$12:$XFD$12,asset_level_drivers!$B$4:$XFD$4,"Yes")/12,0)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+IF($A92&gt;=INDEX(asset_level_drivers!$A$7:$M$7,1,MATCH("Yes",asset_level_drivers!$A$5:$M$5,0)),SUMIFS(asset_level_drivers!$B$12:$XFD$12,asset_level_drivers!$B$4:$XFD$4,"Yes")/12,0)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+IF($A93&gt;=INDEX(asset_level_drivers!$A$7:$M$7,1,MATCH("Yes",asset_level_drivers!$A$5:$M$5,0)),SUMIFS(asset_level_drivers!$B$12:$XFD$12,asset_level_drivers!$B$4:$XFD$4,"Yes")/12,0)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+IF($A94&gt;=INDEX(asset_level_drivers!$A$7:$M$7,1,MATCH("Yes",asset_level_drivers!$A$5:$M$5,0)),SUMIFS(asset_level_drivers!$B$12:$XFD$12,asset_level_drivers!$B$4:$XFD$4,"Yes")/12,0)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+IF($A95&gt;=INDEX(asset_level_drivers!$A$7:$M$7,1,MATCH("Yes",asset_level_drivers!$A$5:$M$5,0)),SUMIFS(asset_level_drivers!$B$12:$XFD$12,asset_level_drivers!$B$4:$XFD$4,"Yes")/12,0)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+IF($A96&gt;=INDEX(asset_level_drivers!$A$7:$M$7,1,MATCH("Yes",asset_level_drivers!$A$5:$M$5,0)),SUMIFS(asset_level_drivers!$B$12:$XFD$12,asset_level_drivers!$B$4:$XFD$4,"Yes")/12,0)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+IF($A97&gt;=INDEX(asset_level_drivers!$A$7:$M$7,1,MATCH("Yes",asset_level_drivers!$A$5:$M$5,0)),SUMIFS(asset_level_drivers!$B$12:$XFD$12,asset_level_drivers!$B$4:$XFD$4,"Yes")/12,0)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+IF($A98&gt;=INDEX(asset_level_drivers!$A$7:$M$7,1,MATCH("Yes",asset_level_drivers!$A$5:$M$5,0)),SUMIFS(asset_level_drivers!$B$12:$XFD$12,asset_level_drivers!$B$4:$XFD$4,"Yes")/12,0)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+IF($A99&gt;=INDEX(asset_level_drivers!$A$7:$M$7,1,MATCH("Yes",asset_level_drivers!$A$5:$M$5,0)),SUMIFS(asset_level_drivers!$B$12:$XFD$12,asset_level_drivers!$B$4:$XFD$4,"Yes")/12,0)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+IF($A100&gt;=INDEX(asset_level_drivers!$A$7:$M$7,1,MATCH("Yes",asset_level_drivers!$A$5:$M$5,0)),SUMIFS(asset_level_drivers!$B$12:$XFD$12,asset_level_drivers!$B$4:$XFD$4,"Yes")/12,0)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+IF($A101&gt;=INDEX(asset_level_drivers!$A$7:$M$7,1,MATCH("Yes",asset_level_drivers!$A$5:$M$5,0)),SUMIFS(asset_level_drivers!$B$12:$XFD$12,asset_level_drivers!$B$4:$XFD$4,"Yes")/12,0)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+IF($A102&gt;=INDEX(asset_level_drivers!$A$7:$M$7,1,MATCH("Yes",asset_level_drivers!$A$5:$M$5,0)),SUMIFS(asset_level_drivers!$B$12:$XFD$12,asset_level_drivers!$B$4:$XFD$4,"Yes")/12,0)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+IF($A103&gt;=INDEX(asset_level_drivers!$A$7:$M$7,1,MATCH("Yes",asset_level_drivers!$A$5:$M$5,0)),SUMIFS(asset_level_drivers!$B$12:$XFD$12,asset_level_drivers!$B$4:$XFD$4,"Yes")/12,0)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+IF($A104&gt;=INDEX(asset_level_drivers!$A$7:$M$7,1,MATCH("Yes",asset_level_drivers!$A$5:$M$5,0)),SUMIFS(asset_level_drivers!$B$12:$XFD$12,asset_level_drivers!$B$4:$XFD$4,"Yes")/12,0)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+IF($A105&gt;=INDEX(asset_level_drivers!$A$7:$M$7,1,MATCH("Yes",asset_level_drivers!$A$5:$M$5,0)),SUMIFS(asset_level_drivers!$B$12:$XFD$12,asset_level_drivers!$B$4:$XFD$4,"Yes")/12,0)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+IF($A106&gt;=INDEX(asset_level_drivers!$A$7:$M$7,1,MATCH("Yes",asset_level_drivers!$A$5:$M$5,0)),SUMIFS(asset_level_drivers!$B$12:$XFD$12,asset_level_drivers!$B$4:$XFD$4,"Yes")/12,0)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+IF($A107&gt;=INDEX(asset_level_drivers!$A$7:$M$7,1,MATCH("Yes",asset_level_drivers!$A$5:$M$5,0)),SUMIFS(asset_level_drivers!$B$12:$XFD$12,asset_level_drivers!$B$4:$XFD$4,"Yes")/12,0)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+IF($A108&gt;=INDEX(asset_level_drivers!$A$7:$M$7,1,MATCH("Yes",asset_level_drivers!$A$5:$M$5,0)),SUMIFS(asset_level_drivers!$B$12:$XFD$12,asset_level_drivers!$B$4:$XFD$4,"Yes")/12,0)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+IF($A109&gt;=INDEX(asset_level_drivers!$A$7:$M$7,1,MATCH("Yes",asset_level_drivers!$A$5:$M$5,0)),SUMIFS(asset_level_drivers!$B$12:$XFD$12,asset_level_drivers!$B$4:$XFD$4,"Yes")/12,0)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+IF($A110&gt;=INDEX(asset_level_drivers!$A$7:$M$7,1,MATCH("Yes",asset_level_drivers!$A$5:$M$5,0)),SUMIFS(asset_level_drivers!$B$12:$XFD$12,asset_level_drivers!$B$4:$XFD$4,"Yes")/12,0)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+IF($A111&gt;=INDEX(asset_level_drivers!$A$7:$M$7,1,MATCH("Yes",asset_level_drivers!$A$5:$M$5,0)),SUMIFS(asset_level_drivers!$B$12:$XFD$12,asset_level_drivers!$B$4:$XFD$4,"Yes")/12,0)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+IF($A112&gt;=INDEX(asset_level_drivers!$A$7:$M$7,1,MATCH("Yes",asset_level_drivers!$A$5:$M$5,0)),SUMIFS(asset_level_drivers!$B$12:$XFD$12,asset_level_drivers!$B$4:$XFD$4,"Yes")/12,0)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+IF($A113&gt;=INDEX(asset_level_drivers!$A$7:$M$7,1,MATCH("Yes",asset_level_drivers!$A$5:$M$5,0)),SUMIFS(asset_level_drivers!$B$12:$XFD$12,asset_level_drivers!$B$4:$XFD$4,"Yes")/12,0)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+IF($A114&gt;=INDEX(asset_level_drivers!$A$7:$M$7,1,MATCH("Yes",asset_level_drivers!$A$5:$M$5,0)),SUMIFS(asset_level_drivers!$B$12:$XFD$12,asset_level_drivers!$B$4:$XFD$4,"Yes")/12,0)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+IF($A115&gt;=INDEX(asset_level_drivers!$A$7:$M$7,1,MATCH("Yes",asset_level_drivers!$A$5:$M$5,0)),SUMIFS(asset_level_drivers!$B$12:$XFD$12,asset_level_drivers!$B$4:$XFD$4,"Yes")/12,0)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+IF($A116&gt;=INDEX(asset_level_drivers!$A$7:$M$7,1,MATCH("Yes",asset_level_drivers!$A$5:$M$5,0)),SUMIFS(asset_level_drivers!$B$12:$XFD$12,asset_level_drivers!$B$4:$XFD$4,"Yes")/12,0)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+IF($A117&gt;=INDEX(asset_level_drivers!$A$7:$M$7,1,MATCH("Yes",asset_level_drivers!$A$5:$M$5,0)),SUMIFS(asset_level_drivers!$B$12:$XFD$12,asset_level_drivers!$B$4:$XFD$4,"Yes")/12,0)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+IF($A118&gt;=INDEX(asset_level_drivers!$A$7:$M$7,1,MATCH("Yes",asset_level_drivers!$A$5:$M$5,0)),SUMIFS(asset_level_drivers!$B$12:$XFD$12,asset_level_drivers!$B$4:$XFD$4,"Yes")/12,0)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+IF($A119&gt;=INDEX(asset_level_drivers!$A$7:$M$7,1,MATCH("Yes",asset_level_drivers!$A$5:$M$5,0)),SUMIFS(asset_level_drivers!$B$12:$XFD$12,asset_level_drivers!$B$4:$XFD$4,"Yes")/12,0)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+IF($A120&gt;=INDEX(asset_level_drivers!$A$7:$M$7,1,MATCH("Yes",asset_level_drivers!$A$5:$M$5,0)),SUMIFS(asset_level_drivers!$B$12:$XFD$12,asset_level_drivers!$B$4:$XFD$4,"Yes")/12,0)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+IF($A121&gt;=INDEX(asset_level_drivers!$A$7:$M$7,1,MATCH("Yes",asset_level_drivers!$A$5:$M$5,0)),SUMIFS(asset_level_drivers!$B$12:$XFD$12,asset_level_drivers!$B$4:$XFD$4,"Yes")/12,0)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+IF($A122&gt;=INDEX(asset_level_drivers!$A$7:$M$7,1,MATCH("Yes",asset_level_drivers!$A$5:$M$5,0)),SUMIFS(asset_level_drivers!$B$12:$XFD$12,asset_level_drivers!$B$4:$XFD$4,"Yes")/12,0)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+IF($A123&gt;=INDEX(asset_level_drivers!$A$7:$M$7,1,MATCH("Yes",asset_level_drivers!$A$5:$M$5,0)),SUMIFS(asset_level_drivers!$B$12:$XFD$12,asset_level_drivers!$B$4:$XFD$4,"Yes")/12,0)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+IF($A124&gt;=INDEX(asset_level_drivers!$A$7:$M$7,1,MATCH("Yes",asset_level_drivers!$A$5:$M$5,0)),SUMIFS(asset_level_drivers!$B$12:$XFD$12,asset_level_drivers!$B$4:$XFD$4,"Yes")/12,0)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+IF($A125&gt;=INDEX(asset_level_drivers!$A$7:$M$7,1,MATCH("Yes",asset_level_drivers!$A$5:$M$5,0)),SUMIFS(asset_level_drivers!$B$12:$XFD$12,asset_level_drivers!$B$4:$XFD$4,"Yes")/12,0)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+IF($A126&gt;=INDEX(asset_level_drivers!$A$7:$M$7,1,MATCH("Yes",asset_level_drivers!$A$5:$M$5,0)),SUMIFS(asset_level_drivers!$B$12:$XFD$12,asset_level_drivers!$B$4:$XFD$4,"Yes")/12,0)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+IF($A127&gt;=INDEX(asset_level_drivers!$A$7:$M$7,1,MATCH("Yes",asset_level_drivers!$A$5:$M$5,0)),SUMIFS(asset_level_drivers!$B$12:$XFD$12,asset_level_drivers!$B$4:$XFD$4,"Yes")/12,0)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+IF($A128&gt;=INDEX(asset_level_drivers!$A$7:$M$7,1,MATCH("Yes",asset_level_drivers!$A$5:$M$5,0)),SUMIFS(asset_level_drivers!$B$12:$XFD$12,asset_level_drivers!$B$4:$XFD$4,"Yes")/12,0)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+IF($A129&gt;=INDEX(asset_level_drivers!$A$7:$M$7,1,MATCH("Yes",asset_level_drivers!$A$5:$M$5,0)),SUMIFS(asset_level_drivers!$B$12:$XFD$12,asset_level_drivers!$B$4:$XFD$4,"Yes")/12,0)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+IF($A130&gt;=INDEX(asset_level_drivers!$A$7:$M$7,1,MATCH("Yes",asset_level_drivers!$A$5:$M$5,0)),SUMIFS(asset_level_drivers!$B$12:$XFD$12,asset_level_drivers!$B$4:$XFD$4,"Yes")/12,0)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+IF($A131&gt;=INDEX(asset_level_drivers!$A$7:$M$7,1,MATCH("Yes",asset_level_drivers!$A$5:$M$5,0)),SUMIFS(asset_level_drivers!$B$12:$XFD$12,asset_level_drivers!$B$4:$XFD$4,"Yes")/12,0)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+IF($A132&gt;=INDEX(asset_level_drivers!$A$7:$M$7,1,MATCH("Yes",asset_level_drivers!$A$5:$M$5,0)),SUMIFS(asset_level_drivers!$B$12:$XFD$12,asset_level_drivers!$B$4:$XFD$4,"Yes")/12,0)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+IF($A133&gt;=INDEX(asset_level_drivers!$A$7:$M$7,1,MATCH("Yes",asset_level_drivers!$A$5:$M$5,0)),SUMIFS(asset_level_drivers!$B$12:$XFD$12,asset_level_drivers!$B$4:$XFD$4,"Yes")/12,0)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+IF($A134&gt;=INDEX(asset_level_drivers!$A$7:$M$7,1,MATCH("Yes",asset_level_drivers!$A$5:$M$5,0)),SUMIFS(asset_level_drivers!$B$12:$XFD$12,asset_level_drivers!$B$4:$XFD$4,"Yes")/12,0)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+IF($A135&gt;=INDEX(asset_level_drivers!$A$7:$M$7,1,MATCH("Yes",asset_level_drivers!$A$5:$M$5,0)),SUMIFS(asset_level_drivers!$B$12:$XFD$12,asset_level_drivers!$B$4:$XFD$4,"Yes")/12,0)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+IF($A136&gt;=INDEX(asset_level_drivers!$A$7:$M$7,1,MATCH("Yes",asset_level_drivers!$A$5:$M$5,0)),SUMIFS(asset_level_drivers!$B$12:$XFD$12,asset_level_drivers!$B$4:$XFD$4,"Yes")/12,0)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+IF($A137&gt;=INDEX(asset_level_drivers!$A$7:$M$7,1,MATCH("Yes",asset_level_drivers!$A$5:$M$5,0)),SUMIFS(asset_level_drivers!$B$12:$XFD$12,asset_level_drivers!$B$4:$XFD$4,"Yes")/12,0)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+IF($A138&gt;=INDEX(asset_level_drivers!$A$7:$M$7,1,MATCH("Yes",asset_level_drivers!$A$5:$M$5,0)),SUMIFS(asset_level_drivers!$B$12:$XFD$12,asset_level_drivers!$B$4:$XFD$4,"Yes")/12,0)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+IF($A139&gt;=INDEX(asset_level_drivers!$A$7:$M$7,1,MATCH("Yes",asset_level_drivers!$A$5:$M$5,0)),SUMIFS(asset_level_drivers!$B$12:$XFD$12,asset_level_drivers!$B$4:$XFD$4,"Yes")/12,0)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+IF($A140&gt;=INDEX(asset_level_drivers!$A$7:$M$7,1,MATCH("Yes",asset_level_drivers!$A$5:$M$5,0)),SUMIFS(asset_level_drivers!$B$12:$XFD$12,asset_level_drivers!$B$4:$XFD$4,"Yes")/12,0)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+IF($A141&gt;=INDEX(asset_level_drivers!$A$7:$M$7,1,MATCH("Yes",asset_level_drivers!$A$5:$M$5,0)),SUMIFS(asset_level_drivers!$B$12:$XFD$12,asset_level_drivers!$B$4:$XFD$4,"Yes")/12,0)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+IF($A142&gt;=INDEX(asset_level_drivers!$A$7:$M$7,1,MATCH("Yes",asset_level_drivers!$A$5:$M$5,0)),SUMIFS(asset_level_drivers!$B$12:$XFD$12,asset_level_drivers!$B$4:$XFD$4,"Yes")/12,0)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+IF($A143&gt;=INDEX(asset_level_drivers!$A$7:$M$7,1,MATCH("Yes",asset_level_drivers!$A$5:$M$5,0)),SUMIFS(asset_level_drivers!$B$12:$XFD$12,asset_level_drivers!$B$4:$XFD$4,"Yes")/12,0)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+IF($A144&gt;=INDEX(asset_level_drivers!$A$7:$M$7,1,MATCH("Yes",asset_level_drivers!$A$5:$M$5,0)),SUMIFS(asset_level_drivers!$B$12:$XFD$12,asset_level_drivers!$B$4:$XFD$4,"Yes")/12,0)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+IF($A145&gt;=INDEX(asset_level_drivers!$A$7:$M$7,1,MATCH("Yes",asset_level_drivers!$A$5:$M$5,0)),SUMIFS(asset_level_drivers!$B$12:$XFD$12,asset_level_drivers!$B$4:$XFD$4,"Yes")/12,0)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+IF($A146&gt;=INDEX(asset_level_drivers!$A$7:$M$7,1,MATCH("Yes",asset_level_drivers!$A$5:$M$5,0)),SUMIFS(asset_level_drivers!$B$12:$XFD$12,asset_level_drivers!$B$4:$XFD$4,"Yes")/12,0)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+IF($A147&gt;=INDEX(asset_level_drivers!$A$7:$M$7,1,MATCH("Yes",asset_level_drivers!$A$5:$M$5,0)),SUMIFS(asset_level_drivers!$B$12:$XFD$12,asset_level_drivers!$B$4:$XFD$4,"Yes")/12,0)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+IF($A148&gt;=INDEX(asset_level_drivers!$A$7:$M$7,1,MATCH("Yes",asset_level_drivers!$A$5:$M$5,0)),SUMIFS(asset_level_drivers!$B$12:$XFD$12,asset_level_drivers!$B$4:$XFD$4,"Yes")/12,0)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+IF($A149&gt;=INDEX(asset_level_drivers!$A$7:$M$7,1,MATCH("Yes",asset_level_drivers!$A$5:$M$5,0)),SUMIFS(asset_level_drivers!$B$12:$XFD$12,asset_level_drivers!$B$4:$XFD$4,"Yes")/12,0)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+IF($A150&gt;=INDEX(asset_level_drivers!$A$7:$M$7,1,MATCH("Yes",asset_level_drivers!$A$5:$M$5,0)),SUMIFS(asset_level_drivers!$B$12:$XFD$12,asset_level_drivers!$B$4:$XFD$4,"Yes")/12,0)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+IF($A151&gt;=INDEX(asset_level_drivers!$A$7:$M$7,1,MATCH("Yes",asset_level_drivers!$A$5:$M$5,0)),SUMIFS(asset_level_drivers!$B$12:$XFD$12,asset_level_drivers!$B$4:$XFD$4,"Yes")/12,0)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+IF($A152&gt;=INDEX(asset_level_drivers!$A$7:$M$7,1,MATCH("Yes",asset_level_drivers!$A$5:$M$5,0)),SUMIFS(asset_level_drivers!$B$12:$XFD$12,asset_level_drivers!$B$4:$XFD$4,"Yes")/12,0)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+IF($A153&gt;=INDEX(asset_level_drivers!$A$7:$M$7,1,MATCH("Yes",asset_level_drivers!$A$5:$M$5,0)),SUMIFS(asset_level_drivers!$B$12:$XFD$12,asset_level_drivers!$B$4:$XFD$4,"Yes")/12,0)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+IF($A154&gt;=INDEX(asset_level_drivers!$A$7:$M$7,1,MATCH("Yes",asset_level_drivers!$A$5:$M$5,0)),SUMIFS(asset_level_drivers!$B$12:$XFD$12,asset_level_drivers!$B$4:$XFD$4,"Yes")/12,0)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+IF($A155&gt;=INDEX(asset_level_drivers!$A$7:$M$7,1,MATCH("Yes",asset_level_drivers!$A$5:$M$5,0)),SUMIFS(asset_level_drivers!$B$12:$XFD$12,asset_level_drivers!$B$4:$XFD$4,"Yes")/12,0)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+IF($A156&gt;=INDEX(asset_level_drivers!$A$7:$M$7,1,MATCH("Yes",asset_level_drivers!$A$5:$M$5,0)),SUMIFS(asset_level_drivers!$B$12:$XFD$12,asset_level_drivers!$B$4:$XFD$4,"Yes")/12,0)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+IF($A157&gt;=INDEX(asset_level_drivers!$A$7:$M$7,1,MATCH("Yes",asset_level_drivers!$A$5:$M$5,0)),SUMIFS(asset_level_drivers!$B$12:$XFD$12,asset_level_drivers!$B$4:$XFD$4,"Yes")/12,0)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+IF($A158&gt;=INDEX(asset_level_drivers!$A$7:$M$7,1,MATCH("Yes",asset_level_drivers!$A$5:$M$5,0)),SUMIFS(asset_level_drivers!$B$12:$XFD$12,asset_level_drivers!$B$4:$XFD$4,"Yes")/12,0)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+IF($A159&gt;=INDEX(asset_level_drivers!$A$7:$M$7,1,MATCH("Yes",asset_level_drivers!$A$5:$M$5,0)),SUMIFS(asset_level_drivers!$B$12:$XFD$12,asset_level_drivers!$B$4:$XFD$4,"Yes")/12,0)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+IF($A160&gt;=INDEX(asset_level_drivers!$A$7:$M$7,1,MATCH("Yes",asset_level_drivers!$A$5:$M$5,0)),SUMIFS(asset_level_drivers!$B$12:$XFD$12,asset_level_drivers!$B$4:$XFD$4,"Yes")/12,0)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+IF($A161&gt;=INDEX(asset_level_drivers!$A$7:$M$7,1,MATCH("Yes",asset_level_drivers!$A$5:$M$5,0)),SUMIFS(asset_level_drivers!$B$12:$XFD$12,asset_level_drivers!$B$4:$XFD$4,"Yes")/12,0)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+IF($A162&gt;=INDEX(asset_level_drivers!$A$7:$M$7,1,MATCH("Yes",asset_level_drivers!$A$5:$M$5,0)),SUMIFS(asset_level_drivers!$B$12:$XFD$12,asset_level_drivers!$B$4:$XFD$4,"Yes")/12,0)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+IF($A163&gt;=INDEX(asset_level_drivers!$A$7:$M$7,1,MATCH("Yes",asset_level_drivers!$A$5:$M$5,0)),SUMIFS(asset_level_drivers!$B$12:$XFD$12,asset_level_drivers!$B$4:$XFD$4,"Yes")/12,0)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+IF($A164&gt;=INDEX(asset_level_drivers!$A$7:$M$7,1,MATCH("Yes",asset_level_drivers!$A$5:$M$5,0)),SUMIFS(asset_level_drivers!$B$12:$XFD$12,asset_level_drivers!$B$4:$XFD$4,"Yes")/12,0)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+IF($A165&gt;=INDEX(asset_level_drivers!$A$7:$M$7,1,MATCH("Yes",asset_level_drivers!$A$5:$M$5,0)),SUMIFS(asset_level_drivers!$B$12:$XFD$12,asset_level_drivers!$B$4:$XFD$4,"Yes")/12,0)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+IF($A166&gt;=INDEX(asset_level_drivers!$A$7:$M$7,1,MATCH("Yes",asset_level_drivers!$A$5:$M$5,0)),SUMIFS(asset_level_drivers!$B$12:$XFD$12,asset_level_drivers!$B$4:$XFD$4,"Yes")/12,0)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+IF($A167&gt;=INDEX(asset_level_drivers!$A$7:$M$7,1,MATCH("Yes",asset_level_drivers!$A$5:$M$5,0)),SUMIFS(asset_level_drivers!$B$12:$XFD$12,asset_level_drivers!$B$4:$XFD$4,"Yes")/12,0)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+IF($A168&gt;=INDEX(asset_level_drivers!$A$7:$M$7,1,MATCH("Yes",asset_level_drivers!$A$5:$M$5,0)),SUMIFS(asset_level_drivers!$B$12:$XFD$12,asset_level_drivers!$B$4:$XFD$4,"Yes")/12,0)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+IF($A169&gt;=INDEX(asset_level_drivers!$A$7:$M$7,1,MATCH("Yes",asset_level_drivers!$A$5:$M$5,0)),SUMIFS(asset_level_drivers!$B$12:$XFD$12,asset_level_drivers!$B$4:$XFD$4,"Yes")/12,0)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+IF($A170&gt;=INDEX(asset_level_drivers!$A$7:$M$7,1,MATCH("Yes",asset_level_drivers!$A$5:$M$5,0)),SUMIFS(asset_level_drivers!$B$12:$XFD$12,asset_level_drivers!$B$4:$XFD$4,"Yes")/12,0)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+IF($A171&gt;=INDEX(asset_level_drivers!$A$7:$M$7,1,MATCH("Yes",asset_level_drivers!$A$5:$M$5,0)),SUMIFS(asset_level_drivers!$B$12:$XFD$12,asset_level_drivers!$B$4:$XFD$4,"Yes")/12,0)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+IF($A172&gt;=INDEX(asset_level_drivers!$A$7:$M$7,1,MATCH("Yes",asset_level_drivers!$A$5:$M$5,0)),SUMIFS(asset_level_drivers!$B$12:$XFD$12,asset_level_drivers!$B$4:$XFD$4,"Yes")/12,0)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+IF($A173&gt;=INDEX(asset_level_drivers!$A$7:$M$7,1,MATCH("Yes",asset_level_drivers!$A$5:$M$5,0)),SUMIFS(asset_level_drivers!$B$12:$XFD$12,asset_level_drivers!$B$4:$XFD$4,"Yes")/12,0)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+IF($A174&gt;=INDEX(asset_level_drivers!$A$7:$M$7,1,MATCH("Yes",asset_level_drivers!$A$5:$M$5,0)),SUMIFS(asset_level_drivers!$B$12:$XFD$12,asset_level_drivers!$B$4:$XFD$4,"Yes")/12,0)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+IF($A175&gt;=INDEX(asset_level_drivers!$A$7:$M$7,1,MATCH("Yes",asset_level_drivers!$A$5:$M$5,0)),SUMIFS(asset_level_drivers!$B$12:$XFD$12,asset_level_drivers!$B$4:$XFD$4,"Yes")/12,0)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+IF($A176&gt;=INDEX(asset_level_drivers!$A$7:$M$7,1,MATCH("Yes",asset_level_drivers!$A$5:$M$5,0)),SUMIFS(asset_level_drivers!$B$12:$XFD$12,asset_level_drivers!$B$4:$XFD$4,"Yes")/12,0)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+IF($A177&gt;=INDEX(asset_level_drivers!$A$7:$M$7,1,MATCH("Yes",asset_level_drivers!$A$5:$M$5,0)),SUMIFS(asset_level_drivers!$B$12:$XFD$12,asset_level_drivers!$B$4:$XFD$4,"Yes")/12,0)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+IF($A178&gt;=INDEX(asset_level_drivers!$A$7:$M$7,1,MATCH("Yes",asset_level_drivers!$A$5:$M$5,0)),SUMIFS(asset_level_drivers!$B$12:$XFD$12,asset_level_drivers!$B$4:$XFD$4,"Yes")/12,0)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+IF($A179&gt;=INDEX(asset_level_drivers!$A$7:$M$7,1,MATCH("Yes",asset_level_drivers!$A$5:$M$5,0)),SUMIFS(asset_level_drivers!$B$12:$XFD$12,asset_level_drivers!$B$4:$XFD$4,"Yes")/12,0)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+IF($A180&gt;=INDEX(asset_level_drivers!$A$7:$M$7,1,MATCH("Yes",asset_level_drivers!$A$5:$M$5,0)),SUMIFS(asset_level_drivers!$B$12:$XFD$12,asset_level_drivers!$B$4:$XFD$4,"Yes")/12,0)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+IF($A181&gt;=INDEX(asset_level_drivers!$A$7:$M$7,1,MATCH("Yes",asset_level_drivers!$A$5:$M$5,0)),SUMIFS(asset_level_drivers!$B$12:$XFD$12,asset_level_drivers!$B$4:$XFD$4,"Yes")/12,0)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+IF($A182&gt;=INDEX(asset_level_drivers!$A$7:$M$7,1,MATCH("Yes",asset_level_drivers!$A$5:$M$5,0)),SUMIFS(asset_level_drivers!$B$12:$XFD$12,asset_level_drivers!$B$4:$XFD$4,"Yes")/12,0)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+IF($A183&gt;=INDEX(asset_level_drivers!$A$7:$M$7,1,MATCH("Yes",asset_level_drivers!$A$5:$M$5,0)),SUMIFS(asset_level_drivers!$B$12:$XFD$12,asset_level_drivers!$B$4:$XFD$4,"Yes")/12,0)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+IF($A184&gt;=INDEX(asset_level_drivers!$A$7:$M$7,1,MATCH("Yes",asset_level_drivers!$A$5:$M$5,0)),SUMIFS(asset_level_drivers!$B$12:$XFD$12,asset_level_drivers!$B$4:$XFD$4,"Yes")/12,0)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+IF($A185&gt;=INDEX(asset_level_drivers!$A$7:$M$7,1,MATCH("Yes",asset_level_drivers!$A$5:$M$5,0)),SUMIFS(asset_level_drivers!$B$12:$XFD$12,asset_level_drivers!$B$4:$XFD$4,"Yes")/12,0)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+IF($A186&gt;=INDEX(asset_level_drivers!$A$7:$M$7,1,MATCH("Yes",asset_level_drivers!$A$5:$M$5,0)),SUMIFS(asset_level_drivers!$B$12:$XFD$12,asset_level_drivers!$B$4:$XFD$4,"Yes")/12,0)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+IF($A187&gt;=INDEX(asset_level_drivers!$A$7:$M$7,1,MATCH("Yes",asset_level_drivers!$A$5:$M$5,0)),SUMIFS(asset_level_drivers!$B$12:$XFD$12,asset_level_drivers!$B$4:$XFD$4,"Yes")/12,0)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+IF($A188&gt;=INDEX(asset_level_drivers!$A$7:$M$7,1,MATCH("Yes",asset_level_drivers!$A$5:$M$5,0)),SUMIFS(asset_level_drivers!$B$12:$XFD$12,asset_level_drivers!$B$4:$XFD$4,"Yes")/12,0)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+IF($A189&gt;=INDEX(asset_level_drivers!$A$7:$M$7,1,MATCH("Yes",asset_level_drivers!$A$5:$M$5,0)),SUMIFS(asset_level_drivers!$B$12:$XFD$12,asset_level_drivers!$B$4:$XFD$4,"Yes")/12,0)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+IF($A190&gt;=INDEX(asset_level_drivers!$A$7:$M$7,1,MATCH("Yes",asset_level_drivers!$A$5:$M$5,0)),SUMIFS(asset_level_drivers!$B$12:$XFD$12,asset_level_drivers!$B$4:$XFD$4,"Yes")/12,0)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+IF($A191&gt;=INDEX(asset_level_drivers!$A$7:$M$7,1,MATCH("Yes",asset_level_drivers!$A$5:$M$5,0)),SUMIFS(asset_level_drivers!$B$12:$XFD$12,asset_level_drivers!$B$4:$XFD$4,"Yes")/12,0)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+IF($A192&gt;=INDEX(asset_level_drivers!$A$7:$M$7,1,MATCH("Yes",asset_level_drivers!$A$5:$M$5,0)),SUMIFS(asset_level_drivers!$B$12:$XFD$12,asset_level_drivers!$B$4:$XFD$4,"Yes")/12,0)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+IF($A193&gt;=INDEX(asset_level_drivers!$A$7:$M$7,1,MATCH("Yes",asset_level_drivers!$A$5:$M$5,0)),SUMIFS(asset_level_drivers!$B$12:$XFD$12,asset_level_drivers!$B$4:$XFD$4,"Yes")/12,0)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+IF($A194&gt;=INDEX(asset_level_drivers!$A$7:$M$7,1,MATCH("Yes",asset_level_drivers!$A$5:$M$5,0)),SUMIFS(asset_level_drivers!$B$12:$XFD$12,asset_level_drivers!$B$4:$XFD$4,"Yes")/12,0)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+IF($A195&gt;=INDEX(asset_level_drivers!$A$7:$M$7,1,MATCH("Yes",asset_level_drivers!$A$5:$M$5,0)),SUMIFS(asset_level_drivers!$B$12:$XFD$12,asset_level_drivers!$B$4:$XFD$4,"Yes")/12,0)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+IF($A196&gt;=INDEX(asset_level_drivers!$A$7:$M$7,1,MATCH("Yes",asset_level_drivers!$A$5:$M$5,0)),SUMIFS(asset_level_drivers!$B$12:$XFD$12,asset_level_drivers!$B$4:$XFD$4,"Yes")/12,0)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+IF($A197&gt;=INDEX(asset_level_drivers!$A$7:$M$7,1,MATCH("Yes",asset_level_drivers!$A$5:$M$5,0)),SUMIFS(asset_level_drivers!$B$12:$XFD$12,asset_level_drivers!$B$4:$XFD$4,"Yes")/12,0)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+IF($A198&gt;=INDEX(asset_level_drivers!$A$7:$M$7,1,MATCH("Yes",asset_level_drivers!$A$5:$M$5,0)),SUMIFS(asset_level_drivers!$B$12:$XFD$12,asset_level_drivers!$B$4:$XFD$4,"Yes")/12,0)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+IF($A199&gt;=INDEX(asset_level_drivers!$A$7:$M$7,1,MATCH("Yes",asset_level_drivers!$A$5:$M$5,0)),SUMIFS(asset_level_drivers!$B$12:$XFD$12,asset_level_drivers!$B$4:$XFD$4,"Yes")/12,0)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+IF($A200&gt;=INDEX(asset_level_drivers!$A$7:$M$7,1,MATCH("Yes",asset_level_drivers!$A$5:$M$5,0)),SUMIFS(asset_level_drivers!$B$12:$XFD$12,asset_level_drivers!$B$4:$XFD$4,"Yes")/12,0)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+IF($A201&gt;=INDEX(asset_level_drivers!$A$7:$M$7,1,MATCH("Yes",asset_level_drivers!$A$5:$M$5,0)),SUMIFS(asset_level_drivers!$B$12:$XFD$12,asset_level_drivers!$B$4:$XFD$4,"Yes")/12,0)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+IF($A202&gt;=INDEX(asset_level_drivers!$A$7:$M$7,1,MATCH("Yes",asset_level_drivers!$A$5:$M$5,0)),SUMIFS(asset_level_drivers!$B$12:$XFD$12,asset_level_drivers!$B$4:$XFD$4,"Yes")/12,0)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+IF($A203&gt;=INDEX(asset_level_drivers!$A$7:$M$7,1,MATCH("Yes",asset_level_drivers!$A$5:$M$5,0)),SUMIFS(asset_level_drivers!$B$12:$XFD$12,asset_level_drivers!$B$4:$XFD$4,"Yes")/12,0)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+IF($A204&gt;=INDEX(asset_level_drivers!$A$7:$M$7,1,MATCH("Yes",asset_level_drivers!$A$5:$M$5,0)),SUMIFS(asset_level_drivers!$B$12:$XFD$12,asset_level_drivers!$B$4:$XFD$4,"Yes")/12,0)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+IF($A205&gt;=INDEX(asset_level_drivers!$A$7:$M$7,1,MATCH("Yes",asset_level_drivers!$A$5:$M$5,0)),SUMIFS(asset_level_drivers!$B$12:$XFD$12,asset_level_drivers!$B$4:$XFD$4,"Yes")/12,0)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+IF($A206&gt;=INDEX(asset_level_drivers!$A$7:$M$7,1,MATCH("Yes",asset_level_drivers!$A$5:$M$5,0)),SUMIFS(asset_level_drivers!$B$12:$XFD$12,asset_level_drivers!$B$4:$XFD$4,"Yes")/12,0)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+IF($A207&gt;=INDEX(asset_level_drivers!$A$7:$M$7,1,MATCH("Yes",asset_level_drivers!$A$5:$M$5,0)),SUMIFS(asset_level_drivers!$B$12:$XFD$12,asset_level_drivers!$B$4:$XFD$4,"Yes")/12,0)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+IF($A208&gt;=INDEX(asset_level_drivers!$A$7:$M$7,1,MATCH("Yes",asset_level_drivers!$A$5:$M$5,0)),SUMIFS(asset_level_drivers!$B$12:$XFD$12,asset_level_drivers!$B$4:$XFD$4,"Yes")/12,0)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+IF($A209&gt;=INDEX(asset_level_drivers!$A$7:$M$7,1,MATCH("Yes",asset_level_drivers!$A$5:$M$5,0)),SUMIFS(asset_level_drivers!$B$12:$XFD$12,asset_level_drivers!$B$4:$XFD$4,"Yes")/12,0)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+IF($A210&gt;=INDEX(asset_level_drivers!$A$7:$M$7,1,MATCH("Yes",asset_level_drivers!$A$5:$M$5,0)),SUMIFS(asset_level_drivers!$B$12:$XFD$12,asset_level_drivers!$B$4:$XFD$4,"Yes")/12,0)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+IF($A211&gt;=INDEX(asset_level_drivers!$A$7:$M$7,1,MATCH("Yes",asset_level_drivers!$A$5:$M$5,0)),SUMIFS(asset_level_drivers!$B$12:$XFD$12,asset_level_drivers!$B$4:$XFD$4,"Yes")/12,0)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+IF($A212&gt;=INDEX(asset_level_drivers!$A$7:$M$7,1,MATCH("Yes",asset_level_drivers!$A$5:$M$5,0)),SUMIFS(asset_level_drivers!$B$12:$XFD$12,asset_level_drivers!$B$4:$XFD$4,"Yes")/12,0)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+IF($A213&gt;=INDEX(asset_level_drivers!$A$7:$M$7,1,MATCH("Yes",asset_level_drivers!$A$5:$M$5,0)),SUMIFS(asset_level_drivers!$B$12:$XFD$12,asset_level_drivers!$B$4:$XFD$4,"Yes")/12,0)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+IF($A214&gt;=INDEX(asset_level_drivers!$A$7:$M$7,1,MATCH("Yes",asset_level_drivers!$A$5:$M$5,0)),SUMIFS(asset_level_drivers!$B$12:$XFD$12,asset_level_drivers!$B$4:$XFD$4,"Yes")/12,0)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+IF($A215&gt;=INDEX(asset_level_drivers!$A$7:$M$7,1,MATCH("Yes",asset_level_drivers!$A$5:$M$5,0)),SUMIFS(asset_level_drivers!$B$12:$XFD$12,asset_level_drivers!$B$4:$XFD$4,"Yes")/12,0)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+IF($A216&gt;=INDEX(asset_level_drivers!$A$7:$M$7,1,MATCH("Yes",asset_level_drivers!$A$5:$M$5,0)),SUMIFS(asset_level_drivers!$B$12:$XFD$12,asset_level_drivers!$B$4:$XFD$4,"Yes")/12,0)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+IF($A217&gt;=INDEX(asset_level_drivers!$A$7:$M$7,1,MATCH("Yes",asset_level_drivers!$A$5:$M$5,0)),SUMIFS(asset_level_drivers!$B$12:$XFD$12,asset_level_drivers!$B$4:$XFD$4,"Yes")/12,0)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+IF($A218&gt;=INDEX(asset_level_drivers!$A$7:$M$7,1,MATCH("Yes",asset_level_drivers!$A$5:$M$5,0)),SUMIFS(asset_level_drivers!$B$12:$XFD$12,asset_level_drivers!$B$4:$XFD$4,"Yes")/12,0)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+IF($A219&gt;=INDEX(asset_level_drivers!$A$7:$M$7,1,MATCH("Yes",asset_level_drivers!$A$5:$M$5,0)),SUMIFS(asset_level_drivers!$B$12:$XFD$12,asset_level_drivers!$B$4:$XFD$4,"Yes")/12,0)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+IF($A220&gt;=INDEX(asset_level_drivers!$A$7:$M$7,1,MATCH("Yes",asset_level_drivers!$A$5:$M$5,0)),SUMIFS(asset_level_drivers!$B$12:$XFD$12,asset_level_drivers!$B$4:$XFD$4,"Yes")/12,0)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+IF($A221&gt;=INDEX(asset_level_drivers!$A$7:$M$7,1,MATCH("Yes",asset_level_drivers!$A$5:$M$5,0)),SUMIFS(asset_level_drivers!$B$12:$XFD$12,asset_level_drivers!$B$4:$XFD$4,"Yes")/12,0)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+IF($A222&gt;=INDEX(asset_level_drivers!$A$7:$M$7,1,MATCH("Yes",asset_level_drivers!$A$5:$M$5,0)),SUMIFS(asset_level_drivers!$B$12:$XFD$12,asset_level_drivers!$B$4:$XFD$4,"Yes")/12,0)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+IF($A223&gt;=INDEX(asset_level_drivers!$A$7:$M$7,1,MATCH("Yes",asset_level_drivers!$A$5:$M$5,0)),SUMIFS(asset_level_drivers!$B$12:$XFD$12,asset_level_drivers!$B$4:$XFD$4,"Yes")/12,0)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+IF($A224&gt;=INDEX(asset_level_drivers!$A$7:$M$7,1,MATCH("Yes",asset_level_drivers!$A$5:$M$5,0)),SUMIFS(asset_level_drivers!$B$12:$XFD$12,asset_level_drivers!$B$4:$XFD$4,"Yes")/12,0)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+IF($A225&gt;=INDEX(asset_level_drivers!$A$7:$M$7,1,MATCH("Yes",asset_level_drivers!$A$5:$M$5,0)),SUMIFS(asset_level_drivers!$B$12:$XFD$12,asset_level_drivers!$B$4:$XFD$4,"Yes")/12,0)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+IF($A226&gt;=INDEX(asset_level_drivers!$A$7:$M$7,1,MATCH("Yes",asset_level_drivers!$A$5:$M$5,0)),SUMIFS(asset_level_drivers!$B$12:$XFD$12,asset_level_drivers!$B$4:$XFD$4,"Yes")/12,0)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+IF($A227&gt;=INDEX(asset_level_drivers!$A$7:$M$7,1,MATCH("Yes",asset_level_drivers!$A$5:$M$5,0)),SUMIFS(asset_level_drivers!$B$12:$XFD$12,asset_level_drivers!$B$4:$XFD$4,"Yes")/12,0)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+IF($A228&gt;=INDEX(asset_level_drivers!$A$7:$M$7,1,MATCH("Yes",asset_level_drivers!$A$5:$M$5,0)),SUMIFS(asset_level_drivers!$B$12:$XFD$12,asset_level_drivers!$B$4:$XFD$4,"Yes")/12,0)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+IF($A229&gt;=INDEX(asset_level_drivers!$A$7:$M$7,1,MATCH("Yes",asset_level_drivers!$A$5:$M$5,0)),SUMIFS(asset_level_drivers!$B$12:$XFD$12,asset_level_drivers!$B$4:$XFD$4,"Yes")/12,0)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+IF($A230&gt;=INDEX(asset_level_drivers!$A$7:$M$7,1,MATCH("Yes",asset_level_drivers!$A$5:$M$5,0)),SUMIFS(asset_level_drivers!$B$12:$XFD$12,asset_level_drivers!$B$4:$XFD$4,"Yes")/12,0)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+IF($A231&gt;=INDEX(asset_level_drivers!$A$7:$M$7,1,MATCH("Yes",asset_level_drivers!$A$5:$M$5,0)),SUMIFS(asset_level_drivers!$B$12:$XFD$12,asset_level_drivers!$B$4:$XFD$4,"Yes")/12,0)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+IF($A232&gt;=INDEX(asset_level_drivers!$A$7:$M$7,1,MATCH("Yes",asset_level_drivers!$A$5:$M$5,0)),SUMIFS(asset_level_drivers!$B$12:$XFD$12,asset_level_drivers!$B$4:$XFD$4,"Yes")/12,0)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+IF($A233&gt;=INDEX(asset_level_drivers!$A$7:$M$7,1,MATCH("Yes",asset_level_drivers!$A$5:$M$5,0)),SUMIFS(asset_level_drivers!$B$12:$XFD$12,asset_level_drivers!$B$4:$XFD$4,"Yes")/12,0)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+IF($A234&gt;=INDEX(asset_level_drivers!$A$7:$M$7,1,MATCH("Yes",asset_level_drivers!$A$5:$M$5,0)),SUMIFS(asset_level_drivers!$B$12:$XFD$12,asset_level_drivers!$B$4:$XFD$4,"Yes")/12,0)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+IF($A235&gt;=INDEX(asset_level_drivers!$A$7:$M$7,1,MATCH("Yes",asset_level_drivers!$A$5:$M$5,0)),SUMIFS(asset_level_drivers!$B$12:$XFD$12,asset_level_drivers!$B$4:$XFD$4,"Yes")/12,0)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+IF($A236&gt;=INDEX(asset_level_drivers!$A$7:$M$7,1,MATCH("Yes",asset_level_drivers!$A$5:$M$5,0)),SUMIFS(asset_level_drivers!$B$12:$XFD$12,asset_level_drivers!$B$4:$XFD$4,"Yes")/12,0)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+IF($A237&gt;=INDEX(asset_level_drivers!$A$7:$M$7,1,MATCH("Yes",asset_level_drivers!$A$5:$M$5,0)),SUMIFS(asset_level_drivers!$B$12:$XFD$12,asset_level_drivers!$B$4:$XFD$4,"Yes")/12,0)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+IF($A238&gt;=INDEX(asset_level_drivers!$A$7:$M$7,1,MATCH("Yes",asset_level_drivers!$A$5:$M$5,0)),SUMIFS(asset_level_drivers!$B$12:$XFD$12,asset_level_drivers!$B$4:$XFD$4,"Yes")/12,0)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+IF($A239&gt;=INDEX(asset_level_drivers!$A$7:$M$7,1,MATCH("Yes",asset_level_drivers!$A$5:$M$5,0)),SUMIFS(asset_level_drivers!$B$12:$XFD$12,asset_level_drivers!$B$4:$XFD$4,"Yes")/12,0)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+IF($A240&gt;=INDEX(asset_level_drivers!$A$7:$M$7,1,MATCH("Yes",asset_level_drivers!$A$5:$M$5,0)),SUMIFS(asset_level_drivers!$B$12:$XFD$12,asset_level_drivers!$B$4:$XFD$4,"Yes")/12,0)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+IF($A241&gt;=INDEX(asset_level_drivers!$A$7:$M$7,1,MATCH("Yes",asset_level_drivers!$A$5:$M$5,0)),SUMIFS(asset_level_drivers!$B$12:$XFD$12,asset_level_drivers!$B$4:$XFD$4,"Yes")/12,0)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+IF($A242&gt;=INDEX(asset_level_drivers!$A$7:$M$7,1,MATCH("Yes",asset_level_drivers!$A$5:$M$5,0)),SUMIFS(asset_level_drivers!$B$12:$XFD$12,asset_level_drivers!$B$4:$XFD$4,"Yes")/12,0)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+IF($A243&gt;=INDEX(asset_level_drivers!$A$7:$M$7,1,MATCH("Yes",asset_level_drivers!$A$5:$M$5,0)),SUMIFS(asset_level_drivers!$B$12:$XFD$12,asset_level_drivers!$B$4:$XFD$4,"Yes")/12,0)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+IF($A244&gt;=INDEX(asset_level_drivers!$A$7:$M$7,1,MATCH("Yes",asset_level_drivers!$A$5:$M$5,0)),SUMIFS(asset_level_drivers!$B$12:$XFD$12,asset_level_drivers!$B$4:$XFD$4,"Yes")/12,0)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+IF($A245&gt;=INDEX(asset_level_drivers!$A$7:$M$7,1,MATCH("Yes",asset_level_drivers!$A$5:$M$5,0)),SUMIFS(asset_level_drivers!$B$12:$XFD$12,asset_level_drivers!$B$4:$XFD$4,"Yes")/12,0)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+IF($A246&gt;=INDEX(asset_level_drivers!$A$7:$M$7,1,MATCH("Yes",asset_level_drivers!$A$5:$M$5,0)),SUMIFS(asset_level_drivers!$B$12:$XFD$12,asset_level_drivers!$B$4:$XFD$4,"Yes")/12,0)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+IF($A247&gt;=INDEX(asset_level_drivers!$A$7:$M$7,1,MATCH("Yes",asset_level_drivers!$A$5:$M$5,0)),SUMIFS(asset_level_drivers!$B$12:$XFD$12,asset_level_drivers!$B$4:$XFD$4,"Yes")/12,0)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+IF($A248&gt;=INDEX(asset_level_drivers!$A$7:$M$7,1,MATCH("Yes",asset_level_drivers!$A$5:$M$5,0)),SUMIFS(asset_level_drivers!$B$12:$XFD$12,asset_level_drivers!$B$4:$XFD$4,"Yes")/12,0)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+IF($A249&gt;=INDEX(asset_level_drivers!$A$7:$M$7,1,MATCH("Yes",asset_level_drivers!$A$5:$M$5,0)),SUMIFS(asset_level_drivers!$B$12:$XFD$12,asset_level_drivers!$B$4:$XFD$4,"Yes")/12,0)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+IF($A250&gt;=INDEX(asset_level_drivers!$A$7:$M$7,1,MATCH("Yes",asset_level_drivers!$A$5:$M$5,0)),SUMIFS(asset_level_drivers!$B$12:$XFD$12,asset_level_drivers!$B$4:$XFD$4,"Yes")/12,0)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+IF($A251&gt;=INDEX(asset_level_drivers!$A$7:$M$7,1,MATCH("Yes",asset_level_drivers!$A$5:$M$5,0)),SUMIFS(asset_level_drivers!$B$12:$XFD$12,asset_level_drivers!$B$4:$XFD$4,"Yes")/12,0)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+IF($A252&gt;=INDEX(asset_level_drivers!$A$7:$M$7,1,MATCH("Yes",asset_level_drivers!$A$5:$M$5,0)),SUMIFS(asset_level_drivers!$B$12:$XFD$12,asset_level_drivers!$B$4:$XFD$4,"Yes")/12,0)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+IF($A253&gt;=INDEX(asset_level_drivers!$A$7:$M$7,1,MATCH("Yes",asset_level_drivers!$A$5:$M$5,0)),SUMIFS(asset_level_drivers!$B$12:$XFD$12,asset_level_drivers!$B$4:$XFD$4,"Yes")/12,0)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+IF($A254&gt;=INDEX(asset_level_drivers!$A$7:$M$7,1,MATCH("Yes",asset_level_drivers!$A$5:$M$5,0)),SUMIFS(asset_level_drivers!$B$12:$XFD$12,asset_level_drivers!$B$4:$XFD$4,"Yes")/12,0)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+IF($A255&gt;=INDEX(asset_level_drivers!$A$7:$M$7,1,MATCH("Yes",asset_level_drivers!$A$5:$M$5,0)),SUMIFS(asset_level_drivers!$B$12:$XFD$12,asset_level_drivers!$B$4:$XFD$4,"Yes")/12,0)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+IF($A256&gt;=INDEX(asset_level_drivers!$A$7:$M$7,1,MATCH("Yes",asset_level_drivers!$A$5:$M$5,0)),SUMIFS(asset_level_drivers!$B$12:$XFD$12,asset_level_drivers!$B$4:$XFD$4,"Yes")/12,0)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+IF($A257&gt;=INDEX(asset_level_drivers!$A$7:$M$7,1,MATCH("Yes",asset_level_drivers!$A$5:$M$5,0)),SUMIFS(asset_level_drivers!$B$12:$XFD$12,asset_level_drivers!$B$4:$XFD$4,"Yes")/12,0)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+IF($A258&gt;=INDEX(asset_level_drivers!$A$7:$M$7,1,MATCH("Yes",asset_level_drivers!$A$5:$M$5,0)),SUMIFS(asset_level_drivers!$B$12:$XFD$12,asset_level_drivers!$B$4:$XFD$4,"Yes")/12,0)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+IF($A259&gt;=INDEX(asset_level_drivers!$A$7:$M$7,1,MATCH("Yes",asset_level_drivers!$A$5:$M$5,0)),SUMIFS(asset_level_drivers!$B$12:$XFD$12,asset_level_drivers!$B$4:$XFD$4,"Yes")/12,0)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+IF($A260&gt;=INDEX(asset_level_drivers!$A$7:$M$7,1,MATCH("Yes",asset_level_drivers!$A$5:$M$5,0)),SUMIFS(asset_level_drivers!$B$12:$XFD$12,asset_level_drivers!$B$4:$XFD$4,"Yes")/12,0)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+IF($A261&gt;=INDEX(asset_level_drivers!$A$7:$M$7,1,MATCH("Yes",asset_level_drivers!$A$5:$M$5,0)),SUMIFS(asset_level_drivers!$B$12:$XFD$12,asset_level_drivers!$B$4:$XFD$4,"Yes")/12,0)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+IF($A262&gt;=INDEX(asset_level_drivers!$A$7:$M$7,1,MATCH("Yes",asset_level_drivers!$A$5:$M$5,0)),SUMIFS(asset_level_drivers!$B$12:$XFD$12,asset_level_drivers!$B$4:$XFD$4,"Yes")/12,0)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+IF($A263&gt;=INDEX(asset_level_drivers!$A$7:$M$7,1,MATCH("Yes",asset_level_drivers!$A$5:$M$5,0)),SUMIFS(asset_level_drivers!$B$12:$XFD$12,asset_level_drivers!$B$4:$XFD$4,"Yes")/12,0)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+IF($A264&gt;=INDEX(asset_level_drivers!$A$7:$M$7,1,MATCH("Yes",asset_level_drivers!$A$5:$M$5,0)),SUMIFS(asset_level_drivers!$B$12:$XFD$12,asset_level_drivers!$B$4:$XFD$4,"Yes")/12,0)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+IF($A265&gt;=INDEX(asset_level_drivers!$A$7:$M$7,1,MATCH("Yes",asset_level_drivers!$A$5:$M$5,0)),SUMIFS(asset_level_drivers!$B$12:$XFD$12,asset_level_drivers!$B$4:$XFD$4,"Yes")/12,0)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+IF($A266&gt;=INDEX(asset_level_drivers!$A$7:$M$7,1,MATCH("Yes",asset_level_drivers!$A$5:$M$5,0)),SUMIFS(asset_level_drivers!$B$12:$XFD$12,asset_level_drivers!$B$4:$XFD$4,"Yes")/12,0)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+IF($A267&gt;=INDEX(asset_level_drivers!$A$7:$M$7,1,MATCH("Yes",asset_level_drivers!$A$5:$M$5,0)),SUMIFS(asset_level_drivers!$B$12:$XFD$12,asset_level_drivers!$B$4:$XFD$4,"Yes")/12,0)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+IF($A268&gt;=INDEX(asset_level_drivers!$A$7:$M$7,1,MATCH("Yes",asset_level_drivers!$A$5:$M$5,0)),SUMIFS(asset_level_drivers!$B$12:$XFD$12,asset_level_drivers!$B$4:$XFD$4,"Yes")/12,0)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+IF($A269&gt;=INDEX(asset_level_drivers!$A$7:$M$7,1,MATCH("Yes",asset_level_drivers!$A$5:$M$5,0)),SUMIFS(asset_level_drivers!$B$12:$XFD$12,asset_level_drivers!$B$4:$XFD$4,"Yes")/12,0)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+IF($A270&gt;=INDEX(asset_level_drivers!$A$7:$M$7,1,MATCH("Yes",asset_level_drivers!$A$5:$M$5,0)),SUMIFS(asset_level_drivers!$B$12:$XFD$12,asset_level_drivers!$B$4:$XFD$4,"Yes")/12,0)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+IF($A271&gt;=INDEX(asset_level_drivers!$A$7:$M$7,1,MATCH("Yes",asset_level_drivers!$A$5:$M$5,0)),SUMIFS(asset_level_drivers!$B$12:$XFD$12,asset_level_drivers!$B$4:$XFD$4,"Yes")/12,0)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+IF($A272&gt;=INDEX(asset_level_drivers!$A$7:$M$7,1,MATCH("Yes",asset_level_drivers!$A$5:$M$5,0)),SUMIFS(asset_level_drivers!$B$12:$XFD$12,asset_level_drivers!$B$4:$XFD$4,"Yes")/12,0)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+IF($A273&gt;=INDEX(asset_level_drivers!$A$7:$M$7,1,MATCH("Yes",asset_level_drivers!$A$5:$M$5,0)),SUMIFS(asset_level_drivers!$B$12:$XFD$12,asset_level_drivers!$B$4:$XFD$4,"Yes")/12,0)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+IF($A274&gt;=INDEX(asset_level_drivers!$A$7:$M$7,1,MATCH("Yes",asset_level_drivers!$A$5:$M$5,0)),SUMIFS(asset_level_drivers!$B$12:$XFD$12,asset_level_drivers!$B$4:$XFD$4,"Yes")/12,0)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+IF($A275&gt;=INDEX(asset_level_drivers!$A$7:$M$7,1,MATCH("Yes",asset_level_drivers!$A$5:$M$5,0)),SUMIFS(asset_level_drivers!$B$12:$XFD$12,asset_level_drivers!$B$4:$XFD$4,"Yes")/12,0)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+IF($A276&gt;=INDEX(asset_level_drivers!$A$7:$M$7,1,MATCH("Yes",asset_level_drivers!$A$5:$M$5,0)),SUMIFS(asset_level_drivers!$B$12:$XFD$12,asset_level_drivers!$B$4:$XFD$4,"Yes")/12,0)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+IF($A277&gt;=INDEX(asset_level_drivers!$A$7:$M$7,1,MATCH("Yes",asset_level_drivers!$A$5:$M$5,0)),SUMIFS(asset_level_drivers!$B$12:$XFD$12,asset_level_drivers!$B$4:$XFD$4,"Yes")/12,0)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+IF($A278&gt;=INDEX(asset_level_drivers!$A$7:$M$7,1,MATCH("Yes",asset_level_drivers!$A$5:$M$5,0)),SUMIFS(asset_level_drivers!$B$12:$XFD$12,asset_level_drivers!$B$4:$XFD$4,"Yes")/12,0)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+IF($A279&gt;=INDEX(asset_level_drivers!$A$7:$M$7,1,MATCH("Yes",asset_level_drivers!$A$5:$M$5,0)),SUMIFS(asset_level_drivers!$B$12:$XFD$12,asset_level_drivers!$B$4:$XFD$4,"Yes")/12,0)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+IF($A280&gt;=INDEX(asset_level_drivers!$A$7:$M$7,1,MATCH("Yes",asset_level_drivers!$A$5:$M$5,0)),SUMIFS(asset_level_drivers!$B$12:$XFD$12,asset_level_drivers!$B$4:$XFD$4,"Yes")/12,0)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+IF($A281&gt;=INDEX(asset_level_drivers!$A$7:$M$7,1,MATCH("Yes",asset_level_drivers!$A$5:$M$5,0)),SUMIFS(asset_level_drivers!$B$12:$XFD$12,asset_level_drivers!$B$4:$XFD$4,"Yes")/12,0)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+IF($A282&gt;=INDEX(asset_level_drivers!$A$7:$M$7,1,MATCH("Yes",asset_level_drivers!$A$5:$M$5,0)),SUMIFS(asset_level_drivers!$B$12:$XFD$12,asset_level_drivers!$B$4:$XFD$4,"Yes")/12,0)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+IF($A283&gt;=INDEX(asset_level_drivers!$A$7:$M$7,1,MATCH("Yes",asset_level_drivers!$A$5:$M$5,0)),SUMIFS(asset_level_drivers!$B$12:$XFD$12,asset_level_drivers!$B$4:$XFD$4,"Yes")/12,0)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+IF($A284&gt;=INDEX(asset_level_drivers!$A$7:$M$7,1,MATCH("Yes",asset_level_drivers!$A$5:$M$5,0)),SUMIFS(asset_level_drivers!$B$12:$XFD$12,asset_level_drivers!$B$4:$XFD$4,"Yes")/12,0)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+IF($A285&gt;=INDEX(asset_level_drivers!$A$7:$M$7,1,MATCH("Yes",asset_level_drivers!$A$5:$M$5,0)),SUMIFS(asset_level_drivers!$B$12:$XFD$12,asset_level_drivers!$B$4:$XFD$4,"Yes")/12,0)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+IF($A286&gt;=INDEX(asset_level_drivers!$A$7:$M$7,1,MATCH("Yes",asset_level_drivers!$A$5:$M$5,0)),SUMIFS(asset_level_drivers!$B$12:$XFD$12,asset_level_drivers!$B$4:$XFD$4,"Yes")/12,0)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+IF($A287&gt;=INDEX(asset_level_drivers!$A$7:$M$7,1,MATCH("Yes",asset_level_drivers!$A$5:$M$5,0)),SUMIFS(asset_level_drivers!$B$12:$XFD$12,asset_level_drivers!$B$4:$XFD$4,"Yes")/12,0)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+IF($A288&gt;=INDEX(asset_level_drivers!$A$7:$M$7,1,MATCH("Yes",asset_level_drivers!$A$5:$M$5,0)),SUMIFS(asset_level_drivers!$B$12:$XFD$12,asset_level_drivers!$B$4:$XFD$4,"Yes")/12,0)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+IF($A289&gt;=INDEX(asset_level_drivers!$A$7:$M$7,1,MATCH("Yes",asset_level_drivers!$A$5:$M$5,0)),SUMIFS(asset_level_drivers!$B$12:$XFD$12,asset_level_drivers!$B$4:$XFD$4,"Yes")/12,0)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+IF($A290&gt;=INDEX(asset_level_drivers!$A$7:$M$7,1,MATCH("Yes",asset_level_drivers!$A$5:$M$5,0)),SUMIFS(asset_level_drivers!$B$12:$XFD$12,asset_level_drivers!$B$4:$XFD$4,"Yes")/12,0)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+IF($A291&gt;=INDEX(asset_level_drivers!$A$7:$M$7,1,MATCH("Yes",asset_level_drivers!$A$5:$M$5,0)),SUMIFS(asset_level_drivers!$B$12:$XFD$12,asset_level_drivers!$B$4:$XFD$4,"Yes")/12,0)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+IF($A292&gt;=INDEX(asset_level_drivers!$A$7:$M$7,1,MATCH("Yes",asset_level_drivers!$A$5:$M$5,0)),SUMIFS(asset_level_drivers!$B$12:$XFD$12,asset_level_drivers!$B$4:$XFD$4,"Yes")/12,0)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+IF($A293&gt;=INDEX(asset_level_drivers!$A$7:$M$7,1,MATCH("Yes",asset_level_drivers!$A$5:$M$5,0)),SUMIFS(asset_level_drivers!$B$12:$XFD$12,asset_level_drivers!$B$4:$XFD$4,"Yes")/12,0)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+IF($A294&gt;=INDEX(asset_level_drivers!$A$7:$M$7,1,MATCH("Yes",asset_level_drivers!$A$5:$M$5,0)),SUMIFS(asset_level_drivers!$B$12:$XFD$12,asset_level_drivers!$B$4:$XFD$4,"Yes")/12,0)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+IF($A295&gt;=INDEX(asset_level_drivers!$A$7:$M$7,1,MATCH("Yes",asset_level_drivers!$A$5:$M$5,0)),SUMIFS(asset_level_drivers!$B$12:$XFD$12,asset_level_drivers!$B$4:$XFD$4,"Yes")/12,0)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+IF($A296&gt;=INDEX(asset_level_drivers!$A$7:$M$7,1,MATCH("Yes",asset_level_drivers!$A$5:$M$5,0)),SUMIFS(asset_level_drivers!$B$12:$XFD$12,asset_level_drivers!$B$4:$XFD$4,"Yes")/12,0)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+IF($A297&gt;=INDEX(asset_level_drivers!$A$7:$M$7,1,MATCH("Yes",asset_level_drivers!$A$5:$M$5,0)),SUMIFS(asset_level_drivers!$B$12:$XFD$12,asset_level_drivers!$B$4:$XFD$4,"Yes")/12,0)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+IF($A298&gt;=INDEX(asset_level_drivers!$A$7:$M$7,1,MATCH("Yes",asset_level_drivers!$A$5:$M$5,0)),SUMIFS(asset_level_drivers!$B$12:$XFD$12,asset_level_drivers!$B$4:$XFD$4,"Yes")/12,0)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+IF($A299&gt;=INDEX(asset_level_drivers!$A$7:$M$7,1,MATCH("Yes",asset_level_drivers!$A$5:$M$5,0)),SUMIFS(asset_level_drivers!$B$12:$XFD$12,asset_level_drivers!$B$4:$XFD$4,"Yes")/12,0)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+IF($A300&gt;=INDEX(asset_level_drivers!$A$7:$M$7,1,MATCH("Yes",asset_level_drivers!$A$5:$M$5,0)),SUMIFS(asset_level_drivers!$B$12:$XFD$12,asset_level_drivers!$B$4:$XFD$4,"Yes")/12,0)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+IF($A301&gt;=INDEX(asset_level_drivers!$A$7:$M$7,1,MATCH("Yes",asset_level_drivers!$A$5:$M$5,0)),SUMIFS(asset_level_drivers!$B$12:$XFD$12,asset_level_drivers!$B$4:$XFD$4,"Yes")/12,0)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+IF($A302&gt;=INDEX(asset_level_drivers!$A$7:$M$7,1,MATCH("Yes",asset_level_drivers!$A$5:$M$5,0)),SUMIFS(asset_level_drivers!$B$12:$XFD$12,asset_level_drivers!$B$4:$XFD$4,"Yes")/12,0)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+IF($A303&gt;=INDEX(asset_level_drivers!$A$7:$M$7,1,MATCH("Yes",asset_level_drivers!$A$5:$M$5,0)),SUMIFS(asset_level_drivers!$B$12:$XFD$12,asset_level_drivers!$B$4:$XFD$4,"Yes")/12,0)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+IF($A304&gt;=INDEX(asset_level_drivers!$A$7:$M$7,1,MATCH("Yes",asset_level_drivers!$A$5:$M$5,0)),SUMIFS(asset_level_drivers!$B$12:$XFD$12,asset_level_drivers!$B$4:$XFD$4,"Yes")/12,0)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+IF($A305&gt;=INDEX(asset_level_drivers!$A$7:$M$7,1,MATCH("Yes",asset_level_drivers!$A$5:$M$5,0)),SUMIFS(asset_level_drivers!$B$12:$XFD$12,asset_level_drivers!$B$4:$XFD$4,"Yes")/12,0)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+IF($A306&gt;=INDEX(asset_level_drivers!$A$7:$M$7,1,MATCH("Yes",asset_level_drivers!$A$5:$M$5,0)),SUMIFS(asset_level_drivers!$B$12:$XFD$12,asset_level_drivers!$B$4:$XFD$4,"Yes")/12,0)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+IF($A307&gt;=INDEX(asset_level_drivers!$A$7:$M$7,1,MATCH("Yes",asset_level_drivers!$A$5:$M$5,0)),SUMIFS(asset_level_drivers!$B$12:$XFD$12,asset_level_drivers!$B$4:$XFD$4,"Yes")/12,0)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+IF($A308&gt;=INDEX(asset_level_drivers!$A$7:$M$7,1,MATCH("Yes",asset_level_drivers!$A$5:$M$5,0)),SUMIFS(asset_level_drivers!$B$12:$XFD$12,asset_level_drivers!$B$4:$XFD$4,"Yes")/12,0)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+IF($A309&gt;=INDEX(asset_level_drivers!$A$7:$M$7,1,MATCH("Yes",asset_level_drivers!$A$5:$M$5,0)),SUMIFS(asset_level_drivers!$B$12:$XFD$12,asset_level_drivers!$B$4:$XFD$4,"Yes")/12,0)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+IF($A310&gt;=INDEX(asset_level_drivers!$A$7:$M$7,1,MATCH("Yes",asset_level_drivers!$A$5:$M$5,0)),SUMIFS(asset_level_drivers!$B$12:$XFD$12,asset_level_drivers!$B$4:$XFD$4,"Yes")/12,0)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+IF($A311&gt;=INDEX(asset_level_drivers!$A$7:$M$7,1,MATCH("Yes",asset_level_drivers!$A$5:$M$5,0)),SUMIFS(asset_level_drivers!$B$12:$XFD$12,asset_level_drivers!$B$4:$XFD$4,"Yes")/12,0)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+IF($A312&gt;=INDEX(asset_level_drivers!$A$7:$M$7,1,MATCH("Yes",asset_level_drivers!$A$5:$M$5,0)),SUMIFS(asset_level_drivers!$B$12:$XFD$12,asset_level_drivers!$B$4:$XFD$4,"Yes")/12,0)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+IF($A313&gt;=INDEX(asset_level_drivers!$A$7:$M$7,1,MATCH("Yes",asset_level_drivers!$A$5:$M$5,0)),SUMIFS(asset_level_drivers!$B$12:$XFD$12,asset_level_drivers!$B$4:$XFD$4,"Yes")/12,0)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+IF($A314&gt;=INDEX(asset_level_drivers!$A$7:$M$7,1,MATCH("Yes",asset_level_drivers!$A$5:$M$5,0)),SUMIFS(asset_level_drivers!$B$12:$XFD$12,asset_level_drivers!$B$4:$XFD$4,"Yes")/12,0)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+IF($A315&gt;=INDEX(asset_level_drivers!$A$7:$M$7,1,MATCH("Yes",asset_level_drivers!$A$5:$M$5,0)),SUMIFS(asset_level_drivers!$B$12:$XFD$12,asset_level_drivers!$B$4:$XFD$4,"Yes")/12,0)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+IF($A316&gt;=INDEX(asset_level_drivers!$A$7:$M$7,1,MATCH("Yes",asset_level_drivers!$A$5:$M$5,0)),SUMIFS(asset_level_drivers!$B$12:$XFD$12,asset_level_drivers!$B$4:$XFD$4,"Yes")/12,0)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+IF($A317&gt;=INDEX(asset_level_drivers!$A$7:$M$7,1,MATCH("Yes",asset_level_drivers!$A$5:$M$5,0)),SUMIFS(asset_level_drivers!$B$12:$XFD$12,asset_level_drivers!$B$4:$XFD$4,"Yes")/12,0)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+IF($A318&gt;=INDEX(asset_level_drivers!$A$7:$M$7,1,MATCH("Yes",asset_level_drivers!$A$5:$M$5,0)),SUMIFS(asset_level_drivers!$B$12:$XFD$12,asset_level_drivers!$B$4:$XFD$4,"Yes")/12,0)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+IF($A319&gt;=INDEX(asset_level_drivers!$A$7:$M$7,1,MATCH("Yes",asset_level_drivers!$A$5:$M$5,0)),SUMIFS(asset_level_drivers!$B$12:$XFD$12,asset_level_drivers!$B$4:$XFD$4,"Yes")/12,0)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+IF($A320&gt;=INDEX(asset_level_drivers!$A$7:$M$7,1,MATCH("Yes",asset_level_drivers!$A$5:$M$5,0)),SUMIFS(asset_level_drivers!$B$12:$XFD$12,asset_level_drivers!$B$4:$XFD$4,"Yes")/12,0)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+IF($A321&gt;=INDEX(asset_level_drivers!$A$7:$M$7,1,MATCH("Yes",asset_level_drivers!$A$5:$M$5,0)),SUMIFS(asset_level_drivers!$B$12:$XFD$12,asset_level_drivers!$B$4:$XFD$4,"Yes")/12,0)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+IF($A322&gt;=INDEX(asset_level_drivers!$A$7:$M$7,1,MATCH("Yes",asset_level_drivers!$A$5:$M$5,0)),SUMIFS(asset_level_drivers!$B$12:$XFD$12,asset_level_drivers!$B$4:$XFD$4,"Yes")/12,0)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+IF($A323&gt;=INDEX(asset_level_drivers!$A$7:$M$7,1,MATCH("Yes",asset_level_drivers!$A$5:$M$5,0)),SUMIFS(asset_level_drivers!$B$12:$XFD$12,asset_level_drivers!$B$4:$XFD$4,"Yes")/12,0)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+IF($A324&gt;=INDEX(asset_level_drivers!$A$7:$M$7,1,MATCH("Yes",asset_level_drivers!$A$5:$M$5,0)),SUMIFS(asset_level_drivers!$B$12:$XFD$12,asset_level_drivers!$B$4:$XFD$4,"Yes")/12,0)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+IF($A325&gt;=INDEX(asset_level_drivers!$A$7:$M$7,1,MATCH("Yes",asset_level_drivers!$A$5:$M$5,0)),SUMIFS(asset_level_drivers!$B$12:$XFD$12,asset_level_drivers!$B$4:$XFD$4,"Yes")/12,0)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+IF($A326&gt;=INDEX(asset_level_drivers!$A$7:$M$7,1,MATCH("Yes",asset_level_drivers!$A$5:$M$5,0)),SUMIFS(asset_level_drivers!$B$12:$XFD$12,asset_level_drivers!$B$4:$XFD$4,"Yes")/12,0)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+IF($A327&gt;=INDEX(asset_level_drivers!$A$7:$M$7,1,MATCH("Yes",asset_level_drivers!$A$5:$M$5,0)),SUMIFS(asset_level_drivers!$B$12:$XFD$12,asset_level_drivers!$B$4:$XFD$4,"Yes")/12,0)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+IF($A328&gt;=INDEX(asset_level_drivers!$A$7:$M$7,1,MATCH("Yes",asset_level_drivers!$A$5:$M$5,0)),SUMIFS(asset_level_drivers!$B$12:$XFD$12,asset_level_drivers!$B$4:$XFD$4,"Yes")/12,0)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+IF($A329&gt;=INDEX(asset_level_drivers!$A$7:$M$7,1,MATCH("Yes",asset_level_drivers!$A$5:$M$5,0)),SUMIFS(asset_level_drivers!$B$12:$XFD$12,asset_level_drivers!$B$4:$XFD$4,"Yes")/12,0)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+IF($A330&gt;=INDEX(asset_level_drivers!$A$7:$M$7,1,MATCH("Yes",asset_level_drivers!$A$5:$M$5,0)),SUMIFS(asset_level_drivers!$B$12:$XFD$12,asset_level_drivers!$B$4:$XFD$4,"Yes")/12,0)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+IF($A331&gt;=INDEX(asset_level_drivers!$A$7:$M$7,1,MATCH("Yes",asset_level_drivers!$A$5:$M$5,0)),SUMIFS(asset_level_drivers!$B$12:$XFD$12,asset_level_drivers!$B$4:$XFD$4,"Yes")/12,0)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+IF($A332&gt;=INDEX(asset_level_drivers!$A$7:$M$7,1,MATCH("Yes",asset_level_drivers!$A$5:$M$5,0)),SUMIFS(asset_level_drivers!$B$12:$XFD$12,asset_level_drivers!$B$4:$XFD$4,"Yes")/12,0)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+IF($A333&gt;=INDEX(asset_level_drivers!$A$7:$M$7,1,MATCH("Yes",asset_level_drivers!$A$5:$M$5,0)),SUMIFS(asset_level_drivers!$B$12:$XFD$12,asset_level_drivers!$B$4:$XFD$4,"Yes")/12,0)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+IF($A334&gt;=INDEX(asset_level_drivers!$A$7:$M$7,1,MATCH("Yes",asset_level_drivers!$A$5:$M$5,0)),SUMIFS(asset_level_drivers!$B$12:$XFD$12,asset_level_drivers!$B$4:$XFD$4,"Yes")/12,0)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+IF($A335&gt;=INDEX(asset_level_drivers!$A$7:$M$7,1,MATCH("Yes",asset_level_drivers!$A$5:$M$5,0)),SUMIFS(asset_level_drivers!$B$12:$XFD$12,asset_level_drivers!$B$4:$XFD$4,"Yes")/12,0)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+IF($A336&gt;=INDEX(asset_level_drivers!$A$7:$M$7,1,MATCH("Yes",asset_level_drivers!$A$5:$M$5,0)),SUMIFS(asset_level_drivers!$B$12:$XFD$12,asset_level_drivers!$B$4:$XFD$4,"Yes")/12,0)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+IF($A337&gt;=INDEX(asset_level_drivers!$A$7:$M$7,1,MATCH("Yes",asset_level_drivers!$A$5:$M$5,0)),SUMIFS(asset_level_drivers!$B$12:$XFD$12,asset_level_drivers!$B$4:$XFD$4,"Yes")/12,0)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+IF($A338&gt;=INDEX(asset_level_drivers!$A$7:$M$7,1,MATCH("Yes",asset_level_drivers!$A$5:$M$5,0)),SUMIFS(asset_level_drivers!$B$12:$XFD$12,asset_level_drivers!$B$4:$XFD$4,"Yes")/12,0)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+IF($A339&gt;=INDEX(asset_level_drivers!$A$7:$M$7,1,MATCH("Yes",asset_level_drivers!$A$5:$M$5,0)),SUMIFS(asset_level_drivers!$B$12:$XFD$12,asset_level_drivers!$B$4:$XFD$4,"Yes")/12,0)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+IF($A340&gt;=INDEX(asset_level_drivers!$A$7:$M$7,1,MATCH("Yes",asset_level_drivers!$A$5:$M$5,0)),SUMIFS(asset_level_drivers!$B$12:$XFD$12,asset_level_drivers!$B$4:$XFD$4,"Yes")/12,0)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+IF($A341&gt;=INDEX(asset_level_drivers!$A$7:$M$7,1,MATCH("Yes",asset_level_drivers!$A$5:$M$5,0)),SUMIFS(asset_level_drivers!$B$12:$XFD$12,asset_level_drivers!$B$4:$XFD$4,"Yes")/12,0)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+IF($A342&gt;=INDEX(asset_level_drivers!$A$7:$M$7,1,MATCH("Yes",asset_level_drivers!$A$5:$M$5,0)),SUMIFS(asset_level_drivers!$B$12:$XFD$12,asset_level_drivers!$B$4:$XFD$4,"Yes")/12,0)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+IF($A343&gt;=INDEX(asset_level_drivers!$A$7:$M$7,1,MATCH("Yes",asset_level_drivers!$A$5:$M$5,0)),SUMIFS(asset_level_drivers!$B$12:$XFD$12,asset_level_drivers!$B$4:$XFD$4,"Yes")/12,0)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+IF($A344&gt;=INDEX(asset_level_drivers!$A$7:$M$7,1,MATCH("Yes",asset_level_drivers!$A$5:$M$5,0)),SUMIFS(asset_level_drivers!$B$12:$XFD$12,asset_level_drivers!$B$4:$XFD$4,"Yes")/12,0)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+IF($A345&gt;=INDEX(asset_level_drivers!$A$7:$M$7,1,MATCH("Yes",asset_level_drivers!$A$5:$M$5,0)),SUMIFS(asset_level_drivers!$B$12:$XFD$12,asset_level_drivers!$B$4:$XFD$4,"Yes")/12,0)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+IF($A346&gt;=INDEX(asset_level_drivers!$A$7:$M$7,1,MATCH("Yes",asset_level_drivers!$A$5:$M$5,0)),SUMIFS(asset_level_drivers!$B$12:$XFD$12,asset_level_drivers!$B$4:$XFD$4,"Yes")/12,0)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+IF($A347&gt;=INDEX(asset_level_drivers!$A$7:$M$7,1,MATCH("Yes",asset_level_drivers!$A$5:$M$5,0)),SUMIFS(asset_level_drivers!$B$12:$XFD$12,asset_level_drivers!$B$4:$XFD$4,"Yes")/12,0)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+IF($A348&gt;=INDEX(asset_level_drivers!$A$7:$M$7,1,MATCH("Yes",asset_level_drivers!$A$5:$M$5,0)),SUMIFS(asset_level_drivers!$B$12:$XFD$12,asset_level_drivers!$B$4:$XFD$4,"Yes")/12,0)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+IF($A349&gt;=INDEX(asset_level_drivers!$A$7:$M$7,1,MATCH("Yes",asset_level_drivers!$A$5:$M$5,0)),SUMIFS(asset_level_drivers!$B$12:$XFD$12,asset_level_drivers!$B$4:$XFD$4,"Yes")/12,0)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+IF($A350&gt;=INDEX(asset_level_drivers!$A$7:$M$7,1,MATCH("Yes",asset_level_drivers!$A$5:$M$5,0)),SUMIFS(asset_level_drivers!$B$12:$XFD$12,asset_level_drivers!$B$4:$XFD$4,"Yes")/12,0)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+IF($A351&gt;=INDEX(asset_level_drivers!$A$7:$M$7,1,MATCH("Yes",asset_level_drivers!$A$5:$M$5,0)),SUMIFS(asset_level_drivers!$B$12:$XFD$12,asset_level_drivers!$B$4:$XFD$4,"Yes")/12,0)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+IF($A352&gt;=INDEX(asset_level_drivers!$A$7:$M$7,1,MATCH("Yes",asset_level_drivers!$A$5:$M$5,0)),SUMIFS(asset_level_drivers!$B$12:$XFD$12,asset_level_drivers!$B$4:$XFD$4,"Yes")/12,0)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+IF($A353&gt;=INDEX(asset_level_drivers!$A$7:$M$7,1,MATCH("Yes",asset_level_drivers!$A$5:$M$5,0)),SUMIFS(asset_level_drivers!$B$12:$XFD$12,asset_level_drivers!$B$4:$XFD$4,"Yes")/12,0)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+IF($A354&gt;=INDEX(asset_level_drivers!$A$7:$M$7,1,MATCH("Yes",asset_level_drivers!$A$5:$M$5,0)),SUMIFS(asset_level_drivers!$B$12:$XFD$12,asset_level_drivers!$B$4:$XFD$4,"Yes")/12,0)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+IF($A355&gt;=INDEX(asset_level_drivers!$A$7:$M$7,1,MATCH("Yes",asset_level_drivers!$A$5:$M$5,0)),SUMIFS(asset_level_drivers!$B$12:$XFD$12,asset_level_drivers!$B$4:$XFD$4,"Yes")/12,0)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+IF($A356&gt;=INDEX(asset_level_drivers!$A$7:$M$7,1,MATCH("Yes",asset_level_drivers!$A$5:$M$5,0)),SUMIFS(asset_level_drivers!$B$12:$XFD$12,asset_level_drivers!$B$4:$XFD$4,"Yes")/12,0)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+IF($A357&gt;=INDEX(asset_level_drivers!$A$7:$M$7,1,MATCH("Yes",asset_level_drivers!$A$5:$M$5,0)),SUMIFS(asset_level_drivers!$B$12:$XFD$12,asset_level_drivers!$B$4:$XFD$4,"Yes")/12,0)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+IF($A358&gt;=INDEX(asset_level_drivers!$A$7:$M$7,1,MATCH("Yes",asset_level_drivers!$A$5:$M$5,0)),SUMIFS(asset_level_drivers!$B$12:$XFD$12,asset_level_drivers!$B$4:$XFD$4,"Yes")/12,0)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+IF($A359&gt;=INDEX(asset_level_drivers!$A$7:$M$7,1,MATCH("Yes",asset_level_drivers!$A$5:$M$5,0)),SUMIFS(asset_level_drivers!$B$12:$XFD$12,asset_level_drivers!$B$4:$XFD$4,"Yes")/12,0)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+IF($A360&gt;=INDEX(asset_level_drivers!$A$7:$M$7,1,MATCH("Yes",asset_level_drivers!$A$5:$M$5,0)),SUMIFS(asset_level_drivers!$B$12:$XFD$12,asset_level_drivers!$B$4:$XFD$4,"Yes")/12,0)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+IF($A361&gt;=INDEX(asset_level_drivers!$A$7:$M$7,1,MATCH("Yes",asset_level_drivers!$A$5:$M$5,0)),SUMIFS(asset_level_drivers!$B$12:$XFD$12,asset_level_drivers!$B$4:$XFD$4,"Yes")/12,0)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+IF($A362&gt;=INDEX(asset_level_drivers!$A$7:$M$7,1,MATCH("Yes",asset_level_drivers!$A$5:$M$5,0)),SUMIFS(asset_level_drivers!$B$12:$XFD$12,asset_level_drivers!$B$4:$XFD$4,"Yes")/12,0)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+IF($A363&gt;=INDEX(asset_level_drivers!$A$7:$M$7,1,MATCH("Yes",asset_level_drivers!$A$5:$M$5,0)),SUMIFS(asset_level_drivers!$B$12:$XFD$12,asset_level_drivers!$B$4:$XFD$4,"Yes")/12,0)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+IF($A364&gt;=INDEX(asset_level_drivers!$A$7:$M$7,1,MATCH("Yes",asset_level_drivers!$A$5:$M$5,0)),SUMIFS(asset_level_drivers!$B$12:$XFD$12,asset_level_drivers!$B$4:$XFD$4,"Yes")/12,0)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+IF($A365&gt;=INDEX(asset_level_drivers!$A$7:$M$7,1,MATCH("Yes",asset_level_drivers!$A$5:$M$5,0)),SUMIFS(asset_level_drivers!$B$12:$XFD$12,asset_level_drivers!$B$4:$XFD$4,"Yes")/12,0)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+IF($A366&gt;=INDEX(asset_level_drivers!$A$7:$M$7,1,MATCH("Yes",asset_level_drivers!$A$5:$M$5,0)),SUMIFS(asset_level_drivers!$B$12:$XFD$12,asset_level_drivers!$B$4:$XFD$4,"Yes")/12,0)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+IF($A367&gt;=INDEX(asset_level_drivers!$A$7:$M$7,1,MATCH("Yes",asset_level_drivers!$A$5:$M$5,0)),SUMIFS(asset_level_drivers!$B$12:$XFD$12,asset_level_drivers!$B$4:$XFD$4,"Yes")/12,0)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+IF($A368&gt;=INDEX(asset_level_drivers!$A$7:$M$7,1,MATCH("Yes",asset_level_drivers!$A$5:$M$5,0)),SUMIFS(asset_level_drivers!$B$12:$XFD$12,asset_level_drivers!$B$4:$XFD$4,"Yes")/12,0)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+IF($A369&gt;=INDEX(asset_level_drivers!$A$7:$M$7,1,MATCH("Yes",asset_level_drivers!$A$5:$M$5,0)),SUMIFS(asset_level_drivers!$B$12:$XFD$12,asset_level_drivers!$B$4:$XFD$4,"Yes")/12,0)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+IF($A370&gt;=INDEX(asset_level_drivers!$A$7:$M$7,1,MATCH("Yes",asset_level_drivers!$A$5:$M$5,0)),SUMIFS(asset_level_drivers!$B$12:$XFD$12,asset_level_drivers!$B$4:$XFD$4,"Yes")/12,0)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+IF($A371&gt;=INDEX(asset_level_drivers!$A$7:$M$7,1,MATCH("Yes",asset_level_drivers!$A$5:$M$5,0)),SUMIFS(asset_level_drivers!$B$12:$XFD$12,asset_level_drivers!$B$4:$XFD$4,"Yes")/12,0)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+IF($A372&gt;=INDEX(asset_level_drivers!$A$7:$M$7,1,MATCH("Yes",asset_level_drivers!$A$5:$M$5,0)),SUMIFS(asset_level_drivers!$B$12:$XFD$12,asset_level_drivers!$B$4:$XFD$4,"Yes")/12,0)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+IF($A373&gt;=INDEX(asset_level_drivers!$A$7:$M$7,1,MATCH("Yes",asset_level_drivers!$A$5:$M$5,0)),SUMIFS(asset_level_drivers!$B$12:$XFD$12,asset_level_drivers!$B$4:$XFD$4,"Yes")/12,0)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+IF($A374&gt;=INDEX(asset_level_drivers!$A$7:$M$7,1,MATCH("Yes",asset_level_drivers!$A$5:$M$5,0)),SUMIFS(asset_level_drivers!$B$12:$XFD$12,asset_level_drivers!$B$4:$XFD$4,"Yes")/12,0)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+IF($A375&gt;=INDEX(asset_level_drivers!$A$7:$M$7,1,MATCH("Yes",asset_level_drivers!$A$5:$M$5,0)),SUMIFS(asset_level_drivers!$B$12:$XFD$12,asset_level_drivers!$B$4:$XFD$4,"Yes")/12,0)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+IF($A376&gt;=INDEX(asset_level_drivers!$A$7:$M$7,1,MATCH("Yes",asset_level_drivers!$A$5:$M$5,0)),SUMIFS(asset_level_drivers!$B$12:$XFD$12,asset_level_drivers!$B$4:$XFD$4,"Yes")/12,0)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+IF($A377&gt;=INDEX(asset_level_drivers!$A$7:$M$7,1,MATCH("Yes",asset_level_drivers!$A$5:$M$5,0)),SUMIFS(asset_level_drivers!$B$12:$XFD$12,asset_level_drivers!$B$4:$XFD$4,"Yes")/12,0)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+IF($A378&gt;=INDEX(asset_level_drivers!$A$7:$M$7,1,MATCH("Yes",asset_level_drivers!$A$5:$M$5,0)),SUMIFS(asset_level_drivers!$B$12:$XFD$12,asset_level_drivers!$B$4:$XFD$4,"Yes")/12,0)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+IF($A379&gt;=INDEX(asset_level_drivers!$A$7:$M$7,1,MATCH("Yes",asset_level_drivers!$A$5:$M$5,0)),SUMIFS(asset_level_drivers!$B$12:$XFD$12,asset_level_drivers!$B$4:$XFD$4,"Yes")/12,0)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+IF($A380&gt;=INDEX(asset_level_drivers!$A$7:$M$7,1,MATCH("Yes",asset_level_drivers!$A$5:$M$5,0)),SUMIFS(asset_level_drivers!$B$12:$XFD$12,asset_level_drivers!$B$4:$XFD$4,"Yes")/12,0)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+IF($A381&gt;=INDEX(asset_level_drivers!$A$7:$M$7,1,MATCH("Yes",asset_level_drivers!$A$5:$M$5,0)),SUMIFS(asset_level_drivers!$B$12:$XFD$12,asset_level_drivers!$B$4:$XFD$4,"Yes")/12,0)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+IF($A382&gt;=INDEX(asset_level_drivers!$A$7:$M$7,1,MATCH("Yes",asset_level_drivers!$A$5:$M$5,0)),SUMIFS(asset_level_drivers!$B$12:$XFD$12,asset_level_drivers!$B$4:$XFD$4,"Yes")/12,0)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+IF($A383&gt;=INDEX(asset_level_drivers!$A$7:$M$7,1,MATCH("Yes",asset_level_drivers!$A$5:$M$5,0)),SUMIFS(asset_level_drivers!$B$12:$XFD$12,asset_level_drivers!$B$4:$XFD$4,"Yes")/12,0)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+IF($A384&gt;=INDEX(asset_level_drivers!$A$7:$M$7,1,MATCH("Yes",asset_level_drivers!$A$5:$M$5,0)),SUMIFS(asset_level_drivers!$B$12:$XFD$12,asset_level_drivers!$B$4:$XFD$4,"Yes")/12,0)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+IF($A385&gt;=INDEX(asset_level_drivers!$A$7:$M$7,1,MATCH("Yes",asset_level_drivers!$A$5:$M$5,0)),SUMIFS(asset_level_drivers!$B$12:$XFD$12,asset_level_drivers!$B$4:$XFD$4,"Yes")/12,0)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+IF($A386&gt;=INDEX(asset_level_drivers!$A$7:$M$7,1,MATCH("Yes",asset_level_drivers!$A$5:$M$5,0)),SUMIFS(asset_level_drivers!$B$12:$XFD$12,asset_level_drivers!$B$4:$XFD$4,"Yes")/12,0)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+IF($A387&gt;=INDEX(asset_level_drivers!$A$7:$M$7,1,MATCH("Yes",asset_level_drivers!$A$5:$M$5,0)),SUMIFS(asset_level_drivers!$B$12:$XFD$12,asset_level_drivers!$B$4:$XFD$4,"Yes")/12,0)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+IF($A388&gt;=INDEX(asset_level_drivers!$A$7:$M$7,1,MATCH("Yes",asset_level_drivers!$A$5:$M$5,0)),SUMIFS(asset_level_drivers!$B$12:$XFD$12,asset_level_drivers!$B$4:$XFD$4,"Yes")/12,0)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+IF($A389&gt;=INDEX(asset_level_drivers!$A$7:$M$7,1,MATCH("Yes",asset_level_drivers!$A$5:$M$5,0)),SUMIFS(asset_level_drivers!$B$12:$XFD$12,asset_level_drivers!$B$4:$XFD$4,"Yes")/12,0)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+IF($A390&gt;=INDEX(asset_level_drivers!$A$7:$M$7,1,MATCH("Yes",asset_level_drivers!$A$5:$M$5,0)),SUMIFS(asset_level_drivers!$B$12:$XFD$12,asset_level_drivers!$B$4:$XFD$4,"Yes")/12,0)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+IF($A391&gt;=INDEX(asset_level_drivers!$A$7:$M$7,1,MATCH("Yes",asset_level_drivers!$A$5:$M$5,0)),SUMIFS(asset_level_drivers!$B$12:$XFD$12,asset_level_drivers!$B$4:$XFD$4,"Yes")/12,0)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+IF($A392&gt;=INDEX(asset_level_drivers!$A$7:$M$7,1,MATCH("Yes",asset_level_drivers!$A$5:$M$5,0)),SUMIFS(asset_level_drivers!$B$12:$XFD$12,asset_level_drivers!$B$4:$XFD$4,"Yes")/12,0)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+IF($A393&gt;=INDEX(asset_level_drivers!$A$7:$M$7,1,MATCH("Yes",asset_level_drivers!$A$5:$M$5,0)),SUMIFS(asset_level_drivers!$B$12:$XFD$12,asset_level_drivers!$B$4:$XFD$4,"Yes")/12,0)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+IF($A394&gt;=INDEX(asset_level_drivers!$A$7:$M$7,1,MATCH("Yes",asset_level_drivers!$A$5:$M$5,0)),SUMIFS(asset_level_drivers!$B$12:$XFD$12,asset_level_drivers!$B$4:$XFD$4,"Yes")/12,0)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+IF($A395&gt;=INDEX(asset_level_drivers!$A$7:$M$7,1,MATCH("Yes",asset_level_drivers!$A$5:$M$5,0)),SUMIFS(asset_level_drivers!$B$12:$XFD$12,asset_level_drivers!$B$4:$XFD$4,"Yes")/12,0)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+IF($A396&gt;=INDEX(asset_level_drivers!$A$7:$M$7,1,MATCH("Yes",asset_level_drivers!$A$5:$M$5,0)),SUMIFS(asset_level_drivers!$B$12:$XFD$12,asset_level_drivers!$B$4:$XFD$4,"Yes")/12,0)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+IF($A397&gt;=INDEX(asset_level_drivers!$A$7:$M$7,1,MATCH("Yes",asset_level_drivers!$A$5:$M$5,0)),SUMIFS(asset_level_drivers!$B$12:$XFD$12,asset_level_drivers!$B$4:$XFD$4,"Yes")/12,0)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+IF($A398&gt;=INDEX(asset_level_drivers!$A$7:$M$7,1,MATCH("Yes",asset_level_drivers!$A$5:$M$5,0)),SUMIFS(asset_level_drivers!$B$12:$XFD$12,asset_level_drivers!$B$4:$XFD$4,"Yes")/12,0)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+IF($A399&gt;=INDEX(asset_level_drivers!$A$7:$M$7,1,MATCH("Yes",asset_level_drivers!$A$5:$M$5,0)),SUMIFS(asset_level_drivers!$B$12:$XFD$12,asset_level_drivers!$B$4:$XFD$4,"Yes")/12,0)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+IF($A400&gt;=INDEX(asset_level_drivers!$A$7:$M$7,1,MATCH("Yes",asset_level_drivers!$A$5:$M$5,0)),SUMIFS(asset_level_drivers!$B$12:$XFD$12,asset_level_drivers!$B$4:$XFD$4,"Yes")/12,0)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+IF($A401&gt;=INDEX(asset_level_drivers!$A$7:$M$7,1,MATCH("Yes",asset_level_drivers!$A$5:$M$5,0)),SUMIFS(asset_level_drivers!$B$12:$XFD$12,asset_level_drivers!$B$4:$XFD$4,"Yes")/12,0)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+IF($A402&gt;=INDEX(asset_level_drivers!$A$7:$M$7,1,MATCH("Yes",asset_level_drivers!$A$5:$M$5,0)),SUMIFS(asset_level_drivers!$B$12:$XFD$12,asset_level_drivers!$B$4:$XFD$4,"Yes")/12,0)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+IF($A403&gt;=INDEX(asset_level_drivers!$A$7:$M$7,1,MATCH("Yes",asset_level_drivers!$A$5:$M$5,0)),SUMIFS(asset_level_drivers!$B$12:$XFD$12,asset_level_drivers!$B$4:$XFD$4,"Yes")/12,0)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+IF($A404&gt;=INDEX(asset_level_drivers!$A$7:$M$7,1,MATCH("Yes",asset_level_drivers!$A$5:$M$5,0)),SUMIFS(asset_level_drivers!$B$12:$XFD$12,asset_level_drivers!$B$4:$XFD$4,"Yes")/12,0)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+IF($A405&gt;=INDEX(asset_level_drivers!$A$7:$M$7,1,MATCH("Yes",asset_level_drivers!$A$5:$M$5,0)),SUMIFS(asset_level_drivers!$B$12:$XFD$12,asset_level_drivers!$B$4:$XFD$4,"Yes")/12,0)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+IF($A406&gt;=INDEX(asset_level_drivers!$A$7:$M$7,1,MATCH("Yes",asset_level_drivers!$A$5:$M$5,0)),SUMIFS(asset_level_drivers!$B$12:$XFD$12,asset_level_drivers!$B$4:$XFD$4,"Yes")/12,0)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+IF($A407&gt;=INDEX(asset_level_drivers!$A$7:$M$7,1,MATCH("Yes",asset_level_drivers!$A$5:$M$5,0)),SUMIFS(asset_level_drivers!$B$12:$XFD$12,asset_level_drivers!$B$4:$XFD$4,"Yes")/12,0)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+IF($A408&gt;=INDEX(asset_level_drivers!$A$7:$M$7,1,MATCH("Yes",asset_level_drivers!$A$5:$M$5,0)),SUMIFS(asset_level_drivers!$B$12:$XFD$12,asset_level_drivers!$B$4:$XFD$4,"Yes")/12,0)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+IF($A409&gt;=INDEX(asset_level_drivers!$A$7:$M$7,1,MATCH("Yes",asset_level_drivers!$A$5:$M$5,0)),SUMIFS(asset_level_drivers!$B$12:$XFD$12,asset_level_drivers!$B$4:$XFD$4,"Yes")/12,0)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+IF($A410&gt;=INDEX(asset_level_drivers!$A$7:$M$7,1,MATCH("Yes",asset_level_drivers!$A$5:$M$5,0)),SUMIFS(asset_level_drivers!$B$12:$XFD$12,asset_level_drivers!$B$4:$XFD$4,"Yes")/12,0)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+IF($A411&gt;=INDEX(asset_level_drivers!$A$7:$M$7,1,MATCH("Yes",asset_level_drivers!$A$5:$M$5,0)),SUMIFS(asset_level_drivers!$B$12:$XFD$12,asset_level_drivers!$B$4:$XFD$4,"Yes")/12,0)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+IF($A412&gt;=INDEX(asset_level_drivers!$A$7:$M$7,1,MATCH("Yes",asset_level_drivers!$A$5:$M$5,0)),SUMIFS(asset_level_drivers!$B$12:$XFD$12,asset_level_drivers!$B$4:$XFD$4,"Yes")/12,0)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+IF($A413&gt;=INDEX(asset_level_drivers!$A$7:$M$7,1,MATCH("Yes",asset_level_drivers!$A$5:$M$5,0)),SUMIFS(asset_level_drivers!$B$12:$XFD$12,asset_level_drivers!$B$4:$XFD$4,"Yes")/12,0)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+IF($A414&gt;=INDEX(asset_level_drivers!$A$7:$M$7,1,MATCH("Yes",asset_level_drivers!$A$5:$M$5,0)),SUMIFS(asset_level_drivers!$B$12:$XFD$12,asset_level_drivers!$B$4:$XFD$4,"Yes")/12,0)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+IF($A415&gt;=INDEX(asset_level_drivers!$A$7:$M$7,1,MATCH("Yes",asset_level_drivers!$A$5:$M$5,0)),SUMIFS(asset_level_drivers!$B$12:$XFD$12,asset_level_drivers!$B$4:$XFD$4,"Yes")/12,0)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+IF($A416&gt;=INDEX(asset_level_drivers!$A$7:$M$7,1,MATCH("Yes",asset_level_drivers!$A$5:$M$5,0)),SUMIFS(asset_level_drivers!$B$12:$XFD$12,asset_level_drivers!$B$4:$XFD$4,"Yes")/12,0)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+IF($A417&gt;=INDEX(asset_level_drivers!$A$7:$M$7,1,MATCH("Yes",asset_level_drivers!$A$5:$M$5,0)),SUMIFS(asset_level_drivers!$B$12:$XFD$12,asset_level_drivers!$B$4:$XFD$4,"Yes")/12,0)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+IF($A418&gt;=INDEX(asset_level_drivers!$A$7:$M$7,1,MATCH("Yes",asset_level_drivers!$A$5:$M$5,0)),SUMIFS(asset_level_drivers!$B$12:$XFD$12,asset_level_drivers!$B$4:$XFD$4,"Yes")/12,0)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+IF($A419&gt;=INDEX(asset_level_drivers!$A$7:$M$7,1,MATCH("Yes",asset_level_drivers!$A$5:$M$5,0)),SUMIFS(asset_level_drivers!$B$12:$XFD$12,asset_level_drivers!$B$4:$XFD$4,"Yes")/12,0)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+IF($A420&gt;=INDEX(asset_level_drivers!$A$7:$M$7,1,MATCH("Yes",asset_level_drivers!$A$5:$M$5,0)),SUMIFS(asset_level_drivers!$B$12:$XFD$12,asset_level_drivers!$B$4:$XFD$4,"Yes")/12,0)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+IF($A421&gt;=INDEX(asset_level_drivers!$A$7:$M$7,1,MATCH("Yes",asset_level_drivers!$A$5:$M$5,0)),SUMIFS(asset_level_drivers!$B$12:$XFD$12,asset_level_drivers!$B$4:$XFD$4,"Yes")/12,0)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+IF($A422&gt;=INDEX(asset_level_drivers!$A$7:$M$7,1,MATCH("Yes",asset_level_drivers!$A$5:$M$5,0)),SUMIFS(asset_level_drivers!$B$12:$XFD$12,asset_level_drivers!$B$4:$XFD$4,"Yes")/12,0)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+IF($A423&gt;=INDEX(asset_level_drivers!$A$7:$M$7,1,MATCH("Yes",asset_level_drivers!$A$5:$M$5,0)),SUMIFS(asset_level_drivers!$B$12:$XFD$12,asset_level_drivers!$B$4:$XFD$4,"Yes")/12,0)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+IF($A424&gt;=INDEX(asset_level_drivers!$A$7:$M$7,1,MATCH("Yes",asset_level_drivers!$A$5:$M$5,0)),SUMIFS(asset_level_drivers!$B$12:$XFD$12,asset_level_drivers!$B$4:$XFD$4,"Yes")/12,0)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+IF($A425&gt;=INDEX(asset_level_drivers!$A$7:$M$7,1,MATCH("Yes",asset_level_drivers!$A$5:$M$5,0)),SUMIFS(asset_level_drivers!$B$12:$XFD$12,asset_level_drivers!$B$4:$XFD$4,"Yes")/12,0)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+IF($A426&gt;=INDEX(asset_level_drivers!$A$7:$M$7,1,MATCH("Yes",asset_level_drivers!$A$5:$M$5,0)),SUMIFS(asset_level_drivers!$B$12:$XFD$12,asset_level_drivers!$B$4:$XFD$4,"Yes")/12,0)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+IF($A427&gt;=INDEX(asset_level_drivers!$A$7:$M$7,1,MATCH("Yes",asset_level_drivers!$A$5:$M$5,0)),SUMIFS(asset_level_drivers!$B$12:$XFD$12,asset_level_drivers!$B$4:$XFD$4,"Yes")/12,0)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+IF($A428&gt;=INDEX(asset_level_drivers!$A$7:$M$7,1,MATCH("Yes",asset_level_drivers!$A$5:$M$5,0)),SUMIFS(asset_level_drivers!$B$12:$XFD$12,asset_level_drivers!$B$4:$XFD$4,"Yes")/12,0)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+IF($A429&gt;=INDEX(asset_level_drivers!$A$7:$M$7,1,MATCH("Yes",asset_level_drivers!$A$5:$M$5,0)),SUMIFS(asset_level_drivers!$B$12:$XFD$12,asset_level_drivers!$B$4:$XFD$4,"Yes")/12,0)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+IF($A430&gt;=INDEX(asset_level_drivers!$A$7:$M$7,1,MATCH("Yes",asset_level_drivers!$A$5:$M$5,0)),SUMIFS(asset_level_drivers!$B$12:$XFD$12,asset_level_drivers!$B$4:$XFD$4,"Yes")/12,0)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+IF($A431&gt;=INDEX(asset_level_drivers!$A$7:$M$7,1,MATCH("Yes",asset_level_drivers!$A$5:$M$5,0)),SUMIFS(asset_level_drivers!$B$12:$XFD$12,asset_level_drivers!$B$4:$XFD$4,"Yes")/12,0)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+IF($A432&gt;=INDEX(asset_level_drivers!$A$7:$M$7,1,MATCH("Yes",asset_level_drivers!$A$5:$M$5,0)),SUMIFS(asset_level_drivers!$B$12:$XFD$12,asset_level_drivers!$B$4:$XFD$4,"Yes")/12,0)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+IF($A433&gt;=INDEX(asset_level_drivers!$A$7:$M$7,1,MATCH("Yes",asset_level_drivers!$A$5:$M$5,0)),SUMIFS(asset_level_drivers!$B$12:$XFD$12,asset_level_drivers!$B$4:$XFD$4,"Yes")/12,0)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+IF($A434&gt;=INDEX(asset_level_drivers!$A$7:$M$7,1,MATCH("Yes",asset_level_drivers!$A$5:$M$5,0)),SUMIFS(asset_level_drivers!$B$12:$XFD$12,asset_level_drivers!$B$4:$XFD$4,"Yes")/12,0)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+IF($A435&gt;=INDEX(asset_level_drivers!$A$7:$M$7,1,MATCH("Yes",asset_level_drivers!$A$5:$M$5,0)),SUMIFS(asset_level_drivers!$B$12:$XFD$12,asset_level_drivers!$B$4:$XFD$4,"Yes")/12,0)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+IF($A436&gt;=INDEX(asset_level_drivers!$A$7:$M$7,1,MATCH("Yes",asset_level_drivers!$A$5:$M$5,0)),SUMIFS(asset_level_drivers!$B$12:$XFD$12,asset_level_drivers!$B$4:$XFD$4,"Yes")/12,0)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+IF($A437&gt;=INDEX(asset_level_drivers!$A$7:$M$7,1,MATCH("Yes",asset_level_drivers!$A$5:$M$5,0)),SUMIFS(asset_level_drivers!$B$12:$XFD$12,asset_level_drivers!$B$4:$XFD$4,"Yes")/12,0)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+IF($A438&gt;=INDEX(asset_level_drivers!$A$7:$M$7,1,MATCH("Yes",asset_level_drivers!$A$5:$M$5,0)),SUMIFS(asset_level_drivers!$B$12:$XFD$12,asset_level_drivers!$B$4:$XFD$4,"Yes")/12,0)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+IF($A439&gt;=INDEX(asset_level_drivers!$A$7:$M$7,1,MATCH("Yes",asset_level_drivers!$A$5:$M$5,0)),SUMIFS(asset_level_drivers!$B$12:$XFD$12,asset_level_drivers!$B$4:$XFD$4,"Yes")/12,0)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+IF($A440&gt;=INDEX(asset_level_drivers!$A$7:$M$7,1,MATCH("Yes",asset_level_drivers!$A$5:$M$5,0)),SUMIFS(asset_level_drivers!$B$12:$XFD$12,asset_level_drivers!$B$4:$XFD$4,"Yes")/12,0)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+IF($A441&gt;=INDEX(asset_level_drivers!$A$7:$M$7,1,MATCH("Yes",asset_level_drivers!$A$5:$M$5,0)),SUMIFS(asset_level_drivers!$B$12:$XFD$12,asset_level_drivers!$B$4:$XFD$4,"Yes")/12,0)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+IF($A442&gt;=INDEX(asset_level_drivers!$A$7:$M$7,1,MATCH("Yes",asset_level_drivers!$A$5:$M$5,0)),SUMIFS(asset_level_drivers!$B$12:$XFD$12,asset_level_drivers!$B$4:$XFD$4,"Yes")/12,0)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+IF($A443&gt;=INDEX(asset_level_drivers!$A$7:$M$7,1,MATCH("Yes",asset_level_drivers!$A$5:$M$5,0)),SUMIFS(asset_level_drivers!$B$12:$XFD$12,asset_level_drivers!$B$4:$XFD$4,"Yes")/12,0)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+IF($A444&gt;=INDEX(asset_level_drivers!$A$7:$M$7,1,MATCH("Yes",asset_level_drivers!$A$5:$M$5,0)),SUMIFS(asset_level_drivers!$B$12:$XFD$12,asset_level_drivers!$B$4:$XFD$4,"Yes")/12,0)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+IF($A445&gt;=INDEX(asset_level_drivers!$A$7:$M$7,1,MATCH("Yes",asset_level_drivers!$A$5:$M$5,0)),SUMIFS(asset_level_drivers!$B$12:$XFD$12,asset_level_drivers!$B$4:$XFD$4,"Yes")/12,0)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+IF($A446&gt;=INDEX(asset_level_drivers!$A$7:$M$7,1,MATCH("Yes",asset_level_drivers!$A$5:$M$5,0)),SUMIFS(asset_level_drivers!$B$12:$XFD$12,asset_level_drivers!$B$4:$XFD$4,"Yes")/12,0)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+IF($A447&gt;=INDEX(asset_level_drivers!$A$7:$M$7,1,MATCH("Yes",asset_level_drivers!$A$5:$M$5,0)),SUMIFS(asset_level_drivers!$B$12:$XFD$12,asset_level_drivers!$B$4:$XFD$4,"Yes")/12,0)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+IF($A448&gt;=INDEX(asset_level_drivers!$A$7:$M$7,1,MATCH("Yes",asset_level_drivers!$A$5:$M$5,0)),SUMIFS(asset_level_drivers!$B$12:$XFD$12,asset_level_drivers!$B$4:$XFD$4,"Yes")/12,0)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+IF($A449&gt;=INDEX(asset_level_drivers!$A$7:$M$7,1,MATCH("Yes",asset_level_drivers!$A$5:$M$5,0)),SUMIFS(asset_level_drivers!$B$12:$XFD$12,asset_level_drivers!$B$4:$XFD$4,"Yes")/12,0)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+IF($A450&gt;=INDEX(asset_level_drivers!$A$7:$M$7,1,MATCH("Yes",asset_level_drivers!$A$5:$M$5,0)),SUMIFS(asset_level_drivers!$B$12:$XFD$12,asset_level_drivers!$B$4:$XFD$4,"Yes")/12,0)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+IF($A451&gt;=INDEX(asset_level_drivers!$A$7:$M$7,1,MATCH("Yes",asset_level_drivers!$A$5:$M$5,0)),SUMIFS(asset_level_drivers!$B$12:$XFD$12,asset_level_drivers!$B$4:$XFD$4,"Yes")/12,0)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+IF($A452&gt;=INDEX(asset_level_drivers!$A$7:$M$7,1,MATCH("Yes",asset_level_drivers!$A$5:$M$5,0)),SUMIFS(asset_level_drivers!$B$12:$XFD$12,asset_level_drivers!$B$4:$XFD$4,"Yes")/12,0)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+IF($A453&gt;=INDEX(asset_level_drivers!$A$7:$M$7,1,MATCH("Yes",asset_level_drivers!$A$5:$M$5,0)),SUMIFS(asset_level_drivers!$B$12:$XFD$12,asset_level_drivers!$B$4:$XFD$4,"Yes")/12,0)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+IF($A454&gt;=INDEX(asset_level_drivers!$A$7:$M$7,1,MATCH("Yes",asset_level_drivers!$A$5:$M$5,0)),SUMIFS(asset_level_drivers!$B$12:$XFD$12,asset_level_drivers!$B$4:$XFD$4,"Yes")/12,0)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+IF($A455&gt;=INDEX(asset_level_drivers!$A$7:$M$7,1,MATCH("Yes",asset_level_drivers!$A$5:$M$5,0)),SUMIFS(asset_level_drivers!$B$12:$XFD$12,asset_level_drivers!$B$4:$XFD$4,"Yes")/12,0)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+IF($A456&gt;=INDEX(asset_level_drivers!$A$7:$M$7,1,MATCH("Yes",asset_level_drivers!$A$5:$M$5,0)),SUMIFS(asset_level_drivers!$B$12:$XFD$12,asset_level_drivers!$B$4:$XFD$4,"Yes")/12,0)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+IF($A457&gt;=INDEX(asset_level_drivers!$A$7:$M$7,1,MATCH("Yes",asset_level_drivers!$A$5:$M$5,0)),SUMIFS(asset_level_drivers!$B$12:$XFD$12,asset_level_drivers!$B$4:$XFD$4,"Yes")/12,0)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+IF($A458&gt;=INDEX(asset_level_drivers!$A$7:$M$7,1,MATCH("Yes",asset_level_drivers!$A$5:$M$5,0)),SUMIFS(asset_level_drivers!$B$12:$XFD$12,asset_level_drivers!$B$4:$XFD$4,"Yes")/12,0)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+IF($A459&gt;=INDEX(asset_level_drivers!$A$7:$M$7,1,MATCH("Yes",asset_level_drivers!$A$5:$M$5,0)),SUMIFS(asset_level_drivers!$B$12:$XFD$12,asset_level_drivers!$B$4:$XFD$4,"Yes")/12,0)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+IF($A460&gt;=INDEX(asset_level_drivers!$A$7:$M$7,1,MATCH("Yes",asset_level_drivers!$A$5:$M$5,0)),SUMIFS(asset_level_drivers!$B$12:$XFD$12,asset_level_drivers!$B$4:$XFD$4,"Yes")/12,0)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+IF($A461&gt;=INDEX(asset_level_drivers!$A$7:$M$7,1,MATCH("Yes",asset_level_drivers!$A$5:$M$5,0)),SUMIFS(asset_level_drivers!$B$12:$XFD$12,asset_level_drivers!$B$4:$XFD$4,"Yes")/12,0)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+IF($A462&gt;=INDEX(asset_level_drivers!$A$7:$M$7,1,MATCH("Yes",asset_level_drivers!$A$5:$M$5,0)),SUMIFS(asset_level_drivers!$B$12:$XFD$12,asset_level_drivers!$B$4:$XFD$4,"Yes")/12,0)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+IF($A463&gt;=INDEX(asset_level_drivers!$A$7:$M$7,1,MATCH("Yes",asset_level_drivers!$A$5:$M$5,0)),SUMIFS(asset_level_drivers!$B$12:$XFD$12,asset_level_drivers!$B$4:$XFD$4,"Yes")/12,0)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+IF($A464&gt;=INDEX(asset_level_drivers!$A$7:$M$7,1,MATCH("Yes",asset_level_drivers!$A$5:$M$5,0)),SUMIFS(asset_level_drivers!$B$12:$XFD$12,asset_level_drivers!$B$4:$XFD$4,"Yes")/12,0)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+IF($A465&gt;=INDEX(asset_level_drivers!$A$7:$M$7,1,MATCH("Yes",asset_level_drivers!$A$5:$M$5,0)),SUMIFS(asset_level_drivers!$B$12:$XFD$12,asset_level_drivers!$B$4:$XFD$4,"Yes")/12,0)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+IF($A466&gt;=INDEX(asset_level_drivers!$A$7:$M$7,1,MATCH("Yes",asset_level_drivers!$A$5:$M$5,0)),SUMIFS(asset_level_drivers!$B$12:$XFD$12,asset_level_drivers!$B$4:$XFD$4,"Yes")/12,0)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+IF($A467&gt;=INDEX(asset_level_drivers!$A$7:$M$7,1,MATCH("Yes",asset_level_drivers!$A$5:$M$5,0)),SUMIFS(asset_level_drivers!$B$12:$XFD$12,asset_level_drivers!$B$4:$XFD$4,"Yes")/12,0)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+IF($A468&gt;=INDEX(asset_level_drivers!$A$7:$M$7,1,MATCH("Yes",asset_level_drivers!$A$5:$M$5,0)),SUMIFS(asset_level_drivers!$B$12:$XFD$12,asset_level_drivers!$B$4:$XFD$4,"Yes")/12,0)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+IF($A469&gt;=INDEX(asset_level_drivers!$A$7:$M$7,1,MATCH("Yes",asset_level_drivers!$A$5:$M$5,0)),SUMIFS(asset_level_drivers!$B$12:$XFD$12,asset_level_drivers!$B$4:$XFD$4,"Yes")/12,0)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+IF($A470&gt;=INDEX(asset_level_drivers!$A$7:$M$7,1,MATCH("Yes",asset_level_drivers!$A$5:$M$5,0)),SUMIFS(asset_level_drivers!$B$12:$XFD$12,asset_level_drivers!$B$4:$XFD$4,"Yes")/12,0)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+IF($A471&gt;=INDEX(asset_level_drivers!$A$7:$M$7,1,MATCH("Yes",asset_level_drivers!$A$5:$M$5,0)),SUMIFS(asset_level_drivers!$B$12:$XFD$12,asset_level_drivers!$B$4:$XFD$4,"Yes")/12,0)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+IF($A472&gt;=INDEX(asset_level_drivers!$A$7:$M$7,1,MATCH("Yes",asset_level_drivers!$A$5:$M$5,0)),SUMIFS(asset_level_drivers!$B$12:$XFD$12,asset_level_drivers!$B$4:$XFD$4,"Yes")/12,0)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+IF($A473&gt;=INDEX(asset_level_drivers!$A$7:$M$7,1,MATCH("Yes",asset_level_drivers!$A$5:$M$5,0)),SUMIFS(asset_level_drivers!$B$12:$XFD$12,asset_level_drivers!$B$4:$XFD$4,"Yes")/12,0)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+IF($A474&gt;=INDEX(asset_level_drivers!$A$7:$M$7,1,MATCH("Yes",asset_level_drivers!$A$5:$M$5,0)),SUMIFS(asset_level_drivers!$B$12:$XFD$12,asset_level_drivers!$B$4:$XFD$4,"Yes")/12,0)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+IF($A475&gt;=INDEX(asset_level_drivers!$A$7:$M$7,1,MATCH("Yes",asset_level_drivers!$A$5:$M$5,0)),SUMIFS(asset_level_drivers!$B$12:$XFD$12,asset_level_drivers!$B$4:$XFD$4,"Yes")/12,0)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+IF($A476&gt;=INDEX(asset_level_drivers!$A$7:$M$7,1,MATCH("Yes",asset_level_drivers!$A$5:$M$5,0)),SUMIFS(asset_level_drivers!$B$12:$XFD$12,asset_level_drivers!$B$4:$XFD$4,"Yes")/12,0)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+IF($A477&gt;=INDEX(asset_level_drivers!$A$7:$M$7,1,MATCH("Yes",asset_level_drivers!$A$5:$M$5,0)),SUMIFS(asset_level_drivers!$B$12:$XFD$12,asset_level_drivers!$B$4:$XFD$4,"Yes")/12,0)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+IF($A478&gt;=INDEX(asset_level_drivers!$A$7:$M$7,1,MATCH("Yes",asset_level_drivers!$A$5:$M$5,0)),SUMIFS(asset_level_drivers!$B$12:$XFD$12,asset_level_drivers!$B$4:$XFD$4,"Yes")/12,0)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+IF($A479&gt;=INDEX(asset_level_drivers!$A$7:$M$7,1,MATCH("Yes",asset_level_drivers!$A$5:$M$5,0)),SUMIFS(asset_level_drivers!$B$12:$XFD$12,asset_level_drivers!$B$4:$XFD$4,"Yes")/12,0)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+IF($A480&gt;=INDEX(asset_level_drivers!$A$7:$M$7,1,MATCH("Yes",asset_level_drivers!$A$5:$M$5,0)),SUMIFS(asset_level_drivers!$B$12:$XFD$12,asset_level_drivers!$B$4:$XFD$4,"Yes")/12,0)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+IF($A481&gt;=INDEX(asset_level_drivers!$A$7:$M$7,1,MATCH("Yes",asset_level_drivers!$A$5:$M$5,0)),SUMIFS(asset_level_drivers!$B$12:$XFD$12,asset_level_drivers!$B$4:$XFD$4,"Yes")/12,0)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+IF($A482&gt;=INDEX(asset_level_drivers!$A$7:$M$7,1,MATCH("Yes",asset_level_drivers!$A$5:$M$5,0)),SUMIFS(asset_level_drivers!$B$12:$XFD$12,asset_level_drivers!$B$4:$XFD$4,"Yes")/12,0)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+IF($A483&gt;=INDEX(asset_level_drivers!$A$7:$M$7,1,MATCH("Yes",asset_level_drivers!$A$5:$M$5,0)),SUMIFS(asset_level_drivers!$B$12:$XFD$12,asset_level_drivers!$B$4:$XFD$4,"Yes")/12,0)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+IF($A484&gt;=INDEX(asset_level_drivers!$A$7:$M$7,1,MATCH("Yes",asset_level_drivers!$A$5:$M$5,0)),SUMIFS(asset_level_drivers!$B$12:$XFD$12,asset_level_drivers!$B$4:$XFD$4,"Yes")/12,0)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+IF($A485&gt;=INDEX(asset_level_drivers!$A$7:$M$7,1,MATCH("Yes",asset_level_drivers!$A$5:$M$5,0)),SUMIFS(asset_level_drivers!$B$12:$XFD$12,asset_level_drivers!$B$4:$XFD$4,"Yes")/12,0)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+IF($A486&gt;=INDEX(asset_level_drivers!$A$7:$M$7,1,MATCH("Yes",asset_level_drivers!$A$5:$M$5,0)),SUMIFS(asset_level_drivers!$B$12:$XFD$12,asset_level_drivers!$B$4:$XFD$4,"Yes")/12,0)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+IF($A487&gt;=INDEX(asset_level_drivers!$A$7:$M$7,1,MATCH("Yes",asset_level_drivers!$A$5:$M$5,0)),SUMIFS(asset_level_drivers!$B$12:$XFD$12,asset_level_drivers!$B$4:$XFD$4,"Yes")/12,0)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+IF($A488&gt;=INDEX(asset_level_drivers!$A$7:$M$7,1,MATCH("Yes",asset_level_drivers!$A$5:$M$5,0)),SUMIFS(asset_level_drivers!$B$12:$XFD$12,asset_level_drivers!$B$4:$XFD$4,"Yes")/12,0)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+IF($A489&gt;=INDEX(asset_level_drivers!$A$7:$M$7,1,MATCH("Yes",asset_level_drivers!$A$5:$M$5,0)),SUMIFS(asset_level_drivers!$B$12:$XFD$12,asset_level_drivers!$B$4:$XFD$4,"Yes")/12,0)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+IF($A490&gt;=INDEX(asset_level_drivers!$A$7:$M$7,1,MATCH("Yes",asset_level_drivers!$A$5:$M$5,0)),SUMIFS(asset_level_drivers!$B$12:$XFD$12,asset_level_drivers!$B$4:$XFD$4,"Yes")/12,0)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+IF($A491&gt;=INDEX(asset_level_drivers!$A$7:$M$7,1,MATCH("Yes",asset_level_drivers!$A$5:$M$5,0)),SUMIFS(asset_level_drivers!$B$12:$XFD$12,asset_level_drivers!$B$4:$XFD$4,"Yes")/12,0)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+IF($A492&gt;=INDEX(asset_level_drivers!$A$7:$M$7,1,MATCH("Yes",asset_level_drivers!$A$5:$M$5,0)),SUMIFS(asset_level_drivers!$B$12:$XFD$12,asset_level_drivers!$B$4:$XFD$4,"Yes")/12,0)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+IF($A493&gt;=INDEX(asset_level_drivers!$A$7:$M$7,1,MATCH("Yes",asset_level_drivers!$A$5:$M$5,0)),SUMIFS(asset_level_drivers!$B$12:$XFD$12,asset_level_drivers!$B$4:$XFD$4,"Yes")/12,0)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+IF($A494&gt;=INDEX(asset_level_drivers!$A$7:$M$7,1,MATCH("Yes",asset_level_drivers!$A$5:$M$5,0)),SUMIFS(asset_level_drivers!$B$12:$XFD$12,asset_level_drivers!$B$4:$XFD$4,"Yes")/12,0)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+IF($A495&gt;=INDEX(asset_level_drivers!$A$7:$M$7,1,MATCH("Yes",asset_level_drivers!$A$5:$M$5,0)),SUMIFS(asset_level_drivers!$B$12:$XFD$12,asset_level_drivers!$B$4:$XFD$4,"Yes")/12,0)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+IF($A496&gt;=INDEX(asset_level_drivers!$A$7:$M$7,1,MATCH("Yes",asset_level_drivers!$A$5:$M$5,0)),SUMIFS(asset_level_drivers!$B$12:$XFD$12,asset_level_drivers!$B$4:$XFD$4,"Yes")/12,0)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+IF($A497&gt;=INDEX(asset_level_drivers!$A$7:$M$7,1,MATCH("Yes",asset_level_drivers!$A$5:$M$5,0)),SUMIFS(asset_level_drivers!$B$12:$XFD$12,asset_level_drivers!$B$4:$XFD$4,"Yes")/12,0)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+IF($A498&gt;=INDEX(asset_level_drivers!$A$7:$M$7,1,MATCH("Yes",asset_level_drivers!$A$5:$M$5,0)),SUMIFS(asset_level_drivers!$B$12:$XFD$12,asset_level_drivers!$B$4:$XFD$4,"Yes")/12,0)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+IF($A499&gt;=INDEX(asset_level_drivers!$A$7:$M$7,1,MATCH("Yes",asset_level_drivers!$A$5:$M$5,0)),SUMIFS(asset_level_drivers!$B$12:$XFD$12,asset_level_drivers!$B$4:$XFD$4,"Yes")/12,0)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+IF($A500&gt;=INDEX(asset_level_drivers!$A$7:$M$7,1,MATCH("Yes",asset_level_drivers!$A$5:$M$5,0)),SUMIFS(asset_level_drivers!$B$12:$XFD$12,asset_level_drivers!$B$4:$XFD$4,"Yes")/12,0)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+IF($A501&gt;=INDEX(asset_level_drivers!$A$7:$M$7,1,MATCH("Yes",asset_level_drivers!$A$5:$M$5,0)),SUMIFS(asset_level_drivers!$B$12:$XFD$12,asset_level_drivers!$B$4:$XFD$4,"Yes")/12,0)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+IF($A502&gt;=INDEX(asset_level_drivers!$A$7:$M$7,1,MATCH("Yes",asset_level_drivers!$A$5:$M$5,0)),SUMIFS(asset_level_drivers!$B$12:$XFD$12,asset_level_drivers!$B$4:$XFD$4,"Yes")/12,0)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+IF($A503&gt;=INDEX(asset_level_drivers!$A$7:$M$7,1,MATCH("Yes",asset_level_drivers!$A$5:$M$5,0)),SUMIFS(asset_level_drivers!$B$12:$XFD$12,asset_level_drivers!$B$4:$XFD$4,"Yes")/12,0)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+IF($A504&gt;=INDEX(asset_level_drivers!$A$7:$M$7,1,MATCH("Yes",asset_level_drivers!$A$5:$M$5,0)),SUMIFS(asset_level_drivers!$B$12:$XFD$12,asset_level_drivers!$B$4:$XFD$4,"Yes")/12,0)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+IF($A505&gt;=INDEX(asset_level_drivers!$A$7:$M$7,1,MATCH("Yes",asset_level_drivers!$A$5:$M$5,0)),SUMIFS(asset_level_drivers!$B$12:$XFD$12,asset_level_drivers!$B$4:$XFD$4,"Yes")/12,0)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+IF($A506&gt;=INDEX(asset_level_drivers!$A$7:$M$7,1,MATCH("Yes",asset_level_drivers!$A$5:$M$5,0)),SUMIFS(asset_level_drivers!$B$12:$XFD$12,asset_level_drivers!$B$4:$XFD$4,"Yes")/12,0)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+IF($A507&gt;=INDEX(asset_level_drivers!$A$7:$M$7,1,MATCH("Yes",asset_level_drivers!$A$5:$M$5,0)),SUMIFS(asset_level_drivers!$B$12:$XFD$12,asset_level_drivers!$B$4:$XFD$4,"Yes")/12,0)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+IF($A508&gt;=INDEX(asset_level_drivers!$A$7:$M$7,1,MATCH("Yes",asset_level_drivers!$A$5:$M$5,0)),SUMIFS(asset_level_drivers!$B$12:$XFD$12,asset_level_drivers!$B$4:$XFD$4,"Yes")/12,0)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+IF($A509&gt;=INDEX(asset_level_drivers!$A$7:$M$7,1,MATCH("Yes",asset_level_drivers!$A$5:$M$5,0)),SUMIFS(asset_level_drivers!$B$12:$XFD$12,asset_level_drivers!$B$4:$XFD$4,"Yes")/12,0)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+IF($A510&gt;=INDEX(asset_level_drivers!$A$7:$M$7,1,MATCH("Yes",asset_level_drivers!$A$5:$M$5,0)),SUMIFS(asset_level_drivers!$B$12:$XFD$12,asset_level_drivers!$B$4:$XFD$4,"Yes")/12,0)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+IF($A511&gt;=INDEX(asset_level_drivers!$A$7:$M$7,1,MATCH("Yes",asset_level_drivers!$A$5:$M$5,0)),SUMIFS(asset_level_drivers!$B$12:$XFD$12,asset_level_drivers!$B$4:$XFD$4,"Yes")/12,0)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+IF($A512&gt;=INDEX(asset_level_drivers!$A$7:$M$7,1,MATCH("Yes",asset_level_drivers!$A$5:$M$5,0)),SUMIFS(asset_level_drivers!$B$12:$XFD$12,asset_level_drivers!$B$4:$XFD$4,"Yes")/12,0)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+IF($A513&gt;=INDEX(asset_level_drivers!$A$7:$M$7,1,MATCH("Yes",asset_level_drivers!$A$5:$M$5,0)),SUMIFS(asset_level_drivers!$B$12:$XFD$12,asset_level_drivers!$B$4:$XFD$4,"Yes")/12,0)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+IF($A514&gt;=INDEX(asset_level_drivers!$A$7:$M$7,1,MATCH("Yes",asset_level_drivers!$A$5:$M$5,0)),SUMIFS(asset_level_drivers!$B$12:$XFD$12,asset_level_drivers!$B$4:$XFD$4,"Yes")/12,0)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+IF($A515&gt;=INDEX(asset_level_drivers!$A$7:$M$7,1,MATCH("Yes",asset_level_drivers!$A$5:$M$5,0)),SUMIFS(asset_level_drivers!$B$12:$XFD$12,asset_level_drivers!$B$4:$XFD$4,"Yes")/12,0)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+IF($A516&gt;=INDEX(asset_level_drivers!$A$7:$M$7,1,MATCH("Yes",asset_level_drivers!$A$5:$M$5,0)),SUMIFS(asset_level_drivers!$B$12:$XFD$12,asset_level_drivers!$B$4:$XFD$4,"Yes")/12,0)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+IF($A517&gt;=INDEX(asset_level_drivers!$A$7:$M$7,1,MATCH("Yes",asset_level_drivers!$A$5:$M$5,0)),SUMIFS(asset_level_drivers!$B$12:$XFD$12,asset_level_drivers!$B$4:$XFD$4,"Yes")/12,0)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+IF($A518&gt;=INDEX(asset_level_drivers!$A$7:$M$7,1,MATCH("Yes",asset_level_drivers!$A$5:$M$5,0)),SUMIFS(asset_level_drivers!$B$12:$XFD$12,asset_level_drivers!$B$4:$XFD$4,"Yes")/12,0)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+IF($A519&gt;=INDEX(asset_level_drivers!$A$7:$M$7,1,MATCH("Yes",asset_level_drivers!$A$5:$M$5,0)),SUMIFS(asset_level_drivers!$B$12:$XFD$12,asset_level_drivers!$B$4:$XFD$4,"Yes")/12,0)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+IF($A520&gt;=INDEX(asset_level_drivers!$A$7:$M$7,1,MATCH("Yes",asset_level_drivers!$A$5:$M$5,0)),SUMIFS(asset_level_drivers!$B$12:$XFD$12,asset_level_drivers!$B$4:$XFD$4,"Yes")/12,0)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+IF($A521&gt;=INDEX(asset_level_drivers!$A$7:$M$7,1,MATCH("Yes",asset_level_drivers!$A$5:$M$5,0)),SUMIFS(asset_level_drivers!$B$12:$XFD$12,asset_level_drivers!$B$4:$XFD$4,"Yes")/12,0)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+IF($A522&gt;=INDEX(asset_level_drivers!$A$7:$M$7,1,MATCH("Yes",asset_level_drivers!$A$5:$M$5,0)),SUMIFS(asset_level_drivers!$B$12:$XFD$12,asset_level_drivers!$B$4:$XFD$4,"Yes")/12,0)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+IF($A523&gt;=INDEX(asset_level_drivers!$A$7:$M$7,1,MATCH("Yes",asset_level_drivers!$A$5:$M$5,0)),SUMIFS(asset_level_drivers!$B$12:$XFD$12,asset_level_drivers!$B$4:$XFD$4,"Yes")/12,0)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+IF($A524&gt;=INDEX(asset_level_drivers!$A$7:$M$7,1,MATCH("Yes",asset_level_drivers!$A$5:$M$5,0)),SUMIFS(asset_level_drivers!$B$12:$XFD$12,asset_level_drivers!$B$4:$XFD$4,"Yes")/12,0)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+IF($A525&gt;=INDEX(asset_level_drivers!$A$7:$M$7,1,MATCH("Yes",asset_level_drivers!$A$5:$M$5,0)),SUMIFS(asset_level_drivers!$B$12:$XFD$12,asset_level_drivers!$B$4:$XFD$4,"Yes")/12,0)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+IF($A526&gt;=INDEX(asset_level_drivers!$A$7:$M$7,1,MATCH("Yes",asset_level_drivers!$A$5:$M$5,0)),SUMIFS(asset_level_drivers!$B$12:$XFD$12,asset_level_drivers!$B$4:$XFD$4,"Yes")/12,0)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+IF($A527&gt;=INDEX(asset_level_drivers!$A$7:$M$7,1,MATCH("Yes",asset_level_drivers!$A$5:$M$5,0)),SUMIFS(asset_level_drivers!$B$12:$XFD$12,asset_level_drivers!$B$4:$XFD$4,"Yes")/12,0)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+IF($A528&gt;=INDEX(asset_level_drivers!$A$7:$M$7,1,MATCH("Yes",asset_level_drivers!$A$5:$M$5,0)),SUMIFS(asset_level_drivers!$B$12:$XFD$12,asset_level_drivers!$B$4:$XFD$4,"Yes")/12,0)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+IF($A529&gt;=INDEX(asset_level_drivers!$A$7:$M$7,1,MATCH("Yes",asset_level_drivers!$A$5:$M$5,0)),SUMIFS(asset_level_drivers!$B$12:$XFD$12,asset_level_drivers!$B$4:$XFD$4,"Yes")/12,0)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+IF($A530&gt;=INDEX(asset_level_drivers!$A$7:$M$7,1,MATCH("Yes",asset_level_drivers!$A$5:$M$5,0)),SUMIFS(asset_level_drivers!$B$12:$XFD$12,asset_level_drivers!$B$4:$XFD$4,"Yes")/12,0)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+IF($A531&gt;=INDEX(asset_level_drivers!$A$7:$M$7,1,MATCH("Yes",asset_level_drivers!$A$5:$M$5,0)),SUMIFS(asset_level_drivers!$B$12:$XFD$12,asset_level_drivers!$B$4:$XFD$4,"Yes")/12,0)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+IF($A532&gt;=INDEX(asset_level_drivers!$A$7:$M$7,1,MATCH("Yes",asset_level_drivers!$A$5:$M$5,0)),SUMIFS(asset_level_drivers!$B$12:$XFD$12,asset_level_drivers!$B$4:$XFD$4,"Yes")/12,0)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+IF($A533&gt;=INDEX(asset_level_drivers!$A$7:$M$7,1,MATCH("Yes",asset_level_drivers!$A$5:$M$5,0)),SUMIFS(asset_level_drivers!$B$12:$XFD$12,asset_level_drivers!$B$4:$XFD$4,"Yes")/12,0)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+IF($A534&gt;=INDEX(asset_level_drivers!$A$7:$M$7,1,MATCH("Yes",asset_level_drivers!$A$5:$M$5,0)),SUMIFS(asset_level_drivers!$B$12:$XFD$12,asset_level_drivers!$B$4:$XFD$4,"Yes")/12,0)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+IF($A535&gt;=INDEX(asset_level_drivers!$A$7:$M$7,1,MATCH("Yes",asset_level_drivers!$A$5:$M$5,0)),SUMIFS(asset_level_drivers!$B$12:$XFD$12,asset_level_drivers!$B$4:$XFD$4,"Yes")/12,0)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+IF($A536&gt;=INDEX(asset_level_drivers!$A$7:$M$7,1,MATCH("Yes",asset_level_drivers!$A$5:$M$5,0)),SUMIFS(asset_level_drivers!$B$12:$XFD$12,asset_level_drivers!$B$4:$XFD$4,"Yes")/12,0)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+IF($A537&gt;=INDEX(asset_level_drivers!$A$7:$M$7,1,MATCH("Yes",asset_level_drivers!$A$5:$M$5,0)),SUMIFS(asset_level_drivers!$B$12:$XFD$12,asset_level_drivers!$B$4:$XFD$4,"Yes")/12,0)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+IF($A538&gt;=INDEX(asset_level_drivers!$A$7:$M$7,1,MATCH("Yes",asset_level_drivers!$A$5:$M$5,0)),SUMIFS(asset_level_drivers!$B$12:$XFD$12,asset_level_drivers!$B$4:$XFD$4,"Yes")/12,0)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+IF($A539&gt;=INDEX(asset_level_drivers!$A$7:$M$7,1,MATCH("Yes",asset_level_drivers!$A$5:$M$5,0)),SUMIFS(asset_level_drivers!$B$12:$XFD$12,asset_level_drivers!$B$4:$XFD$4,"Yes")/12,0)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+IF($A540&gt;=INDEX(asset_level_drivers!$A$7:$M$7,1,MATCH("Yes",asset_level_drivers!$A$5:$M$5,0)),SUMIFS(asset_level_drivers!$B$12:$XFD$12,asset_level_drivers!$B$4:$XFD$4,"Yes")/12,0)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+IF($A541&gt;=INDEX(asset_level_drivers!$A$7:$M$7,1,MATCH("Yes",asset_level_drivers!$A$5:$M$5,0)),SUMIFS(asset_level_drivers!$B$12:$XFD$12,asset_level_drivers!$B$4:$XFD$4,"Yes")/12,0)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+IF($A542&gt;=INDEX(asset_level_drivers!$A$7:$M$7,1,MATCH("Yes",asset_level_drivers!$A$5:$M$5,0)),SUMIFS(asset_level_drivers!$B$12:$XFD$12,asset_level_drivers!$B$4:$XFD$4,"Yes")/12,0)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+IF($A543&gt;=INDEX(asset_level_drivers!$A$7:$M$7,1,MATCH("Yes",asset_level_drivers!$A$5:$M$5,0)),SUMIFS(asset_level_drivers!$B$12:$XFD$12,asset_level_drivers!$B$4:$XFD$4,"Yes")/12,0)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+IF($A544&gt;=INDEX(asset_level_drivers!$A$7:$M$7,1,MATCH("Yes",asset_level_drivers!$A$5:$M$5,0)),SUMIFS(asset_level_drivers!$B$12:$XFD$12,asset_level_drivers!$B$4:$XFD$4,"Yes")/12,0)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+IF($A545&gt;=INDEX(asset_level_drivers!$A$7:$M$7,1,MATCH("Yes",asset_level_drivers!$A$5:$M$5,0)),SUMIFS(asset_level_drivers!$B$12:$XFD$12,asset_level_drivers!$B$4:$XFD$4,"Yes")/12,0)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+IF($A546&gt;=INDEX(asset_level_drivers!$A$7:$M$7,1,MATCH("Yes",asset_level_drivers!$A$5:$M$5,0)),SUMIFS(asset_level_drivers!$B$12:$XFD$12,asset_level_drivers!$B$4:$XFD$4,"Yes")/12,0)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+IF($A547&gt;=INDEX(asset_level_drivers!$A$7:$M$7,1,MATCH("Yes",asset_level_drivers!$A$5:$M$5,0)),SUMIFS(asset_level_drivers!$B$12:$XFD$12,asset_level_drivers!$B$4:$XFD$4,"Yes")/12,0)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+IF($A548&gt;=INDEX(asset_level_drivers!$A$7:$M$7,1,MATCH("Yes",asset_level_drivers!$A$5:$M$5,0)),SUMIFS(asset_level_drivers!$B$12:$XFD$12,asset_level_drivers!$B$4:$XFD$4,"Yes")/12,0)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+IF($A549&gt;=INDEX(asset_level_drivers!$A$7:$M$7,1,MATCH("Yes",asset_level_drivers!$A$5:$M$5,0)),SUMIFS(asset_level_drivers!$B$12:$XFD$12,asset_level_drivers!$B$4:$XFD$4,"Yes")/12,0)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+IF($A550&gt;=INDEX(asset_level_drivers!$A$7:$M$7,1,MATCH("Yes",asset_level_drivers!$A$5:$M$5,0)),SUMIFS(asset_level_drivers!$B$12:$XFD$12,asset_level_drivers!$B$4:$XFD$4,"Yes")/12,0)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+IF($A551&gt;=INDEX(asset_level_drivers!$A$7:$M$7,1,MATCH("Yes",asset_level_drivers!$A$5:$M$5,0)),SUMIFS(asset_level_drivers!$B$12:$XFD$12,asset_level_drivers!$B$4:$XFD$4,"Yes")/12,0)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+IF($A552&gt;=INDEX(asset_level_drivers!$A$7:$M$7,1,MATCH("Yes",asset_level_drivers!$A$5:$M$5,0)),SUMIFS(asset_level_drivers!$B$12:$XFD$12,asset_level_drivers!$B$4:$XFD$4,"Yes")/12,0)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+IF($A553&gt;=INDEX(asset_level_drivers!$A$7:$M$7,1,MATCH("Yes",asset_level_drivers!$A$5:$M$5,0)),SUMIFS(asset_level_drivers!$B$12:$XFD$12,asset_level_drivers!$B$4:$XFD$4,"Yes")/12,0)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+IF($A554&gt;=INDEX(asset_level_drivers!$A$7:$M$7,1,MATCH("Yes",asset_level_drivers!$A$5:$M$5,0)),SUMIFS(asset_level_drivers!$B$12:$XFD$12,asset_level_drivers!$B$4:$XFD$4,"Yes")/12,0)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+IF($A555&gt;=INDEX(asset_level_drivers!$A$7:$M$7,1,MATCH("Yes",asset_level_drivers!$A$5:$M$5,0)),SUMIFS(asset_level_drivers!$B$12:$XFD$12,asset_level_drivers!$B$4:$XFD$4,"Yes")/12,0)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+IF($A556&gt;=INDEX(asset_level_drivers!$A$7:$M$7,1,MATCH("Yes",asset_level_drivers!$A$5:$M$5,0)),SUMIFS(asset_level_drivers!$B$12:$XFD$12,asset_level_drivers!$B$4:$XFD$4,"Yes")/12,0)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+IF($A557&gt;=INDEX(asset_level_drivers!$A$7:$M$7,1,MATCH("Yes",asset_level_drivers!$A$5:$M$5,0)),SUMIFS(asset_level_drivers!$B$12:$XFD$12,asset_level_drivers!$B$4:$XFD$4,"Yes")/12,0)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+IF($A558&gt;=INDEX(asset_level_drivers!$A$7:$M$7,1,MATCH("Yes",asset_level_drivers!$A$5:$M$5,0)),SUMIFS(asset_level_drivers!$B$12:$XFD$12,asset_level_drivers!$B$4:$XFD$4,"Yes")/12,0)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+IF($A559&gt;=INDEX(asset_level_drivers!$A$7:$M$7,1,MATCH("Yes",asset_level_drivers!$A$5:$M$5,0)),SUMIFS(asset_level_drivers!$B$12:$XFD$12,asset_level_drivers!$B$4:$XFD$4,"Yes")/12,0)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+IF($A560&gt;=INDEX(asset_level_drivers!$A$7:$M$7,1,MATCH("Yes",asset_level_drivers!$A$5:$M$5,0)),SUMIFS(asset_level_drivers!$B$12:$XFD$12,asset_level_drivers!$B$4:$XFD$4,"Yes")/12,0)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+IF($A561&gt;=INDEX(asset_level_drivers!$A$7:$M$7,1,MATCH("Yes",asset_level_drivers!$A$5:$M$5,0)),SUMIFS(asset_level_drivers!$B$12:$XFD$12,asset_level_drivers!$B$4:$XFD$4,"Yes")/12,0)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+IF($A562&gt;=INDEX(asset_level_drivers!$A$7:$M$7,1,MATCH("Yes",asset_level_drivers!$A$5:$M$5,0)),SUMIFS(asset_level_drivers!$B$12:$XFD$12,asset_level_drivers!$B$4:$XFD$4,"Yes")/12,0)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+IF($A563&gt;=INDEX(asset_level_drivers!$A$7:$M$7,1,MATCH("Yes",asset_level_drivers!$A$5:$M$5,0)),SUMIFS(asset_level_drivers!$B$12:$XFD$12,asset_level_drivers!$B$4:$XFD$4,"Yes")/12,0)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+IF($A564&gt;=INDEX(asset_level_drivers!$A$7:$M$7,1,MATCH("Yes",asset_level_drivers!$A$5:$M$5,0)),SUMIFS(asset_level_drivers!$B$12:$XFD$12,asset_level_drivers!$B$4:$XFD$4,"Yes")/12,0)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+IF($A565&gt;=INDEX(asset_level_drivers!$A$7:$M$7,1,MATCH("Yes",asset_level_drivers!$A$5:$M$5,0)),SUMIFS(asset_level_drivers!$B$12:$XFD$12,asset_level_drivers!$B$4:$XFD$4,"Yes")/12,0)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+IF($A566&gt;=INDEX(asset_level_drivers!$A$7:$M$7,1,MATCH("Yes",asset_level_drivers!$A$5:$M$5,0)),SUMIFS(asset_level_drivers!$B$12:$XFD$12,asset_level_drivers!$B$4:$XFD$4,"Yes")/12,0)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+IF($A567&gt;=INDEX(asset_level_drivers!$A$7:$M$7,1,MATCH("Yes",asset_level_drivers!$A$5:$M$5,0)),SUMIFS(asset_level_drivers!$B$12:$XFD$12,asset_level_drivers!$B$4:$XFD$4,"Yes")/12,0)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+IF($A568&gt;=INDEX(asset_level_drivers!$A$7:$M$7,1,MATCH("Yes",asset_level_drivers!$A$5:$M$5,0)),SUMIFS(asset_level_drivers!$B$12:$XFD$12,asset_level_drivers!$B$4:$XFD$4,"Yes")/12,0)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+IF($A569&gt;=INDEX(asset_level_drivers!$A$7:$M$7,1,MATCH("Yes",asset_level_drivers!$A$5:$M$5,0)),SUMIFS(asset_level_drivers!$B$12:$XFD$12,asset_level_drivers!$B$4:$XFD$4,"Yes")/12,0)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+IF($A570&gt;=INDEX(asset_level_drivers!$A$7:$M$7,1,MATCH("Yes",asset_level_drivers!$A$5:$M$5,0)),SUMIFS(asset_level_drivers!$B$12:$XFD$12,asset_level_drivers!$B$4:$XFD$4,"Yes")/12,0)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+IF($A571&gt;=INDEX(asset_level_drivers!$A$7:$M$7,1,MATCH("Yes",asset_level_drivers!$A$5:$M$5,0)),SUMIFS(asset_level_drivers!$B$12:$XFD$12,asset_level_drivers!$B$4:$XFD$4,"Yes")/12,0)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+IF($A572&gt;=INDEX(asset_level_drivers!$A$7:$M$7,1,MATCH("Yes",asset_level_drivers!$A$5:$M$5,0)),SUMIFS(asset_level_drivers!$B$12:$XFD$12,asset_level_drivers!$B$4:$XFD$4,"Yes")/12,0)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+IF($A573&gt;=INDEX(asset_level_drivers!$A$7:$M$7,1,MATCH("Yes",asset_level_drivers!$A$5:$M$5,0)),SUMIFS(asset_level_drivers!$B$12:$XFD$12,asset_level_drivers!$B$4:$XFD$4,"Yes")/12,0)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+IF($A574&gt;=INDEX(asset_level_drivers!$A$7:$M$7,1,MATCH("Yes",asset_level_drivers!$A$5:$M$5,0)),SUMIFS(asset_level_drivers!$B$12:$XFD$12,asset_level_drivers!$B$4:$XFD$4,"Yes")/12,0)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+IF($A575&gt;=INDEX(asset_level_drivers!$A$7:$M$7,1,MATCH("Yes",asset_level_drivers!$A$5:$M$5,0)),SUMIFS(asset_level_drivers!$B$12:$XFD$12,asset_level_drivers!$B$4:$XFD$4,"Yes")/12,0)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+IF($A576&gt;=INDEX(asset_level_drivers!$A$7:$M$7,1,MATCH("Yes",asset_level_drivers!$A$5:$M$5,0)),SUMIFS(asset_level_drivers!$B$12:$XFD$12,asset_level_drivers!$B$4:$XFD$4,"Yes")/12,0)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+IF($A577&gt;=INDEX(asset_level_drivers!$A$7:$M$7,1,MATCH("Yes",asset_level_drivers!$A$5:$M$5,0)),SUMIFS(asset_level_drivers!$B$12:$XFD$12,asset_level_drivers!$B$4:$XFD$4,"Yes")/12,0)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+IF($A578&gt;=INDEX(asset_level_drivers!$A$7:$M$7,1,MATCH("Yes",asset_level_drivers!$A$5:$M$5,0)),SUMIFS(asset_level_drivers!$B$12:$XFD$12,asset_level_drivers!$B$4:$XFD$4,"Yes")/12,0)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+IF($A579&gt;=INDEX(asset_level_drivers!$A$7:$M$7,1,MATCH("Yes",asset_level_drivers!$A$5:$M$5,0)),SUMIFS(asset_level_drivers!$B$12:$XFD$12,asset_level_drivers!$B$4:$XFD$4,"Yes")/12,0)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+IF($A580&gt;=INDEX(asset_level_drivers!$A$7:$M$7,1,MATCH("Yes",asset_level_drivers!$A$5:$M$5,0)),SUMIFS(asset_level_drivers!$B$12:$XFD$12,asset_level_drivers!$B$4:$XFD$4,"Yes")/12,0)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+IF($A581&gt;=INDEX(asset_level_drivers!$A$7:$M$7,1,MATCH("Yes",asset_level_drivers!$A$5:$M$5,0)),SUMIFS(asset_level_drivers!$B$12:$XFD$12,asset_level_drivers!$B$4:$XFD$4,"Yes")/12,0)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+IF($A582&gt;=INDEX(asset_level_drivers!$A$7:$M$7,1,MATCH("Yes",asset_level_drivers!$A$5:$M$5,0)),SUMIFS(asset_level_drivers!$B$12:$XFD$12,asset_level_drivers!$B$4:$XFD$4,"Yes")/12,0)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+IF($A583&gt;=INDEX(asset_level_drivers!$A$7:$M$7,1,MATCH("Yes",asset_level_drivers!$A$5:$M$5,0)),SUMIFS(asset_level_drivers!$B$12:$XFD$12,asset_level_drivers!$B$4:$XFD$4,"Yes")/12,0)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+IF($A584&gt;=INDEX(asset_level_drivers!$A$7:$M$7,1,MATCH("Yes",asset_level_drivers!$A$5:$M$5,0)),SUMIFS(asset_level_drivers!$B$12:$XFD$12,asset_level_drivers!$B$4:$XFD$4,"Yes")/12,0)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+IF($A585&gt;=INDEX(asset_level_drivers!$A$7:$M$7,1,MATCH("Yes",asset_level_drivers!$A$5:$M$5,0)),SUMIFS(asset_level_drivers!$B$12:$XFD$12,asset_level_drivers!$B$4:$XFD$4,"Yes")/12,0)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+IF($A586&gt;=INDEX(asset_level_drivers!$A$7:$M$7,1,MATCH("Yes",asset_level_drivers!$A$5:$M$5,0)),SUMIFS(asset_level_drivers!$B$12:$XFD$12,asset_level_drivers!$B$4:$XFD$4,"Yes")/12,0)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+IF($A587&gt;=INDEX(asset_level_drivers!$A$7:$M$7,1,MATCH("Yes",asset_level_drivers!$A$5:$M$5,0)),SUMIFS(asset_level_drivers!$B$12:$XFD$12,asset_level_drivers!$B$4:$XFD$4,"Yes")/12,0)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+IF($A588&gt;=INDEX(asset_level_drivers!$A$7:$M$7,1,MATCH("Yes",asset_level_drivers!$A$5:$M$5,0)),SUMIFS(asset_level_drivers!$B$12:$XFD$12,asset_level_drivers!$B$4:$XFD$4,"Yes")/12,0)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+IF($A589&gt;=INDEX(asset_level_drivers!$A$7:$M$7,1,MATCH("Yes",asset_level_drivers!$A$5:$M$5,0)),SUMIFS(asset_level_drivers!$B$12:$XFD$12,asset_level_drivers!$B$4:$XFD$4,"Yes")/12,0)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+IF($A590&gt;=INDEX(asset_level_drivers!$A$7:$M$7,1,MATCH("Yes",asset_level_drivers!$A$5:$M$5,0)),SUMIFS(asset_level_drivers!$B$12:$XFD$12,asset_level_drivers!$B$4:$XFD$4,"Yes")/12,0)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+IF($A591&gt;=INDEX(asset_level_drivers!$A$7:$M$7,1,MATCH("Yes",asset_level_drivers!$A$5:$M$5,0)),SUMIFS(asset_level_drivers!$B$12:$XFD$12,asset_level_drivers!$B$4:$XFD$4,"Yes")/12,0)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+IF($A592&gt;=INDEX(asset_level_drivers!$A$7:$M$7,1,MATCH("Yes",asset_level_drivers!$A$5:$M$5,0)),SUMIFS(asset_level_drivers!$B$12:$XFD$12,asset_level_drivers!$B$4:$XFD$4,"Yes")/12,0)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+IF($A593&gt;=INDEX(asset_level_drivers!$A$7:$M$7,1,MATCH("Yes",asset_level_drivers!$A$5:$M$5,0)),SUMIFS(asset_level_drivers!$B$12:$XFD$12,asset_level_drivers!$B$4:$XFD$4,"Yes")/12,0)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+IF($A594&gt;=INDEX(asset_level_drivers!$A$7:$M$7,1,MATCH("Yes",asset_level_drivers!$A$5:$M$5,0)),SUMIFS(asset_level_drivers!$B$12:$XFD$12,asset_level_drivers!$B$4:$XFD$4,"Yes")/12,0)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+IF($A595&gt;=INDEX(asset_level_drivers!$A$7:$M$7,1,MATCH("Yes",asset_level_drivers!$A$5:$M$5,0)),SUMIFS(asset_level_drivers!$B$12:$XFD$12,asset_level_drivers!$B$4:$XFD$4,"Yes")/12,0)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+IF($A596&gt;=INDEX(asset_level_drivers!$A$7:$M$7,1,MATCH("Yes",asset_level_drivers!$A$5:$M$5,0)),SUMIFS(asset_level_drivers!$B$12:$XFD$12,asset_level_drivers!$B$4:$XFD$4,"Yes")/12,0)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+IF($A597&gt;=INDEX(asset_level_drivers!$A$7:$M$7,1,MATCH("Yes",asset_level_drivers!$A$5:$M$5,0)),SUMIFS(asset_level_drivers!$B$12:$XFD$12,asset_level_drivers!$B$4:$XFD$4,"Yes")/12,0)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+IF($A598&gt;=INDEX(asset_level_drivers!$A$7:$M$7,1,MATCH("Yes",asset_level_drivers!$A$5:$M$5,0)),SUMIFS(asset_level_drivers!$B$12:$XFD$12,asset_level_drivers!$B$4:$XFD$4,"Yes")/12,0)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+IF($A599&gt;=INDEX(asset_level_drivers!$A$7:$M$7,1,MATCH("Yes",asset_level_drivers!$A$5:$M$5,0)),SUMIFS(asset_level_drivers!$B$12:$XFD$12,asset_level_drivers!$B$4:$XFD$4,"Yes")/12,0)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+IF($A600&gt;=INDEX(asset_level_drivers!$A$7:$M$7,1,MATCH("Yes",asset_level_drivers!$A$5:$M$5,0)),SUMIFS(asset_level_drivers!$B$12:$XFD$12,asset_level_drivers!$B$4:$XFD$4,"Yes")/12,0)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+IF($A601&gt;=INDEX(asset_level_drivers!$A$7:$M$7,1,MATCH("Yes",asset_level_drivers!$A$5:$M$5,0)),SUMIFS(asset_level_drivers!$B$12:$XFD$12,asset_level_drivers!$B$4:$XFD$4,"Yes")/12,0)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+IF($A602&gt;=INDEX(asset_level_drivers!$A$7:$M$7,1,MATCH("Yes",asset_level_drivers!$A$5:$M$5,0)),SUMIFS(asset_level_drivers!$B$12:$XFD$12,asset_level_drivers!$B$4:$XFD$4,"Yes")/12,0)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+IF($A603&gt;=INDEX(asset_level_drivers!$A$7:$M$7,1,MATCH("Yes",asset_level_drivers!$A$5:$M$5,0)),SUMIFS(asset_level_drivers!$B$12:$XFD$12,asset_level_drivers!$B$4:$XFD$4,"Yes")/12,0)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+IF($A604&gt;=INDEX(asset_level_drivers!$A$7:$M$7,1,MATCH("Yes",asset_level_drivers!$A$5:$M$5,0)),SUMIFS(asset_level_drivers!$B$12:$XFD$12,asset_level_drivers!$B$4:$XFD$4,"Yes")/12,0)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+IF($A605&gt;=INDEX(asset_level_drivers!$A$7:$M$7,1,MATCH("Yes",asset_level_drivers!$A$5:$M$5,0)),SUMIFS(asset_level_drivers!$B$12:$XFD$12,asset_level_drivers!$B$4:$XFD$4,"Yes")/12,0)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+IF($A606&gt;=INDEX(asset_level_drivers!$A$7:$M$7,1,MATCH("Yes",asset_level_drivers!$A$5:$M$5,0)),SUMIFS(asset_level_drivers!$B$12:$XFD$12,asset_level_drivers!$B$4:$XFD$4,"Yes")/12,0)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+IF($A607&gt;=INDEX(asset_level_drivers!$A$7:$M$7,1,MATCH("Yes",asset_level_drivers!$A$5:$M$5,0)),SUMIFS(asset_level_drivers!$B$12:$XFD$12,asset_level_drivers!$B$4:$XFD$4,"Yes")/12,0)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+IF($A608&gt;=INDEX(asset_level_drivers!$A$7:$M$7,1,MATCH("Yes",asset_level_drivers!$A$5:$M$5,0)),SUMIFS(asset_level_drivers!$B$12:$XFD$12,asset_level_drivers!$B$4:$XFD$4,"Yes")/12,0)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+IF($A609&gt;=INDEX(asset_level_drivers!$A$7:$M$7,1,MATCH("Yes",asset_level_drivers!$A$5:$M$5,0)),SUMIFS(asset_level_drivers!$B$12:$XFD$12,asset_level_drivers!$B$4:$XFD$4,"Yes")/12,0)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+IF($A610&gt;=INDEX(asset_level_drivers!$A$7:$M$7,1,MATCH("Yes",asset_level_drivers!$A$5:$M$5,0)),SUMIFS(asset_level_drivers!$B$12:$XFD$12,asset_level_drivers!$B$4:$XFD$4,"Yes")/12,0)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+IF($A611&gt;=INDEX(asset_level_drivers!$A$7:$M$7,1,MATCH("Yes",asset_level_drivers!$A$5:$M$5,0)),SUMIFS(asset_level_drivers!$B$12:$XFD$12,asset_level_drivers!$B$4:$XFD$4,"Yes")/12,0)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+IF($A612&gt;=INDEX(asset_level_drivers!$A$7:$M$7,1,MATCH("Yes",asset_level_drivers!$A$5:$M$5,0)),SUMIFS(asset_level_drivers!$B$12:$XFD$12,asset_level_drivers!$B$4:$XFD$4,"Yes")/12,0)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+IF($A613&gt;=INDEX(asset_level_drivers!$A$7:$M$7,1,MATCH("Yes",asset_level_drivers!$A$5:$M$5,0)),SUMIFS(asset_level_drivers!$B$12:$XFD$12,asset_level_drivers!$B$4:$XFD$4,"Yes")/12,0)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+IF($A614&gt;=INDEX(asset_level_drivers!$A$7:$M$7,1,MATCH("Yes",asset_level_drivers!$A$5:$M$5,0)),SUMIFS(asset_level_drivers!$B$12:$XFD$12,asset_level_drivers!$B$4:$XFD$4,"Yes")/12,0)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+IF($A615&gt;=INDEX(asset_level_drivers!$A$7:$M$7,1,MATCH("Yes",asset_level_drivers!$A$5:$M$5,0)),SUMIFS(asset_level_drivers!$B$12:$XFD$12,asset_level_drivers!$B$4:$XFD$4,"Yes")/12,0)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+IF($A616&gt;=INDEX(asset_level_drivers!$A$7:$M$7,1,MATCH("Yes",asset_level_drivers!$A$5:$M$5,0)),SUMIFS(asset_level_drivers!$B$12:$XFD$12,asset_level_drivers!$B$4:$XFD$4,"Yes")/12,0)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+IF($A617&gt;=INDEX(asset_level_drivers!$A$7:$M$7,1,MATCH("Yes",asset_level_drivers!$A$5:$M$5,0)),SUMIFS(asset_level_drivers!$B$12:$XFD$12,asset_level_drivers!$B$4:$XFD$4,"Yes")/12,0)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+IF($A618&gt;=INDEX(asset_level_drivers!$A$7:$M$7,1,MATCH("Yes",asset_level_drivers!$A$5:$M$5,0)),SUMIFS(asset_level_drivers!$B$12:$XFD$12,asset_level_drivers!$B$4:$XFD$4,"Yes")/12,0)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+IF($A619&gt;=INDEX(asset_level_drivers!$A$7:$M$7,1,MATCH("Yes",asset_level_drivers!$A$5:$M$5,0)),SUMIFS(asset_level_drivers!$B$12:$XFD$12,asset_level_drivers!$B$4:$XFD$4,"Yes")/12,0)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+IF($A620&gt;=INDEX(asset_level_drivers!$A$7:$M$7,1,MATCH("Yes",asset_level_drivers!$A$5:$M$5,0)),SUMIFS(asset_level_drivers!$B$12:$XFD$12,asset_level_drivers!$B$4:$XFD$4,"Yes")/12,0)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+IF($A621&gt;=INDEX(asset_level_drivers!$A$7:$M$7,1,MATCH("Yes",asset_level_drivers!$A$5:$M$5,0)),SUMIFS(asset_level_drivers!$B$12:$XFD$12,asset_level_drivers!$B$4:$XFD$4,"Yes")/12,0)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+IF($A622&gt;=INDEX(asset_level_drivers!$A$7:$M$7,1,MATCH("Yes",asset_level_drivers!$A$5:$M$5,0)),SUMIFS(asset_level_drivers!$B$12:$XFD$12,asset_level_drivers!$B$4:$XFD$4,"Yes")/12,0)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+IF($A623&gt;=INDEX(asset_level_drivers!$A$7:$M$7,1,MATCH("Yes",asset_level_drivers!$A$5:$M$5,0)),SUMIFS(asset_level_drivers!$B$12:$XFD$12,asset_level_drivers!$B$4:$XFD$4,"Yes")/12,0)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+IF($A624&gt;=INDEX(asset_level_drivers!$A$7:$M$7,1,MATCH("Yes",asset_level_drivers!$A$5:$M$5,0)),SUMIFS(asset_level_drivers!$B$12:$XFD$12,asset_level_drivers!$B$4:$XFD$4,"Yes")/12,0)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+IF($A625&gt;=INDEX(asset_level_drivers!$A$7:$M$7,1,MATCH("Yes",asset_level_drivers!$A$5:$M$5,0)),SUMIFS(asset_level_drivers!$B$12:$XFD$12,asset_level_drivers!$B$4:$XFD$4,"Yes")/12,0)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+IF($A626&gt;=INDEX(asset_level_drivers!$A$7:$M$7,1,MATCH("Yes",asset_level_drivers!$A$5:$M$5,0)),SUMIFS(asset_level_drivers!$B$12:$XFD$12,asset_level_drivers!$B$4:$XFD$4,"Yes")/12,0)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+IF($A627&gt;=INDEX(asset_level_drivers!$A$7:$M$7,1,MATCH("Yes",asset_level_drivers!$A$5:$M$5,0)),SUMIFS(asset_level_drivers!$B$12:$XFD$12,asset_level_drivers!$B$4:$XFD$4,"Yes")/12,0)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+IF($A628&gt;=INDEX(asset_level_drivers!$A$7:$M$7,1,MATCH("Yes",asset_level_drivers!$A$5:$M$5,0)),SUMIFS(asset_level_drivers!$B$12:$XFD$12,asset_level_drivers!$B$4:$XFD$4,"Yes")/12,0)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+IF($A629&gt;=INDEX(asset_level_drivers!$A$7:$M$7,1,MATCH("Yes",asset_level_drivers!$A$5:$M$5,0)),SUMIFS(asset_level_drivers!$B$12:$XFD$12,asset_level_drivers!$B$4:$XFD$4,"Yes")/12,0)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+IF($A630&gt;=INDEX(asset_level_drivers!$A$7:$M$7,1,MATCH("Yes",asset_level_drivers!$A$5:$M$5,0)),SUMIFS(asset_level_drivers!$B$12:$XFD$12,asset_level_drivers!$B$4:$XFD$4,"Yes")/12,0)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+IF($A631&gt;=INDEX(asset_level_drivers!$A$7:$M$7,1,MATCH("Yes",asset_level_drivers!$A$5:$M$5,0)),SUMIFS(asset_level_drivers!$B$12:$XFD$12,asset_level_drivers!$B$4:$XFD$4,"Yes")/12,0)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+IF($A632&gt;=INDEX(asset_level_drivers!$A$7:$M$7,1,MATCH("Yes",asset_level_drivers!$A$5:$M$5,0)),SUMIFS(asset_level_drivers!$B$12:$XFD$12,asset_level_drivers!$B$4:$XFD$4,"Yes")/12,0)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+IF($A633&gt;=INDEX(asset_level_drivers!$A$7:$M$7,1,MATCH("Yes",asset_level_drivers!$A$5:$M$5,0)),SUMIFS(asset_level_drivers!$B$12:$XFD$12,asset_level_drivers!$B$4:$XFD$4,"Yes")/12,0)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+IF($A634&gt;=INDEX(asset_level_drivers!$A$7:$M$7,1,MATCH("Yes",asset_level_drivers!$A$5:$M$5,0)),SUMIFS(asset_level_drivers!$B$12:$XFD$12,asset_level_drivers!$B$4:$XFD$4,"Yes")/12,0)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+IF($A635&gt;=INDEX(asset_level_drivers!$A$7:$M$7,1,MATCH("Yes",asset_level_drivers!$A$5:$M$5,0)),SUMIFS(asset_level_drivers!$B$12:$XFD$12,asset_level_drivers!$B$4:$XFD$4,"Yes")/12,0)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+IF($A636&gt;=INDEX(asset_level_drivers!$A$7:$M$7,1,MATCH("Yes",asset_level_drivers!$A$5:$M$5,0)),SUMIFS(asset_level_drivers!$B$12:$XFD$12,asset_level_drivers!$B$4:$XFD$4,"Yes")/12,0)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+IF($A637&gt;=INDEX(asset_level_drivers!$A$7:$M$7,1,MATCH("Yes",asset_level_drivers!$A$5:$M$5,0)),SUMIFS(asset_level_drivers!$B$12:$XFD$12,asset_level_drivers!$B$4:$XFD$4,"Yes")/12,0)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+IF($A638&gt;=INDEX(asset_level_drivers!$A$7:$M$7,1,MATCH("Yes",asset_level_drivers!$A$5:$M$5,0)),SUMIFS(asset_level_drivers!$B$12:$XFD$12,asset_level_drivers!$B$4:$XFD$4,"Yes")/12,0)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+IF($A639&gt;=INDEX(asset_level_drivers!$A$7:$M$7,1,MATCH("Yes",asset_level_drivers!$A$5:$M$5,0)),SUMIFS(asset_level_drivers!$B$12:$XFD$12,asset_level_drivers!$B$4:$XFD$4,"Yes")/12,0)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+IF($A640&gt;=INDEX(asset_level_drivers!$A$7:$M$7,1,MATCH("Yes",asset_level_drivers!$A$5:$M$5,0)),SUMIFS(asset_level_drivers!$B$12:$XFD$12,asset_level_drivers!$B$4:$XFD$4,"Yes")/12,0)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+IF($A641&gt;=INDEX(asset_level_drivers!$A$7:$M$7,1,MATCH("Yes",asset_level_drivers!$A$5:$M$5,0)),SUMIFS(asset_level_drivers!$B$12:$XFD$12,asset_level_drivers!$B$4:$XFD$4,"Yes")/12,0)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+IF($A642&gt;=INDEX(asset_level_drivers!$A$7:$M$7,1,MATCH("Yes",asset_level_drivers!$A$5:$M$5,0)),SUMIFS(asset_level_drivers!$B$12:$XFD$12,asset_level_drivers!$B$4:$XFD$4,"Yes")/12,0)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+IF($A643&gt;=INDEX(asset_level_drivers!$A$7:$M$7,1,MATCH("Yes",asset_level_drivers!$A$5:$M$5,0)),SUMIFS(asset_level_drivers!$B$12:$XFD$12,asset_level_drivers!$B$4:$XFD$4,"Yes")/12,0)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+IF($A644&gt;=INDEX(asset_level_drivers!$A$7:$M$7,1,MATCH("Yes",asset_level_drivers!$A$5:$M$5,0)),SUMIFS(asset_level_drivers!$B$12:$XFD$12,asset_level_drivers!$B$4:$XFD$4,"Yes")/12,0)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+IF($A645&gt;=INDEX(asset_level_drivers!$A$7:$M$7,1,MATCH("Yes",asset_level_drivers!$A$5:$M$5,0)),SUMIFS(asset_level_drivers!$B$12:$XFD$12,asset_level_drivers!$B$4:$XFD$4,"Yes")/12,0)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+IF($A646&gt;=INDEX(asset_level_drivers!$A$7:$M$7,1,MATCH("Yes",asset_level_drivers!$A$5:$M$5,0)),SUMIFS(asset_level_drivers!$B$12:$XFD$12,asset_level_drivers!$B$4:$XFD$4,"Yes")/12,0)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+IF($A647&gt;=INDEX(asset_level_drivers!$A$7:$M$7,1,MATCH("Yes",asset_level_drivers!$A$5:$M$5,0)),SUMIFS(asset_level_drivers!$B$12:$XFD$12,asset_level_drivers!$B$4:$XFD$4,"Yes")/12,0)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+IF($A648&gt;=INDEX(asset_level_drivers!$A$7:$M$7,1,MATCH("Yes",asset_level_drivers!$A$5:$M$5,0)),SUMIFS(asset_level_drivers!$B$12:$XFD$12,asset_level_drivers!$B$4:$XFD$4,"Yes")/12,0)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+IF($A649&gt;=INDEX(asset_level_drivers!$A$7:$M$7,1,MATCH("Yes",asset_level_drivers!$A$5:$M$5,0)),SUMIFS(asset_level_drivers!$B$12:$XFD$12,asset_level_drivers!$B$4:$XFD$4,"Yes")/12,0)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+IF($A650&gt;=INDEX(asset_level_drivers!$A$7:$M$7,1,MATCH("Yes",asset_level_drivers!$A$5:$M$5,0)),SUMIFS(asset_level_drivers!$B$12:$XFD$12,asset_level_drivers!$B$4:$XFD$4,"Yes")/12,0)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+IF($A651&gt;=INDEX(asset_level_drivers!$A$7:$M$7,1,MATCH("Yes",asset_level_drivers!$A$5:$M$5,0)),SUMIFS(asset_level_drivers!$B$12:$XFD$12,asset_level_drivers!$B$4:$XFD$4,"Yes")/12,0)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+IF($A652&gt;=INDEX(asset_level_drivers!$A$7:$M$7,1,MATCH("Yes",asset_level_drivers!$A$5:$M$5,0)),SUMIFS(asset_level_drivers!$B$12:$XFD$12,asset_level_drivers!$B$4:$XFD$4,"Yes")/12,0)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+IF($A653&gt;=INDEX(asset_level_drivers!$A$7:$M$7,1,MATCH("Yes",asset_level_drivers!$A$5:$M$5,0)),SUMIFS(asset_level_drivers!$B$12:$XFD$12,asset_level_drivers!$B$4:$XFD$4,"Yes")/12,0)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+IF($A654&gt;=INDEX(asset_level_drivers!$A$7:$M$7,1,MATCH("Yes",asset_level_drivers!$A$5:$M$5,0)),SUMIFS(asset_level_drivers!$B$12:$XFD$12,asset_level_drivers!$B$4:$XFD$4,"Yes")/12,0)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+IF($A655&gt;=INDEX(asset_level_drivers!$A$7:$M$7,1,MATCH("Yes",asset_level_drivers!$A$5:$M$5,0)),SUMIFS(asset_level_drivers!$B$12:$XFD$12,asset_level_drivers!$B$4:$XFD$4,"Yes")/12,0)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+IF($A656&gt;=INDEX(asset_level_drivers!$A$7:$M$7,1,MATCH("Yes",asset_level_drivers!$A$5:$M$5,0)),SUMIFS(asset_level_drivers!$B$12:$XFD$12,asset_level_drivers!$B$4:$XFD$4,"Yes")/12,0)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+IF($A657&gt;=INDEX(asset_level_drivers!$A$7:$M$7,1,MATCH("Yes",asset_level_drivers!$A$5:$M$5,0)),SUMIFS(asset_level_drivers!$B$12:$XFD$12,asset_level_drivers!$B$4:$XFD$4,"Yes")/12,0)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+IF($A658&gt;=INDEX(asset_level_drivers!$A$7:$M$7,1,MATCH("Yes",asset_level_drivers!$A$5:$M$5,0)),SUMIFS(asset_level_drivers!$B$12:$XFD$12,asset_level_drivers!$B$4:$XFD$4,"Yes")/12,0)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+IF($A659&gt;=INDEX(asset_level_drivers!$A$7:$M$7,1,MATCH("Yes",asset_level_drivers!$A$5:$M$5,0)),SUMIFS(asset_level_drivers!$B$12:$XFD$12,asset_level_drivers!$B$4:$XFD$4,"Yes")/12,0)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+IF($A660&gt;=INDEX(asset_level_drivers!$A$7:$M$7,1,MATCH("Yes",asset_level_drivers!$A$5:$M$5,0)),SUMIFS(asset_level_drivers!$B$12:$XFD$12,asset_level_drivers!$B$4:$XFD$4,"Yes")/12,0)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+IF($A661&gt;=INDEX(asset_level_drivers!$A$7:$M$7,1,MATCH("Yes",asset_level_drivers!$A$5:$M$5,0)),SUMIFS(asset_level_drivers!$B$12:$XFD$12,asset_level_drivers!$B$4:$XFD$4,"Yes")/12,0)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+IF($A662&gt;=INDEX(asset_level_drivers!$A$7:$M$7,1,MATCH("Yes",asset_level_drivers!$A$5:$M$5,0)),SUMIFS(asset_level_drivers!$B$12:$XFD$12,asset_level_drivers!$B$4:$XFD$4,"Yes")/12,0)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+IF($A663&gt;=INDEX(asset_level_drivers!$A$7:$M$7,1,MATCH("Yes",asset_level_drivers!$A$5:$M$5,0)),SUMIFS(asset_level_drivers!$B$12:$XFD$12,asset_level_drivers!$B$4:$XFD$4,"Yes")/12,0)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+IF($A664&gt;=INDEX(asset_level_drivers!$A$7:$M$7,1,MATCH("Yes",asset_level_drivers!$A$5:$M$5,0)),SUMIFS(asset_level_drivers!$B$12:$XFD$12,asset_level_drivers!$B$4:$XFD$4,"Yes")/12,0)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+IF($A665&gt;=INDEX(asset_level_drivers!$A$7:$M$7,1,MATCH("Yes",asset_level_drivers!$A$5:$M$5,0)),SUMIFS(asset_level_drivers!$B$12:$XFD$12,asset_level_drivers!$B$4:$XFD$4,"Yes")/12,0)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+IF($A666&gt;=INDEX(asset_level_drivers!$A$7:$M$7,1,MATCH("Yes",asset_level_drivers!$A$5:$M$5,0)),SUMIFS(asset_level_drivers!$B$12:$XFD$12,asset_level_drivers!$B$4:$XFD$4,"Yes")/12,0)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+IF($A667&gt;=INDEX(asset_level_drivers!$A$7:$M$7,1,MATCH("Yes",asset_level_drivers!$A$5:$M$5,0)),SUMIFS(asset_level_drivers!$B$12:$XFD$12,asset_level_drivers!$B$4:$XFD$4,"Yes")/12,0)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+IF($A668&gt;=INDEX(asset_level_drivers!$A$7:$M$7,1,MATCH("Yes",asset_level_drivers!$A$5:$M$5,0)),SUMIFS(asset_level_drivers!$B$12:$XFD$12,asset_level_drivers!$B$4:$XFD$4,"Yes")/12,0)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+IF($A669&gt;=INDEX(asset_level_drivers!$A$7:$M$7,1,MATCH("Yes",asset_level_drivers!$A$5:$M$5,0)),SUMIFS(asset_level_drivers!$B$12:$XFD$12,asset_level_drivers!$B$4:$XFD$4,"Yes")/12,0)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+IF($A670&gt;=INDEX(asset_level_drivers!$A$7:$M$7,1,MATCH("Yes",asset_level_drivers!$A$5:$M$5,0)),SUMIFS(asset_level_drivers!$B$12:$XFD$12,asset_level_drivers!$B$4:$XFD$4,"Yes")/12,0)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+IF($A671&gt;=INDEX(asset_level_drivers!$A$7:$M$7,1,MATCH("Yes",asset_level_drivers!$A$5:$M$5,0)),SUMIFS(asset_level_drivers!$B$12:$XFD$12,asset_level_drivers!$B$4:$XFD$4,"Yes")/12,0)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+IF($A672&gt;=INDEX(asset_level_drivers!$A$7:$M$7,1,MATCH("Yes",asset_level_drivers!$A$5:$M$5,0)),SUMIFS(asset_level_drivers!$B$12:$XFD$12,asset_level_drivers!$B$4:$XFD$4,"Yes")/12,0)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+IF($A673&gt;=INDEX(asset_level_drivers!$A$7:$M$7,1,MATCH("Yes",asset_level_drivers!$A$5:$M$5,0)),SUMIFS(asset_level_drivers!$B$12:$XFD$12,asset_level_drivers!$B$4:$XFD$4,"Yes")/12,0)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+IF($A674&gt;=INDEX(asset_level_drivers!$A$7:$M$7,1,MATCH("Yes",asset_level_drivers!$A$5:$M$5,0)),SUMIFS(asset_level_drivers!$B$12:$XFD$12,asset_level_drivers!$B$4:$XFD$4,"Yes")/12,0)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+IF($A675&gt;=INDEX(asset_level_drivers!$A$7:$M$7,1,MATCH("Yes",asset_level_drivers!$A$5:$M$5,0)),SUMIFS(asset_level_drivers!$B$12:$XFD$12,asset_level_drivers!$B$4:$XFD$4,"Yes")/12,0)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+IF($A676&gt;=INDEX(asset_level_drivers!$A$7:$M$7,1,MATCH("Yes",asset_level_drivers!$A$5:$M$5,0)),SUMIFS(asset_level_drivers!$B$12:$XFD$12,asset_level_drivers!$B$4:$XFD$4,"Yes")/12,0)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+IF($A677&gt;=INDEX(asset_level_drivers!$A$7:$M$7,1,MATCH("Yes",asset_level_drivers!$A$5:$M$5,0)),SUMIFS(asset_level_drivers!$B$12:$XFD$12,asset_level_drivers!$B$4:$XFD$4,"Yes")/12,0)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+IF($A678&gt;=INDEX(asset_level_drivers!$A$7:$M$7,1,MATCH("Yes",asset_level_drivers!$A$5:$M$5,0)),SUMIFS(asset_level_drivers!$B$12:$XFD$12,asset_level_drivers!$B$4:$XFD$4,"Yes")/12,0)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+IF($A679&gt;=INDEX(asset_level_drivers!$A$7:$M$7,1,MATCH("Yes",asset_level_drivers!$A$5:$M$5,0)),SUMIFS(asset_level_drivers!$B$12:$XFD$12,asset_level_drivers!$B$4:$XFD$4,"Yes")/12,0)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+IF($A680&gt;=INDEX(asset_level_drivers!$A$7:$M$7,1,MATCH("Yes",asset_level_drivers!$A$5:$M$5,0)),SUMIFS(asset_level_drivers!$B$12:$XFD$12,asset_level_drivers!$B$4:$XFD$4,"Yes")/12,0)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+IF($A681&gt;=INDEX(asset_level_drivers!$A$7:$M$7,1,MATCH("Yes",asset_level_drivers!$A$5:$M$5,0)),SUMIFS(asset_level_drivers!$B$12:$XFD$12,asset_level_drivers!$B$4:$XFD$4,"Yes")/12,0)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+IF($A682&gt;=INDEX(asset_level_drivers!$A$7:$M$7,1,MATCH("Yes",asset_level_drivers!$A$5:$M$5,0)),SUMIFS(asset_level_drivers!$B$12:$XFD$12,asset_level_drivers!$B$4:$XFD$4,"Yes")/12,0)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+IF($A683&gt;=INDEX(asset_level_drivers!$A$7:$M$7,1,MATCH("Yes",asset_level_drivers!$A$5:$M$5,0)),SUMIFS(asset_level_drivers!$B$12:$XFD$12,asset_level_drivers!$B$4:$XFD$4,"Yes")/12,0)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+IF($A684&gt;=INDEX(asset_level_drivers!$A$7:$M$7,1,MATCH("Yes",asset_level_drivers!$A$5:$M$5,0)),SUMIFS(asset_level_drivers!$B$12:$XFD$12,asset_level_drivers!$B$4:$XFD$4,"Yes")/12,0)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+IF($A685&gt;=INDEX(asset_level_drivers!$A$7:$M$7,1,MATCH("Yes",asset_level_drivers!$A$5:$M$5,0)),SUMIFS(asset_level_drivers!$B$12:$XFD$12,asset_level_drivers!$B$4:$XFD$4,"Yes")/12,0)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+IF($A686&gt;=INDEX(asset_level_drivers!$A$7:$M$7,1,MATCH("Yes",asset_level_drivers!$A$5:$M$5,0)),SUMIFS(asset_level_drivers!$B$12:$XFD$12,asset_level_drivers!$B$4:$XFD$4,"Yes")/12,0)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+IF($A687&gt;=INDEX(asset_level_drivers!$A$7:$M$7,1,MATCH("Yes",asset_level_drivers!$A$5:$M$5,0)),SUMIFS(asset_level_drivers!$B$12:$XFD$12,asset_level_drivers!$B$4:$XFD$4,"Yes")/12,0)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+IF($A688&gt;=INDEX(asset_level_drivers!$A$7:$M$7,1,MATCH("Yes",asset_level_drivers!$A$5:$M$5,0)),SUMIFS(asset_level_drivers!$B$12:$XFD$12,asset_level_drivers!$B$4:$XFD$4,"Yes")/12,0)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+IF($A689&gt;=INDEX(asset_level_drivers!$A$7:$M$7,1,MATCH("Yes",asset_level_drivers!$A$5:$M$5,0)),SUMIFS(asset_level_drivers!$B$12:$XFD$12,asset_level_drivers!$B$4:$XFD$4,"Yes")/12,0)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+IF($A690&gt;=INDEX(asset_level_drivers!$A$7:$M$7,1,MATCH("Yes",asset_level_drivers!$A$5:$M$5,0)),SUMIFS(asset_level_drivers!$B$12:$XFD$12,asset_level_drivers!$B$4:$XFD$4,"Yes")/12,0)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+IF($A691&gt;=INDEX(asset_level_drivers!$A$7:$M$7,1,MATCH("Yes",asset_level_drivers!$A$5:$M$5,0)),SUMIFS(asset_level_drivers!$B$12:$XFD$12,asset_level_drivers!$B$4:$XFD$4,"Yes")/12,0)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+IF($A692&gt;=INDEX(asset_level_drivers!$A$7:$M$7,1,MATCH("Yes",asset_level_drivers!$A$5:$M$5,0)),SUMIFS(asset_level_drivers!$B$12:$XFD$12,asset_level_drivers!$B$4:$XFD$4,"Yes")/12,0)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+IF($A693&gt;=INDEX(asset_level_drivers!$A$7:$M$7,1,MATCH("Yes",asset_level_drivers!$A$5:$M$5,0)),SUMIFS(asset_level_drivers!$B$12:$XFD$12,asset_level_drivers!$B$4:$XFD$4,"Yes")/12,0)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+IF($A694&gt;=INDEX(asset_level_drivers!$A$7:$M$7,1,MATCH("Yes",asset_level_drivers!$A$5:$M$5,0)),SUMIFS(asset_level_drivers!$B$12:$XFD$12,asset_level_drivers!$B$4:$XFD$4,"Yes")/12,0)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+IF($A695&gt;=INDEX(asset_level_drivers!$A$7:$M$7,1,MATCH("Yes",asset_level_drivers!$A$5:$M$5,0)),SUMIFS(asset_level_drivers!$B$12:$XFD$12,asset_level_drivers!$B$4:$XFD$4,"Yes")/12,0)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+IF($A696&gt;=INDEX(asset_level_drivers!$A$7:$M$7,1,MATCH("Yes",asset_level_drivers!$A$5:$M$5,0)),SUMIFS(asset_level_drivers!$B$12:$XFD$12,asset_level_drivers!$B$4:$XFD$4,"Yes")/12,0)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+IF($A697&gt;=INDEX(asset_level_drivers!$A$7:$M$7,1,MATCH("Yes",asset_level_drivers!$A$5:$M$5,0)),SUMIFS(asset_level_drivers!$B$12:$XFD$12,asset_level_drivers!$B$4:$XFD$4,"Yes")/12,0)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+IF($A698&gt;=INDEX(asset_level_drivers!$A$7:$M$7,1,MATCH("Yes",asset_level_drivers!$A$5:$M$5,0)),SUMIFS(asset_level_drivers!$B$12:$XFD$12,asset_level_drivers!$B$4:$XFD$4,"Yes")/12,0)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+IF($A699&gt;=INDEX(asset_level_drivers!$A$7:$M$7,1,MATCH("Yes",asset_level_drivers!$A$5:$M$5,0)),SUMIFS(asset_level_drivers!$B$12:$XFD$12,asset_level_drivers!$B$4:$XFD$4,"Yes")/12,0)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+IF($A700&gt;=INDEX(asset_level_drivers!$A$7:$M$7,1,MATCH("Yes",asset_level_drivers!$A$5:$M$5,0)),SUMIFS(asset_level_drivers!$B$12:$XFD$12,asset_level_drivers!$B$4:$XFD$4,"Yes")/12,0)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+IF($A701&gt;=INDEX(asset_level_drivers!$A$7:$M$7,1,MATCH("Yes",asset_level_drivers!$A$5:$M$5,0)),SUMIFS(asset_level_drivers!$B$12:$XFD$12,asset_level_drivers!$B$4:$XFD$4,"Yes")/12,0)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+IF($A702&gt;=INDEX(asset_level_drivers!$A$7:$M$7,1,MATCH("Yes",asset_level_drivers!$A$5:$M$5,0)),SUMIFS(asset_level_drivers!$B$12:$XFD$12,asset_level_drivers!$B$4:$XFD$4,"Yes")/12,0)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+IF($A703&gt;=INDEX(asset_level_drivers!$A$7:$M$7,1,MATCH("Yes",asset_level_drivers!$A$5:$M$5,0)),SUMIFS(asset_level_drivers!$B$12:$XFD$12,asset_level_drivers!$B$4:$XFD$4,"Yes")/12,0)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+IF($A704&gt;=INDEX(asset_level_drivers!$A$7:$M$7,1,MATCH("Yes",asset_level_drivers!$A$5:$M$5,0)),SUMIFS(asset_level_drivers!$B$12:$XFD$12,asset_level_drivers!$B$4:$XFD$4,"Yes")/12,0)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+IF($A705&gt;=INDEX(asset_level_drivers!$A$7:$M$7,1,MATCH("Yes",asset_level_drivers!$A$5:$M$5,0)),SUMIFS(asset_level_drivers!$B$12:$XFD$12,asset_level_drivers!$B$4:$XFD$4,"Yes")/12,0)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+IF($A706&gt;=INDEX(asset_level_drivers!$A$7:$M$7,1,MATCH("Yes",asset_level_drivers!$A$5:$M$5,0)),SUMIFS(asset_level_drivers!$B$12:$XFD$12,asset_level_drivers!$B$4:$XFD$4,"Yes")/12,0)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+IF($A707&gt;=INDEX(asset_level_drivers!$A$7:$M$7,1,MATCH("Yes",asset_level_drivers!$A$5:$M$5,0)),SUMIFS(asset_level_drivers!$B$12:$XFD$12,asset_level_drivers!$B$4:$XFD$4,"Yes")/12,0)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+IF($A708&gt;=INDEX(asset_level_drivers!$A$7:$M$7,1,MATCH("Yes",asset_level_drivers!$A$5:$M$5,0)),SUMIFS(asset_level_drivers!$B$12:$XFD$12,asset_level_drivers!$B$4:$XFD$4,"Yes")/12,0)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+IF($A709&gt;=INDEX(asset_level_drivers!$A$7:$M$7,1,MATCH("Yes",asset_level_drivers!$A$5:$M$5,0)),SUMIFS(asset_level_drivers!$B$12:$XFD$12,asset_level_drivers!$B$4:$XFD$4,"Yes")/12,0)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+IF($A710&gt;=INDEX(asset_level_drivers!$A$7:$M$7,1,MATCH("Yes",asset_level_drivers!$A$5:$M$5,0)),SUMIFS(asset_level_drivers!$B$12:$XFD$12,asset_level_drivers!$B$4:$XFD$4,"Yes")/12,0)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+IF($A711&gt;=INDEX(asset_level_drivers!$A$7:$M$7,1,MATCH("Yes",asset_level_drivers!$A$5:$M$5,0)),SUMIFS(asset_level_drivers!$B$12:$XFD$12,asset_level_drivers!$B$4:$XFD$4,"Yes")/12,0)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+IF($A712&gt;=INDEX(asset_level_drivers!$A$7:$M$7,1,MATCH("Yes",asset_level_drivers!$A$5:$M$5,0)),SUMIFS(asset_level_drivers!$B$12:$XFD$12,asset_level_drivers!$B$4:$XFD$4,"Yes")/12,0)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+IF($A713&gt;=INDEX(asset_level_drivers!$A$7:$M$7,1,MATCH("Yes",asset_level_drivers!$A$5:$M$5,0)),SUMIFS(asset_level_drivers!$B$12:$XFD$12,asset_level_drivers!$B$4:$XFD$4,"Yes")/12,0)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+IF($A714&gt;=INDEX(asset_level_drivers!$A$7:$M$7,1,MATCH("Yes",asset_level_drivers!$A$5:$M$5,0)),SUMIFS(asset_level_drivers!$B$12:$XFD$12,asset_level_drivers!$B$4:$XFD$4,"Yes")/12,0)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+IF($A715&gt;=INDEX(asset_level_drivers!$A$7:$M$7,1,MATCH("Yes",asset_level_drivers!$A$5:$M$5,0)),SUMIFS(asset_level_drivers!$B$12:$XFD$12,asset_level_drivers!$B$4:$XFD$4,"Yes")/12,0)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+IF($A716&gt;=INDEX(asset_level_drivers!$A$7:$M$7,1,MATCH("Yes",asset_level_drivers!$A$5:$M$5,0)),SUMIFS(asset_level_drivers!$B$12:$XFD$12,asset_level_drivers!$B$4:$XFD$4,"Yes")/12,0)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+IF($A717&gt;=INDEX(asset_level_drivers!$A$7:$M$7,1,MATCH("Yes",asset_level_drivers!$A$5:$M$5,0)),SUMIFS(asset_level_drivers!$B$12:$XFD$12,asset_level_drivers!$B$4:$XFD$4,"Yes")/12,0)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+IF($A718&gt;=INDEX(asset_level_drivers!$A$7:$M$7,1,MATCH("Yes",asset_level_drivers!$A$5:$M$5,0)),SUMIFS(asset_level_drivers!$B$12:$XFD$12,asset_level_drivers!$B$4:$XFD$4,"Yes")/12,0)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+IF($A719&gt;=INDEX(asset_level_drivers!$A$7:$M$7,1,MATCH("Yes",asset_level_drivers!$A$5:$M$5,0)),SUMIFS(asset_level_drivers!$B$12:$XFD$12,asset_level_drivers!$B$4:$XFD$4,"Yes")/12,0)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+IF($A720&gt;=INDEX(asset_level_drivers!$A$7:$M$7,1,MATCH("Yes",asset_level_drivers!$A$5:$M$5,0)),SUMIFS(asset_level_drivers!$B$12:$XFD$12,asset_level_drivers!$B$4:$XFD$4,"Yes")/12,0)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+IF($A721&gt;=INDEX(asset_level_drivers!$A$7:$M$7,1,MATCH("Yes",asset_level_drivers!$A$5:$M$5,0)),SUMIFS(asset_level_drivers!$B$12:$XFD$12,asset_level_drivers!$B$4:$XFD$4,"Yes")/12,0)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tabSelected="1" workbookViewId="0">
      <selection activeCell="B10" sqref="B10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75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75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1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8">
        <v>0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108">
        <v>0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8">
        <v>0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108">
        <v>0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8">
        <v>0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108">
        <v>0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8">
        <v>0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108">
        <v>0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8">
        <v>0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108">
        <v>0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8">
        <v>0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108">
        <v>0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4" priority="4">
      <formula>_xlfn.ISFORMULA(C2)</formula>
    </cfRule>
  </conditionalFormatting>
  <conditionalFormatting sqref="O2:O721">
    <cfRule type="expression" dxfId="33" priority="3">
      <formula>_xlfn.ISFORMULA(O2)</formula>
    </cfRule>
  </conditionalFormatting>
  <conditionalFormatting sqref="P2:P721">
    <cfRule type="expression" dxfId="32" priority="2">
      <formula>_xlfn.ISFORMULA(P2)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30" priority="6">
      <formula>_xlfn.ISFORMULA(C2)</formula>
    </cfRule>
  </conditionalFormatting>
  <conditionalFormatting sqref="O2:O721">
    <cfRule type="expression" dxfId="29" priority="5">
      <formula>_xlfn.ISFORMULA(O2)</formula>
    </cfRule>
  </conditionalFormatting>
  <conditionalFormatting sqref="M2:P721">
    <cfRule type="expression" dxfId="28" priority="4">
      <formula>_xlfn.ISFORMULA(M2)</formula>
    </cfRule>
  </conditionalFormatting>
  <conditionalFormatting sqref="M2:M601">
    <cfRule type="expression" dxfId="27" priority="2">
      <formula>YEAR($A2)&lt;&gt;YEAR($A1)</formula>
    </cfRule>
    <cfRule type="expression" dxfId="26" priority="3">
      <formula>_xlfn.ISFORMULA(M2)</formula>
    </cfRule>
  </conditionalFormatting>
  <conditionalFormatting sqref="Q2:Q721">
    <cfRule type="expression" dxfId="25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24" priority="5">
      <formula>_xlfn.ISFORMULA(C2)</formula>
    </cfRule>
  </conditionalFormatting>
  <conditionalFormatting sqref="P2:P721">
    <cfRule type="expression" dxfId="23" priority="3">
      <formula>_xlfn.ISFORMULA(P2)</formula>
    </cfRule>
  </conditionalFormatting>
  <conditionalFormatting sqref="O2:O721">
    <cfRule type="expression" dxfId="22" priority="2">
      <formula>_xlfn.ISFORMULA(O2)</formula>
    </cfRule>
  </conditionalFormatting>
  <conditionalFormatting sqref="L2:N721">
    <cfRule type="expression" dxfId="21" priority="4">
      <formula>_xlfn.ISFORMULA(L2)</formula>
    </cfRule>
  </conditionalFormatting>
  <conditionalFormatting sqref="Q2:Q721">
    <cfRule type="expression" dxfId="20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44104</v>
      </c>
      <c r="B2" s="92" t="str">
        <f>+asset_level_drivers!$C$1</f>
        <v>Munson</v>
      </c>
      <c r="C2" s="93">
        <v>33</v>
      </c>
      <c r="D2" s="94">
        <v>54.714651756286621</v>
      </c>
      <c r="E2" s="94">
        <v>512.93388031005861</v>
      </c>
      <c r="F2" s="94">
        <v>47.702855499267578</v>
      </c>
      <c r="G2" s="94">
        <v>75.104343376159662</v>
      </c>
      <c r="H2" s="94">
        <v>40.967514873504641</v>
      </c>
      <c r="I2" s="94">
        <v>291.46996377563477</v>
      </c>
      <c r="J2" s="94">
        <v>32.168022232055662</v>
      </c>
      <c r="K2" s="95">
        <v>541.07946875000005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44135</v>
      </c>
      <c r="B3" s="98" t="str">
        <f>+asset_level_drivers!$C$1</f>
        <v>Munson</v>
      </c>
      <c r="C3" s="99">
        <v>33</v>
      </c>
      <c r="D3" s="100">
        <v>50.755080718994144</v>
      </c>
      <c r="E3" s="100">
        <v>503.1159171142578</v>
      </c>
      <c r="F3" s="100">
        <v>46.789784652709962</v>
      </c>
      <c r="G3" s="100">
        <v>67.512694267272948</v>
      </c>
      <c r="H3" s="100">
        <v>38.025426162719725</v>
      </c>
      <c r="I3" s="100">
        <v>285.9728908691406</v>
      </c>
      <c r="J3" s="100">
        <v>31.562088203430175</v>
      </c>
      <c r="K3" s="101">
        <v>522.06345361328124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44165</v>
      </c>
      <c r="B4" s="106" t="str">
        <f>+asset_level_drivers!$C$1</f>
        <v>Munson</v>
      </c>
      <c r="C4" s="93">
        <v>33</v>
      </c>
      <c r="D4" s="94">
        <v>47.548106201171876</v>
      </c>
      <c r="E4" s="94">
        <v>495.00240332031251</v>
      </c>
      <c r="F4" s="94">
        <v>46.035228347778322</v>
      </c>
      <c r="G4" s="94">
        <v>61.766835037231445</v>
      </c>
      <c r="H4" s="94">
        <v>35.622224723815918</v>
      </c>
      <c r="I4" s="94">
        <v>281.3566987915039</v>
      </c>
      <c r="J4" s="94">
        <v>31.0531759185791</v>
      </c>
      <c r="K4" s="95">
        <v>510.88586132812497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44196</v>
      </c>
      <c r="B5" s="98" t="str">
        <f>+asset_level_drivers!$C$1</f>
        <v>Munson</v>
      </c>
      <c r="C5" s="99">
        <v>33</v>
      </c>
      <c r="D5" s="100">
        <v>44.803676063537594</v>
      </c>
      <c r="E5" s="100">
        <v>487.80095495605468</v>
      </c>
      <c r="F5" s="100">
        <v>45.365493484497073</v>
      </c>
      <c r="G5" s="100">
        <v>56.880938278198244</v>
      </c>
      <c r="H5" s="100">
        <v>33.565705165863037</v>
      </c>
      <c r="I5" s="100">
        <v>277.26015319824216</v>
      </c>
      <c r="J5" s="100">
        <v>30.601502227783204</v>
      </c>
      <c r="K5" s="101">
        <v>501.28005322265625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44227</v>
      </c>
      <c r="B6" s="106" t="str">
        <f>+asset_level_drivers!$C$1</f>
        <v>Munson</v>
      </c>
      <c r="C6" s="93">
        <v>33</v>
      </c>
      <c r="D6" s="94">
        <v>42.422586402893067</v>
      </c>
      <c r="E6" s="94">
        <v>481.44757385253905</v>
      </c>
      <c r="F6" s="94">
        <v>44.774628570556644</v>
      </c>
      <c r="G6" s="94">
        <v>52.671659835815433</v>
      </c>
      <c r="H6" s="94">
        <v>31.781501693725588</v>
      </c>
      <c r="I6" s="94">
        <v>273.64680328369138</v>
      </c>
      <c r="J6" s="94">
        <v>30.203050689697264</v>
      </c>
      <c r="K6" s="95">
        <v>492.95498193359373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44255</v>
      </c>
      <c r="B7" s="98" t="str">
        <f>+asset_level_drivers!$C$1</f>
        <v>Munson</v>
      </c>
      <c r="C7" s="99">
        <v>33</v>
      </c>
      <c r="D7" s="100">
        <v>40.332886535644533</v>
      </c>
      <c r="E7" s="100">
        <v>475.89856542968749</v>
      </c>
      <c r="F7" s="100">
        <v>44.258571319580078</v>
      </c>
      <c r="G7" s="100">
        <v>49.005379497528075</v>
      </c>
      <c r="H7" s="100">
        <v>30.21568271255493</v>
      </c>
      <c r="I7" s="100">
        <v>270.49174230957033</v>
      </c>
      <c r="J7" s="100">
        <v>29.855079551696779</v>
      </c>
      <c r="K7" s="101">
        <v>485.69952441406252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44286</v>
      </c>
      <c r="B8" s="106" t="str">
        <f>+asset_level_drivers!$C$1</f>
        <v>Munson</v>
      </c>
      <c r="C8" s="93">
        <v>33</v>
      </c>
      <c r="D8" s="94">
        <v>38.480969707489017</v>
      </c>
      <c r="E8" s="94">
        <v>471.12556909179688</v>
      </c>
      <c r="F8" s="94">
        <v>43.814682121276853</v>
      </c>
      <c r="G8" s="94">
        <v>45.782147308349607</v>
      </c>
      <c r="H8" s="94">
        <v>28.828064319610597</v>
      </c>
      <c r="I8" s="94">
        <v>267.77881005859376</v>
      </c>
      <c r="J8" s="94">
        <v>29.555809280395508</v>
      </c>
      <c r="K8" s="95">
        <v>479.35722216796876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44316</v>
      </c>
      <c r="B9" s="98" t="str">
        <f>+asset_level_drivers!$C$1</f>
        <v>Munson</v>
      </c>
      <c r="C9" s="99">
        <v>33</v>
      </c>
      <c r="D9" s="100">
        <v>36.825986007690432</v>
      </c>
      <c r="E9" s="100">
        <v>467.11256506347655</v>
      </c>
      <c r="F9" s="100">
        <v>43.441473556518552</v>
      </c>
      <c r="G9" s="100">
        <v>42.925544910430908</v>
      </c>
      <c r="H9" s="100">
        <v>27.588029827117921</v>
      </c>
      <c r="I9" s="100">
        <v>265.49889141845705</v>
      </c>
      <c r="J9" s="100">
        <v>29.304235668182372</v>
      </c>
      <c r="K9" s="101">
        <v>473.81040234375001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44347</v>
      </c>
      <c r="B10" s="106" t="str">
        <f>+asset_level_drivers!$C$1</f>
        <v>Munson</v>
      </c>
      <c r="C10" s="93">
        <v>33</v>
      </c>
      <c r="D10" s="94">
        <v>35.336189998626708</v>
      </c>
      <c r="E10" s="94">
        <v>463.85390808105467</v>
      </c>
      <c r="F10" s="94">
        <v>43.138417755126952</v>
      </c>
      <c r="G10" s="94">
        <v>40.376040538787841</v>
      </c>
      <c r="H10" s="94">
        <v>26.471783477783202</v>
      </c>
      <c r="I10" s="94">
        <v>263.64877154541017</v>
      </c>
      <c r="J10" s="94">
        <v>29.100002201080322</v>
      </c>
      <c r="K10" s="95">
        <v>468.96965771484378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44377</v>
      </c>
      <c r="B11" s="98" t="str">
        <f>+asset_level_drivers!$C$1</f>
        <v>Munson</v>
      </c>
      <c r="C11" s="99">
        <v>33</v>
      </c>
      <c r="D11" s="100">
        <v>33.986506961822506</v>
      </c>
      <c r="E11" s="100">
        <v>461.35309838867187</v>
      </c>
      <c r="F11" s="100">
        <v>42.905842697143555</v>
      </c>
      <c r="G11" s="100">
        <v>38.086514949798584</v>
      </c>
      <c r="H11" s="100">
        <v>25.460534358978272</v>
      </c>
      <c r="I11" s="100">
        <v>262.2304533081055</v>
      </c>
      <c r="J11" s="100">
        <v>28.94333251953125</v>
      </c>
      <c r="K11" s="101">
        <v>464.76697656250002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44408</v>
      </c>
      <c r="B12" s="106" t="str">
        <f>+asset_level_drivers!$C$1</f>
        <v>Munson</v>
      </c>
      <c r="C12" s="93">
        <v>33</v>
      </c>
      <c r="D12" s="94">
        <v>32.756830883026126</v>
      </c>
      <c r="E12" s="94">
        <v>459.62205407714845</v>
      </c>
      <c r="F12" s="94">
        <v>42.744855079650875</v>
      </c>
      <c r="G12" s="94">
        <v>36.019139171600344</v>
      </c>
      <c r="H12" s="94">
        <v>24.539213180541992</v>
      </c>
      <c r="I12" s="94">
        <v>261.25074279785156</v>
      </c>
      <c r="J12" s="94">
        <v>28.834973606109621</v>
      </c>
      <c r="K12" s="95">
        <v>461.15081249999997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44439</v>
      </c>
      <c r="B13" s="98" t="str">
        <f>+asset_level_drivers!$C$1</f>
        <v>Munson</v>
      </c>
      <c r="C13" s="99">
        <v>33</v>
      </c>
      <c r="D13" s="100">
        <v>31.630837215423583</v>
      </c>
      <c r="E13" s="100">
        <v>458.68064819335939</v>
      </c>
      <c r="F13" s="100">
        <v>42.657304946899416</v>
      </c>
      <c r="G13" s="100">
        <v>34.14316903305054</v>
      </c>
      <c r="H13" s="100">
        <v>23.69558452606201</v>
      </c>
      <c r="I13" s="100">
        <v>260.72096453857421</v>
      </c>
      <c r="J13" s="100">
        <v>28.776174182891847</v>
      </c>
      <c r="K13" s="101">
        <v>436.88272167968751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44469</v>
      </c>
      <c r="B14" s="106" t="str">
        <f>+asset_level_drivers!$C$1</f>
        <v>Munson</v>
      </c>
      <c r="C14" s="93">
        <v>33</v>
      </c>
      <c r="D14" s="94">
        <v>30.595117481231689</v>
      </c>
      <c r="E14" s="94">
        <v>458.55659863281249</v>
      </c>
      <c r="F14" s="94">
        <v>42.645768547058104</v>
      </c>
      <c r="G14" s="94">
        <v>32.433345451354981</v>
      </c>
      <c r="H14" s="94">
        <v>22.919601650238036</v>
      </c>
      <c r="I14" s="94">
        <v>260.6569284667969</v>
      </c>
      <c r="J14" s="94">
        <v>28.768674549102784</v>
      </c>
      <c r="K14" s="95">
        <v>434.3349716796875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44500</v>
      </c>
      <c r="B15" s="98" t="str">
        <f>+asset_level_drivers!$C$1</f>
        <v>Munson</v>
      </c>
      <c r="C15" s="99">
        <v>33</v>
      </c>
      <c r="D15" s="100">
        <v>29.638544563293458</v>
      </c>
      <c r="E15" s="100">
        <v>459.28541870117186</v>
      </c>
      <c r="F15" s="100">
        <v>42.713548751831055</v>
      </c>
      <c r="G15" s="100">
        <v>30.868702953338623</v>
      </c>
      <c r="H15" s="100">
        <v>22.202923385620117</v>
      </c>
      <c r="I15" s="100">
        <v>261.07888812255857</v>
      </c>
      <c r="J15" s="100">
        <v>28.814704456329345</v>
      </c>
      <c r="K15" s="101">
        <v>432.28878564453123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44530</v>
      </c>
      <c r="B16" s="106" t="str">
        <f>+asset_level_drivers!$C$1</f>
        <v>Munson</v>
      </c>
      <c r="C16" s="93">
        <v>33</v>
      </c>
      <c r="D16" s="94">
        <v>28.751800422668456</v>
      </c>
      <c r="E16" s="94">
        <v>460.91061755371095</v>
      </c>
      <c r="F16" s="94">
        <v>42.864691612243654</v>
      </c>
      <c r="G16" s="94">
        <v>29.431691593170164</v>
      </c>
      <c r="H16" s="94">
        <v>21.538567523956299</v>
      </c>
      <c r="I16" s="94">
        <v>262.01164370727537</v>
      </c>
      <c r="J16" s="94">
        <v>28.916994689941408</v>
      </c>
      <c r="K16" s="95">
        <v>420.13309716796874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44561</v>
      </c>
      <c r="B17" s="98" t="str">
        <f>+asset_level_drivers!$C$1</f>
        <v>Munson</v>
      </c>
      <c r="C17" s="99">
        <v>33</v>
      </c>
      <c r="D17" s="100">
        <v>27.927018623352051</v>
      </c>
      <c r="E17" s="100">
        <v>463.48406042480468</v>
      </c>
      <c r="F17" s="100">
        <v>43.104021949768068</v>
      </c>
      <c r="G17" s="100">
        <v>28.107504783630372</v>
      </c>
      <c r="H17" s="100">
        <v>20.920639644622803</v>
      </c>
      <c r="I17" s="100">
        <v>263.48476367187499</v>
      </c>
      <c r="J17" s="100">
        <v>29.078804424285888</v>
      </c>
      <c r="K17" s="101">
        <v>419.06369824218751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44592</v>
      </c>
      <c r="B18" s="106" t="str">
        <f>+asset_level_drivers!$C$1</f>
        <v>Munson</v>
      </c>
      <c r="C18" s="93">
        <v>33</v>
      </c>
      <c r="D18" s="94">
        <v>27.157502429962157</v>
      </c>
      <c r="E18" s="94">
        <v>467.06630334472658</v>
      </c>
      <c r="F18" s="94">
        <v>43.437170730590822</v>
      </c>
      <c r="G18" s="94">
        <v>26.993492492675781</v>
      </c>
      <c r="H18" s="94">
        <v>20.344121520996094</v>
      </c>
      <c r="I18" s="94">
        <v>265.53276327514646</v>
      </c>
      <c r="J18" s="94">
        <v>29.303931880950927</v>
      </c>
      <c r="K18" s="95">
        <v>418.64419580078123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44620</v>
      </c>
      <c r="B19" s="98" t="str">
        <f>+asset_level_drivers!$C$1</f>
        <v>Munson</v>
      </c>
      <c r="C19" s="99">
        <v>33</v>
      </c>
      <c r="D19" s="100">
        <v>26.437518844604494</v>
      </c>
      <c r="E19" s="100">
        <v>464.90655554199219</v>
      </c>
      <c r="F19" s="100">
        <v>43.236314186096195</v>
      </c>
      <c r="G19" s="100">
        <v>26.065164424896242</v>
      </c>
      <c r="H19" s="100">
        <v>19.804716793060301</v>
      </c>
      <c r="I19" s="100">
        <v>264.30770550537108</v>
      </c>
      <c r="J19" s="100">
        <v>29.168598796844481</v>
      </c>
      <c r="K19" s="101">
        <v>416.55548535156248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44651</v>
      </c>
      <c r="B20" s="106" t="str">
        <f>+asset_level_drivers!$C$1</f>
        <v>Munson</v>
      </c>
      <c r="C20" s="93">
        <v>33</v>
      </c>
      <c r="D20" s="94">
        <v>25.762121936798096</v>
      </c>
      <c r="E20" s="94">
        <v>456.52370202636718</v>
      </c>
      <c r="F20" s="94">
        <v>42.45670852661133</v>
      </c>
      <c r="G20" s="94">
        <v>25.200334037780763</v>
      </c>
      <c r="H20" s="94">
        <v>19.298719211578369</v>
      </c>
      <c r="I20" s="94">
        <v>259.53535742187501</v>
      </c>
      <c r="J20" s="94">
        <v>28.642603229522706</v>
      </c>
      <c r="K20" s="95">
        <v>412.45526123046875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44681</v>
      </c>
      <c r="B21" s="98" t="str">
        <f>+asset_level_drivers!$C$1</f>
        <v>Munson</v>
      </c>
      <c r="C21" s="99">
        <v>33</v>
      </c>
      <c r="D21" s="100">
        <v>25.127022804260253</v>
      </c>
      <c r="E21" s="100">
        <v>448.53549719238282</v>
      </c>
      <c r="F21" s="100">
        <v>41.713805435180667</v>
      </c>
      <c r="G21" s="100">
        <v>24.392667568206786</v>
      </c>
      <c r="H21" s="100">
        <v>18.822914760589601</v>
      </c>
      <c r="I21" s="100">
        <v>254.98784674072266</v>
      </c>
      <c r="J21" s="100">
        <v>28.141373867034911</v>
      </c>
      <c r="K21" s="101">
        <v>408.57233886718751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44712</v>
      </c>
      <c r="B22" s="106" t="str">
        <f>+asset_level_drivers!$C$1</f>
        <v>Munson</v>
      </c>
      <c r="C22" s="93">
        <v>33</v>
      </c>
      <c r="D22" s="94">
        <v>24.528482921600343</v>
      </c>
      <c r="E22" s="94">
        <v>440.90975341796877</v>
      </c>
      <c r="F22" s="94">
        <v>41.004611450195313</v>
      </c>
      <c r="G22" s="94">
        <v>23.636648529052735</v>
      </c>
      <c r="H22" s="94">
        <v>18.374502223968506</v>
      </c>
      <c r="I22" s="94">
        <v>250.6468201599121</v>
      </c>
      <c r="J22" s="94">
        <v>27.662891849517823</v>
      </c>
      <c r="K22" s="95">
        <v>404.88773339843749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44742</v>
      </c>
      <c r="B23" s="98" t="str">
        <f>+asset_level_drivers!$C$1</f>
        <v>Munson</v>
      </c>
      <c r="C23" s="99">
        <v>33</v>
      </c>
      <c r="D23" s="100">
        <v>23.963226425170898</v>
      </c>
      <c r="E23" s="100">
        <v>433.61803125</v>
      </c>
      <c r="F23" s="100">
        <v>40.326481132507325</v>
      </c>
      <c r="G23" s="100">
        <v>22.927451862335204</v>
      </c>
      <c r="H23" s="100">
        <v>17.951027252197267</v>
      </c>
      <c r="I23" s="100">
        <v>246.49608154296874</v>
      </c>
      <c r="J23" s="100">
        <v>27.205371131896971</v>
      </c>
      <c r="K23" s="101">
        <v>401.38475585937499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44773</v>
      </c>
      <c r="B24" s="106" t="str">
        <f>+asset_level_drivers!$C$1</f>
        <v>Munson</v>
      </c>
      <c r="C24" s="93">
        <v>33</v>
      </c>
      <c r="D24" s="94">
        <v>23.428368743896485</v>
      </c>
      <c r="E24" s="94">
        <v>426.63502600097655</v>
      </c>
      <c r="F24" s="94">
        <v>39.677061637878417</v>
      </c>
      <c r="G24" s="94">
        <v>22.26083407974243</v>
      </c>
      <c r="H24" s="94">
        <v>17.550327793121337</v>
      </c>
      <c r="I24" s="94">
        <v>242.52120123291016</v>
      </c>
      <c r="J24" s="94">
        <v>26.7672250289917</v>
      </c>
      <c r="K24" s="95">
        <v>398.04861718749999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44804</v>
      </c>
      <c r="B25" s="98" t="str">
        <f>+asset_level_drivers!$C$1</f>
        <v>Munson</v>
      </c>
      <c r="C25" s="99">
        <v>33</v>
      </c>
      <c r="D25" s="100">
        <v>22.921358322143554</v>
      </c>
      <c r="E25" s="100">
        <v>419.93821270751954</v>
      </c>
      <c r="F25" s="100">
        <v>39.054257499694828</v>
      </c>
      <c r="G25" s="100">
        <v>21.633050609588622</v>
      </c>
      <c r="H25" s="100">
        <v>17.170492031097414</v>
      </c>
      <c r="I25" s="100">
        <v>238.70934780883789</v>
      </c>
      <c r="J25" s="100">
        <v>26.347037857055664</v>
      </c>
      <c r="K25" s="101">
        <v>394.86619921875001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44834</v>
      </c>
      <c r="B26" s="106" t="str">
        <f>+asset_level_drivers!$C$1</f>
        <v>Munson</v>
      </c>
      <c r="C26" s="93">
        <v>33</v>
      </c>
      <c r="D26" s="94">
        <v>22.439933494567871</v>
      </c>
      <c r="E26" s="94">
        <v>413.50739691162107</v>
      </c>
      <c r="F26" s="94">
        <v>38.456191665649413</v>
      </c>
      <c r="G26" s="94">
        <v>21.040787616729737</v>
      </c>
      <c r="H26" s="94">
        <v>16.809826400756837</v>
      </c>
      <c r="I26" s="94">
        <v>235.04902444458008</v>
      </c>
      <c r="J26" s="94">
        <v>25.943543041229248</v>
      </c>
      <c r="K26" s="95">
        <v>391.82580322265625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44865</v>
      </c>
      <c r="B27" s="98" t="str">
        <f>+asset_level_drivers!$C$1</f>
        <v>Munson</v>
      </c>
      <c r="C27" s="99">
        <v>33</v>
      </c>
      <c r="D27" s="100">
        <v>21.982075294494628</v>
      </c>
      <c r="E27" s="100">
        <v>407.3243966064453</v>
      </c>
      <c r="F27" s="100">
        <v>37.881173156738278</v>
      </c>
      <c r="G27" s="100">
        <v>20.481094303131105</v>
      </c>
      <c r="H27" s="100">
        <v>16.466816730499268</v>
      </c>
      <c r="I27" s="100">
        <v>231.52984616088867</v>
      </c>
      <c r="J27" s="100">
        <v>25.55560023880005</v>
      </c>
      <c r="K27" s="101">
        <v>388.91696533203122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44895</v>
      </c>
      <c r="B28" s="106" t="str">
        <f>+asset_level_drivers!$C$1</f>
        <v>Munson</v>
      </c>
      <c r="C28" s="93">
        <v>33</v>
      </c>
      <c r="D28" s="94">
        <v>21.545980323791504</v>
      </c>
      <c r="E28" s="94">
        <v>401.37283428955078</v>
      </c>
      <c r="F28" s="94">
        <v>37.32767763519287</v>
      </c>
      <c r="G28" s="94">
        <v>19.951341003417969</v>
      </c>
      <c r="H28" s="94">
        <v>16.140112182617187</v>
      </c>
      <c r="I28" s="94">
        <v>228.14249954223632</v>
      </c>
      <c r="J28" s="94">
        <v>25.182179737091065</v>
      </c>
      <c r="K28" s="95">
        <v>386.13026757812497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44926</v>
      </c>
      <c r="B29" s="98" t="str">
        <f>+asset_level_drivers!$C$1</f>
        <v>Munson</v>
      </c>
      <c r="C29" s="99">
        <v>33</v>
      </c>
      <c r="D29" s="100">
        <v>21.018362747192384</v>
      </c>
      <c r="E29" s="100">
        <v>394.67601696777342</v>
      </c>
      <c r="F29" s="100">
        <v>36.704873336791991</v>
      </c>
      <c r="G29" s="100">
        <v>19.216167633056642</v>
      </c>
      <c r="H29" s="100">
        <v>15.763733268737793</v>
      </c>
      <c r="I29" s="100">
        <v>224.45453833007812</v>
      </c>
      <c r="J29" s="100">
        <v>24.775657066345214</v>
      </c>
      <c r="K29" s="101">
        <v>378.06484179687499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44957</v>
      </c>
      <c r="B30" s="106" t="str">
        <f>+asset_level_drivers!$C$1</f>
        <v>Munson</v>
      </c>
      <c r="C30" s="93">
        <v>33</v>
      </c>
      <c r="D30" s="94">
        <v>20.623074443817139</v>
      </c>
      <c r="E30" s="94">
        <v>389.15668518066406</v>
      </c>
      <c r="F30" s="94">
        <v>36.191575500488284</v>
      </c>
      <c r="G30" s="94">
        <v>18.743265094757081</v>
      </c>
      <c r="H30" s="94">
        <v>15.467267749786377</v>
      </c>
      <c r="I30" s="94">
        <v>221.31176763916017</v>
      </c>
      <c r="J30" s="94">
        <v>24.429182106018068</v>
      </c>
      <c r="K30" s="95">
        <v>375.50495849609376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44985</v>
      </c>
      <c r="B31" s="98" t="str">
        <f>+asset_level_drivers!$C$1</f>
        <v>Munson</v>
      </c>
      <c r="C31" s="99">
        <v>33</v>
      </c>
      <c r="D31" s="100">
        <v>20.245076816558839</v>
      </c>
      <c r="E31" s="100">
        <v>383.82785083007815</v>
      </c>
      <c r="F31" s="100">
        <v>35.695993804931639</v>
      </c>
      <c r="G31" s="100">
        <v>18.29378826904297</v>
      </c>
      <c r="H31" s="100">
        <v>15.183769344329834</v>
      </c>
      <c r="I31" s="100">
        <v>218.27753601074218</v>
      </c>
      <c r="J31" s="100">
        <v>24.094665397644043</v>
      </c>
      <c r="K31" s="101">
        <v>373.04391552734376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45016</v>
      </c>
      <c r="B32" s="106" t="str">
        <f>+asset_level_drivers!$C$1</f>
        <v>Munson</v>
      </c>
      <c r="C32" s="93">
        <v>33</v>
      </c>
      <c r="D32" s="94">
        <v>19.883183288574219</v>
      </c>
      <c r="E32" s="94">
        <v>378.6782861328125</v>
      </c>
      <c r="F32" s="94">
        <v>35.2170842590332</v>
      </c>
      <c r="G32" s="94">
        <v>17.866027545928954</v>
      </c>
      <c r="H32" s="94">
        <v>14.91234969329834</v>
      </c>
      <c r="I32" s="94">
        <v>215.34544726562501</v>
      </c>
      <c r="J32" s="94">
        <v>23.771402458190916</v>
      </c>
      <c r="K32" s="95">
        <v>370.67539843750001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45046</v>
      </c>
      <c r="B33" s="98" t="str">
        <f>+asset_level_drivers!$C$1</f>
        <v>Munson</v>
      </c>
      <c r="C33" s="99">
        <v>33</v>
      </c>
      <c r="D33" s="100">
        <v>19.536318038940429</v>
      </c>
      <c r="E33" s="100">
        <v>373.69773168945312</v>
      </c>
      <c r="F33" s="100">
        <v>34.753892807006835</v>
      </c>
      <c r="G33" s="100">
        <v>17.458436843872072</v>
      </c>
      <c r="H33" s="100">
        <v>14.652200923919677</v>
      </c>
      <c r="I33" s="100">
        <v>212.50965100097656</v>
      </c>
      <c r="J33" s="100">
        <v>23.458748641967773</v>
      </c>
      <c r="K33" s="101">
        <v>368.39365771484376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45077</v>
      </c>
      <c r="B34" s="106" t="str">
        <f>+asset_level_drivers!$C$1</f>
        <v>Munson</v>
      </c>
      <c r="C34" s="93">
        <v>33</v>
      </c>
      <c r="D34" s="94">
        <v>19.203502033233644</v>
      </c>
      <c r="E34" s="94">
        <v>368.87675488281252</v>
      </c>
      <c r="F34" s="94">
        <v>34.30554180908203</v>
      </c>
      <c r="G34" s="94">
        <v>17.06961379623413</v>
      </c>
      <c r="H34" s="94">
        <v>14.402588962554931</v>
      </c>
      <c r="I34" s="94">
        <v>209.76477655029296</v>
      </c>
      <c r="J34" s="94">
        <v>23.156112556457519</v>
      </c>
      <c r="K34" s="95">
        <v>366.19345654296876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45107</v>
      </c>
      <c r="B35" s="98" t="str">
        <f>+asset_level_drivers!$C$1</f>
        <v>Munson</v>
      </c>
      <c r="C35" s="99">
        <v>33</v>
      </c>
      <c r="D35" s="100">
        <v>18.883842292785644</v>
      </c>
      <c r="E35" s="100">
        <v>364.2066865234375</v>
      </c>
      <c r="F35" s="100">
        <v>33.87122563171387</v>
      </c>
      <c r="G35" s="100">
        <v>16.698283016204833</v>
      </c>
      <c r="H35" s="100">
        <v>14.162844642639159</v>
      </c>
      <c r="I35" s="100">
        <v>207.1058754272461</v>
      </c>
      <c r="J35" s="100">
        <v>22.862949890136719</v>
      </c>
      <c r="K35" s="101">
        <v>364.06998095703125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45138</v>
      </c>
      <c r="B36" s="106" t="str">
        <f>+asset_level_drivers!$C$1</f>
        <v>Munson</v>
      </c>
      <c r="C36" s="93">
        <v>33</v>
      </c>
      <c r="D36" s="94">
        <v>18.576522392272949</v>
      </c>
      <c r="E36" s="94">
        <v>359.67951684570312</v>
      </c>
      <c r="F36" s="94">
        <v>33.450198760986325</v>
      </c>
      <c r="G36" s="94">
        <v>16.343282428741453</v>
      </c>
      <c r="H36" s="94">
        <v>13.932355007171632</v>
      </c>
      <c r="I36" s="94">
        <v>204.52838940429689</v>
      </c>
      <c r="J36" s="94">
        <v>22.578757789611817</v>
      </c>
      <c r="K36" s="95">
        <v>362.01881933593751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45169</v>
      </c>
      <c r="B37" s="98" t="str">
        <f>+asset_level_drivers!$C$1</f>
        <v>Munson</v>
      </c>
      <c r="C37" s="99">
        <v>33</v>
      </c>
      <c r="D37" s="100">
        <v>18.280792869567872</v>
      </c>
      <c r="E37" s="100">
        <v>355.2878525390625</v>
      </c>
      <c r="F37" s="100">
        <v>33.041773834228515</v>
      </c>
      <c r="G37" s="100">
        <v>16.003549980163573</v>
      </c>
      <c r="H37" s="100">
        <v>13.710558094024659</v>
      </c>
      <c r="I37" s="100">
        <v>202.02810290527344</v>
      </c>
      <c r="J37" s="100">
        <v>22.303071609497071</v>
      </c>
      <c r="K37" s="101">
        <v>360.03590771484374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45199</v>
      </c>
      <c r="B38" s="106" t="str">
        <f>+asset_level_drivers!$C$1</f>
        <v>Munson</v>
      </c>
      <c r="C38" s="93">
        <v>33</v>
      </c>
      <c r="D38" s="94">
        <v>17.995968456268312</v>
      </c>
      <c r="E38" s="94">
        <v>351.02483837890622</v>
      </c>
      <c r="F38" s="94">
        <v>32.645313262939453</v>
      </c>
      <c r="G38" s="94">
        <v>15.678115467071533</v>
      </c>
      <c r="H38" s="94">
        <v>13.496939888000488</v>
      </c>
      <c r="I38" s="94">
        <v>199.60110888671875</v>
      </c>
      <c r="J38" s="94">
        <v>22.035461349487306</v>
      </c>
      <c r="K38" s="95">
        <v>358.11749121093749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45230</v>
      </c>
      <c r="B39" s="98" t="str">
        <f>+asset_level_drivers!$C$1</f>
        <v>Munson</v>
      </c>
      <c r="C39" s="99">
        <v>33</v>
      </c>
      <c r="D39" s="100">
        <v>17.721416366577149</v>
      </c>
      <c r="E39" s="100">
        <v>346.88411743164062</v>
      </c>
      <c r="F39" s="100">
        <v>32.26022625732422</v>
      </c>
      <c r="G39" s="100">
        <v>15.366088253021241</v>
      </c>
      <c r="H39" s="100">
        <v>13.291025886535644</v>
      </c>
      <c r="I39" s="100">
        <v>197.24378613281249</v>
      </c>
      <c r="J39" s="100">
        <v>21.775528678894045</v>
      </c>
      <c r="K39" s="101">
        <v>356.26013281249999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45260</v>
      </c>
      <c r="B40" s="106" t="str">
        <f>+asset_level_drivers!$C$1</f>
        <v>Munson</v>
      </c>
      <c r="C40" s="93">
        <v>33</v>
      </c>
      <c r="D40" s="94">
        <v>17.456554164886473</v>
      </c>
      <c r="E40" s="94">
        <v>342.85979589843748</v>
      </c>
      <c r="F40" s="94">
        <v>31.885964431762694</v>
      </c>
      <c r="G40" s="94">
        <v>15.066649784088135</v>
      </c>
      <c r="H40" s="94">
        <v>13.092379577636718</v>
      </c>
      <c r="I40" s="94">
        <v>194.95277648925781</v>
      </c>
      <c r="J40" s="94">
        <v>21.522902740478514</v>
      </c>
      <c r="K40" s="95">
        <v>354.46062548828127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45291</v>
      </c>
      <c r="B41" s="98" t="str">
        <f>+asset_level_drivers!$C$1</f>
        <v>Munson</v>
      </c>
      <c r="C41" s="99">
        <v>33</v>
      </c>
      <c r="D41" s="100">
        <v>17.200844470977785</v>
      </c>
      <c r="E41" s="100">
        <v>338.94635498046875</v>
      </c>
      <c r="F41" s="100">
        <v>31.522014251708985</v>
      </c>
      <c r="G41" s="100">
        <v>14.779048198699952</v>
      </c>
      <c r="H41" s="100">
        <v>12.900597297668456</v>
      </c>
      <c r="I41" s="100">
        <v>192.72493054199219</v>
      </c>
      <c r="J41" s="100">
        <v>21.277237358093263</v>
      </c>
      <c r="K41" s="101">
        <v>352.71598925781251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45322</v>
      </c>
      <c r="B42" s="106" t="str">
        <f>+asset_level_drivers!$C$1</f>
        <v>Munson</v>
      </c>
      <c r="C42" s="93">
        <v>33</v>
      </c>
      <c r="D42" s="94">
        <v>16.953789516448975</v>
      </c>
      <c r="E42" s="94">
        <v>335.13867749023439</v>
      </c>
      <c r="F42" s="94">
        <v>31.167900192260742</v>
      </c>
      <c r="G42" s="94">
        <v>14.502590007781983</v>
      </c>
      <c r="H42" s="94">
        <v>12.715306442260742</v>
      </c>
      <c r="I42" s="94">
        <v>190.55733666992188</v>
      </c>
      <c r="J42" s="94">
        <v>21.038210624694823</v>
      </c>
      <c r="K42" s="95">
        <v>351.02348437500001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45351</v>
      </c>
      <c r="B43" s="98" t="str">
        <f>+asset_level_drivers!$C$1</f>
        <v>Munson</v>
      </c>
      <c r="C43" s="99">
        <v>33</v>
      </c>
      <c r="D43" s="100">
        <v>16.714929271697997</v>
      </c>
      <c r="E43" s="100">
        <v>331.43197656249998</v>
      </c>
      <c r="F43" s="100">
        <v>30.823177307128905</v>
      </c>
      <c r="G43" s="100">
        <v>14.236634708404541</v>
      </c>
      <c r="H43" s="100">
        <v>12.536161502838135</v>
      </c>
      <c r="I43" s="100">
        <v>188.44726403808593</v>
      </c>
      <c r="J43" s="100">
        <v>20.805523651123046</v>
      </c>
      <c r="K43" s="101">
        <v>349.38055078125001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45382</v>
      </c>
      <c r="B44" s="106" t="str">
        <f>+asset_level_drivers!$C$1</f>
        <v>Munson</v>
      </c>
      <c r="C44" s="93">
        <v>33</v>
      </c>
      <c r="D44" s="94">
        <v>16.483835922241212</v>
      </c>
      <c r="E44" s="94">
        <v>327.8217684326172</v>
      </c>
      <c r="F44" s="94">
        <v>30.487427520751954</v>
      </c>
      <c r="G44" s="94">
        <v>13.980590549468994</v>
      </c>
      <c r="H44" s="94">
        <v>12.362841903686524</v>
      </c>
      <c r="I44" s="94">
        <v>186.39216143798828</v>
      </c>
      <c r="J44" s="94">
        <v>20.578893432617189</v>
      </c>
      <c r="K44" s="95">
        <v>347.78480029296873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45412</v>
      </c>
      <c r="B45" s="98" t="str">
        <f>+asset_level_drivers!$C$1</f>
        <v>Munson</v>
      </c>
      <c r="C45" s="99">
        <v>33</v>
      </c>
      <c r="D45" s="100">
        <v>16.260111560821532</v>
      </c>
      <c r="E45" s="100">
        <v>324.30383691406252</v>
      </c>
      <c r="F45" s="100">
        <v>30.160259933471679</v>
      </c>
      <c r="G45" s="100">
        <v>13.733908222198487</v>
      </c>
      <c r="H45" s="100">
        <v>12.195048667907715</v>
      </c>
      <c r="I45" s="100">
        <v>184.38962182617186</v>
      </c>
      <c r="J45" s="100">
        <v>20.358055740356445</v>
      </c>
      <c r="K45" s="101">
        <v>346.23400195312502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45443</v>
      </c>
      <c r="B46" s="106" t="str">
        <f>+asset_level_drivers!$C$1</f>
        <v>Munson</v>
      </c>
      <c r="C46" s="93">
        <v>33</v>
      </c>
      <c r="D46" s="94">
        <v>16.043387744903566</v>
      </c>
      <c r="E46" s="94">
        <v>320.8742801513672</v>
      </c>
      <c r="F46" s="94">
        <v>29.841310852050782</v>
      </c>
      <c r="G46" s="94">
        <v>13.496080615997315</v>
      </c>
      <c r="H46" s="94">
        <v>12.03250584411621</v>
      </c>
      <c r="I46" s="94">
        <v>182.43742669677735</v>
      </c>
      <c r="J46" s="94">
        <v>20.142765747070314</v>
      </c>
      <c r="K46" s="95">
        <v>344.72608251953125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45473</v>
      </c>
      <c r="B47" s="98" t="str">
        <f>+asset_level_drivers!$C$1</f>
        <v>Munson</v>
      </c>
      <c r="C47" s="99">
        <v>33</v>
      </c>
      <c r="D47" s="100">
        <v>15.833318176269531</v>
      </c>
      <c r="E47" s="100">
        <v>317.52937133789061</v>
      </c>
      <c r="F47" s="100">
        <v>29.530234596252441</v>
      </c>
      <c r="G47" s="100">
        <v>13.266633834838867</v>
      </c>
      <c r="H47" s="100">
        <v>11.874954151153565</v>
      </c>
      <c r="I47" s="100">
        <v>180.5334443359375</v>
      </c>
      <c r="J47" s="100">
        <v>19.932790481567384</v>
      </c>
      <c r="K47" s="101">
        <v>343.25910058593752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45504</v>
      </c>
      <c r="B48" s="106" t="str">
        <f>+asset_level_drivers!$C$1</f>
        <v>Munson</v>
      </c>
      <c r="C48" s="93">
        <v>33</v>
      </c>
      <c r="D48" s="94">
        <v>15.629582691192628</v>
      </c>
      <c r="E48" s="94">
        <v>314.26565246582032</v>
      </c>
      <c r="F48" s="94">
        <v>29.226708877563478</v>
      </c>
      <c r="G48" s="94">
        <v>13.045130199432373</v>
      </c>
      <c r="H48" s="94">
        <v>11.722152252197265</v>
      </c>
      <c r="I48" s="94">
        <v>178.67571203613281</v>
      </c>
      <c r="J48" s="94">
        <v>19.727911010742186</v>
      </c>
      <c r="K48" s="95">
        <v>341.83123291015625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45535</v>
      </c>
      <c r="B49" s="98" t="str">
        <f>+asset_level_drivers!$C$1</f>
        <v>Munson</v>
      </c>
      <c r="C49" s="99">
        <v>33</v>
      </c>
      <c r="D49" s="100">
        <v>15.431880485534668</v>
      </c>
      <c r="E49" s="100">
        <v>311.07983508300782</v>
      </c>
      <c r="F49" s="100">
        <v>28.930427680969238</v>
      </c>
      <c r="G49" s="100">
        <v>12.831160427093506</v>
      </c>
      <c r="H49" s="100">
        <v>11.573876300811767</v>
      </c>
      <c r="I49" s="100">
        <v>176.86235095214843</v>
      </c>
      <c r="J49" s="100">
        <v>19.527921737670898</v>
      </c>
      <c r="K49" s="101">
        <v>340.44077099609376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45565</v>
      </c>
      <c r="B50" s="106" t="str">
        <f>+asset_level_drivers!$C$1</f>
        <v>Munson</v>
      </c>
      <c r="C50" s="93">
        <v>33</v>
      </c>
      <c r="D50" s="94">
        <v>15.239929656982422</v>
      </c>
      <c r="E50" s="94">
        <v>307.96883874511718</v>
      </c>
      <c r="F50" s="94">
        <v>28.641104804992676</v>
      </c>
      <c r="G50" s="94">
        <v>12.624342346191407</v>
      </c>
      <c r="H50" s="94">
        <v>11.429913326263428</v>
      </c>
      <c r="I50" s="94">
        <v>175.09161267089843</v>
      </c>
      <c r="J50" s="94">
        <v>19.332629188537599</v>
      </c>
      <c r="K50" s="95">
        <v>339.08610107421873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45596</v>
      </c>
      <c r="B51" s="98" t="str">
        <f>+asset_level_drivers!$C$1</f>
        <v>Munson</v>
      </c>
      <c r="C51" s="99">
        <v>33</v>
      </c>
      <c r="D51" s="100">
        <v>15.053468101501466</v>
      </c>
      <c r="E51" s="100">
        <v>304.92976745605466</v>
      </c>
      <c r="F51" s="100">
        <v>28.35847097015381</v>
      </c>
      <c r="G51" s="100">
        <v>12.424321586608887</v>
      </c>
      <c r="H51" s="100">
        <v>11.290066986083984</v>
      </c>
      <c r="I51" s="100">
        <v>173.36183728027345</v>
      </c>
      <c r="J51" s="100">
        <v>19.141852485656738</v>
      </c>
      <c r="K51" s="101">
        <v>337.76573535156251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45626</v>
      </c>
      <c r="B52" s="106" t="str">
        <f>+asset_level_drivers!$C$1</f>
        <v>Munson</v>
      </c>
      <c r="C52" s="93">
        <v>33</v>
      </c>
      <c r="D52" s="94">
        <v>14.872247646331788</v>
      </c>
      <c r="E52" s="94">
        <v>301.95984570312498</v>
      </c>
      <c r="F52" s="94">
        <v>28.082268577575682</v>
      </c>
      <c r="G52" s="94">
        <v>12.230763813018799</v>
      </c>
      <c r="H52" s="94">
        <v>11.154152126312256</v>
      </c>
      <c r="I52" s="94">
        <v>171.6714500732422</v>
      </c>
      <c r="J52" s="94">
        <v>18.95541645050049</v>
      </c>
      <c r="K52" s="95">
        <v>336.47823730468753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45657</v>
      </c>
      <c r="B53" s="98" t="str">
        <f>+asset_level_drivers!$C$1</f>
        <v>Munson</v>
      </c>
      <c r="C53" s="99">
        <v>33</v>
      </c>
      <c r="D53" s="100">
        <v>14.696036960601807</v>
      </c>
      <c r="E53" s="100">
        <v>299.05640783691405</v>
      </c>
      <c r="F53" s="100">
        <v>27.812248527526855</v>
      </c>
      <c r="G53" s="100">
        <v>11.140909904479981</v>
      </c>
      <c r="H53" s="100">
        <v>11.021994083404541</v>
      </c>
      <c r="I53" s="100">
        <v>170.01893255615235</v>
      </c>
      <c r="J53" s="100">
        <v>18.773153465270997</v>
      </c>
      <c r="K53" s="101">
        <v>333.89565380859375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45688</v>
      </c>
      <c r="B54" s="106" t="str">
        <f>+asset_level_drivers!$C$1</f>
        <v>Munson</v>
      </c>
      <c r="C54" s="93">
        <v>33</v>
      </c>
      <c r="D54" s="94">
        <v>14.524618530273438</v>
      </c>
      <c r="E54" s="94">
        <v>296.2167919921875</v>
      </c>
      <c r="F54" s="94">
        <v>27.548164161682131</v>
      </c>
      <c r="G54" s="94">
        <v>10.975306478500366</v>
      </c>
      <c r="H54" s="94">
        <v>10.89343056488037</v>
      </c>
      <c r="I54" s="94">
        <v>168.40276293945311</v>
      </c>
      <c r="J54" s="94">
        <v>18.594897224426269</v>
      </c>
      <c r="K54" s="95">
        <v>332.69329248046876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45716</v>
      </c>
      <c r="B55" s="98" t="str">
        <f>+asset_level_drivers!$C$1</f>
        <v>Munson</v>
      </c>
      <c r="C55" s="99">
        <v>33</v>
      </c>
      <c r="D55" s="100">
        <v>14.357786380767822</v>
      </c>
      <c r="E55" s="100">
        <v>293.43864025878906</v>
      </c>
      <c r="F55" s="100">
        <v>27.289796203613282</v>
      </c>
      <c r="G55" s="100">
        <v>10.814786106109619</v>
      </c>
      <c r="H55" s="100">
        <v>10.768306591033936</v>
      </c>
      <c r="I55" s="100">
        <v>166.82160009765624</v>
      </c>
      <c r="J55" s="100">
        <v>18.420499382019042</v>
      </c>
      <c r="K55" s="101">
        <v>331.5191650390625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45747</v>
      </c>
      <c r="B56" s="106" t="str">
        <f>+asset_level_drivers!$C$1</f>
        <v>Munson</v>
      </c>
      <c r="C56" s="93">
        <v>33</v>
      </c>
      <c r="D56" s="94">
        <v>14.195348037719727</v>
      </c>
      <c r="E56" s="94">
        <v>290.71975463867187</v>
      </c>
      <c r="F56" s="94">
        <v>27.036939849853514</v>
      </c>
      <c r="G56" s="94">
        <v>10.659115858078003</v>
      </c>
      <c r="H56" s="94">
        <v>10.646477897644044</v>
      </c>
      <c r="I56" s="94">
        <v>165.27419305419923</v>
      </c>
      <c r="J56" s="94">
        <v>18.249821800231935</v>
      </c>
      <c r="K56" s="95">
        <v>330.37219970703126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45777</v>
      </c>
      <c r="B57" s="98" t="str">
        <f>+asset_level_drivers!$C$1</f>
        <v>Munson</v>
      </c>
      <c r="C57" s="99">
        <v>33</v>
      </c>
      <c r="D57" s="100">
        <v>14.037121410369872</v>
      </c>
      <c r="E57" s="100">
        <v>288.05805419921876</v>
      </c>
      <c r="F57" s="100">
        <v>26.789401702880859</v>
      </c>
      <c r="G57" s="100">
        <v>10.508076147079468</v>
      </c>
      <c r="H57" s="100">
        <v>10.527808277130127</v>
      </c>
      <c r="I57" s="100">
        <v>163.75935528564452</v>
      </c>
      <c r="J57" s="100">
        <v>18.082734184265135</v>
      </c>
      <c r="K57" s="101">
        <v>329.25136181640624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45808</v>
      </c>
      <c r="B58" s="106" t="str">
        <f>+asset_level_drivers!$C$1</f>
        <v>Munson</v>
      </c>
      <c r="C58" s="93">
        <v>33</v>
      </c>
      <c r="D58" s="94">
        <v>13.882934101104736</v>
      </c>
      <c r="E58" s="94">
        <v>285.45153405761721</v>
      </c>
      <c r="F58" s="94">
        <v>26.546995086669924</v>
      </c>
      <c r="G58" s="94">
        <v>10.36145994567871</v>
      </c>
      <c r="H58" s="94">
        <v>10.412167812347413</v>
      </c>
      <c r="I58" s="94">
        <v>162.27594421386718</v>
      </c>
      <c r="J58" s="94">
        <v>17.919110763549806</v>
      </c>
      <c r="K58" s="95">
        <v>328.15567724609377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45838</v>
      </c>
      <c r="B59" s="98" t="str">
        <f>+asset_level_drivers!$C$1</f>
        <v>Munson</v>
      </c>
      <c r="C59" s="99">
        <v>33</v>
      </c>
      <c r="D59" s="100">
        <v>13.73262459564209</v>
      </c>
      <c r="E59" s="100">
        <v>282.89832836914064</v>
      </c>
      <c r="F59" s="100">
        <v>26.309547233581544</v>
      </c>
      <c r="G59" s="100">
        <v>10.219073785781861</v>
      </c>
      <c r="H59" s="100">
        <v>10.299436084747315</v>
      </c>
      <c r="I59" s="100">
        <v>160.82289691162109</v>
      </c>
      <c r="J59" s="100">
        <v>17.758834075927734</v>
      </c>
      <c r="K59" s="101">
        <v>327.08422216796873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45869</v>
      </c>
      <c r="B60" s="106" t="str">
        <f>+asset_level_drivers!$C$1</f>
        <v>Munson</v>
      </c>
      <c r="C60" s="93">
        <v>33</v>
      </c>
      <c r="D60" s="94">
        <v>13.586038066864013</v>
      </c>
      <c r="E60" s="94">
        <v>280.39662036132813</v>
      </c>
      <c r="F60" s="94">
        <v>26.076888320922851</v>
      </c>
      <c r="G60" s="94">
        <v>10.080734111785889</v>
      </c>
      <c r="H60" s="94">
        <v>10.189496444702149</v>
      </c>
      <c r="I60" s="94">
        <v>159.39917956542968</v>
      </c>
      <c r="J60" s="94">
        <v>17.601789367675782</v>
      </c>
      <c r="K60" s="95">
        <v>326.03611914062498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45900</v>
      </c>
      <c r="B61" s="98" t="str">
        <f>+asset_level_drivers!$C$1</f>
        <v>Munson</v>
      </c>
      <c r="C61" s="99">
        <v>33</v>
      </c>
      <c r="D61" s="100">
        <v>13.342195308685303</v>
      </c>
      <c r="E61" s="100">
        <v>276.72329565429686</v>
      </c>
      <c r="F61" s="100">
        <v>25.735268829345703</v>
      </c>
      <c r="G61" s="100">
        <v>9.9165710716247553</v>
      </c>
      <c r="H61" s="100">
        <v>10.006614364624024</v>
      </c>
      <c r="I61" s="100">
        <v>157.30760986328124</v>
      </c>
      <c r="J61" s="100">
        <v>17.371197097778321</v>
      </c>
      <c r="K61" s="101">
        <v>317.7837978515625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45930</v>
      </c>
      <c r="B62" s="106" t="str">
        <f>+asset_level_drivers!$C$1</f>
        <v>Munson</v>
      </c>
      <c r="C62" s="93">
        <v>33</v>
      </c>
      <c r="D62" s="94">
        <v>13.203438903808594</v>
      </c>
      <c r="E62" s="94">
        <v>274.32919702148439</v>
      </c>
      <c r="F62" s="94">
        <v>25.512618087768555</v>
      </c>
      <c r="G62" s="94">
        <v>9.7860961265563962</v>
      </c>
      <c r="H62" s="94">
        <v>9.9025471763610842</v>
      </c>
      <c r="I62" s="94">
        <v>155.94518103027343</v>
      </c>
      <c r="J62" s="94">
        <v>17.220908126831056</v>
      </c>
      <c r="K62" s="95">
        <v>316.78362890624999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45961</v>
      </c>
      <c r="B63" s="98" t="str">
        <f>+asset_level_drivers!$C$1</f>
        <v>Munson</v>
      </c>
      <c r="C63" s="99">
        <v>33</v>
      </c>
      <c r="D63" s="100">
        <v>13.067978099822998</v>
      </c>
      <c r="E63" s="100">
        <v>271.98145776367187</v>
      </c>
      <c r="F63" s="100">
        <v>25.294278381347656</v>
      </c>
      <c r="G63" s="100">
        <v>9.6591735725402827</v>
      </c>
      <c r="H63" s="100">
        <v>9.8009516029357915</v>
      </c>
      <c r="I63" s="100">
        <v>154.60915173339845</v>
      </c>
      <c r="J63" s="100">
        <v>17.07352946472168</v>
      </c>
      <c r="K63" s="101">
        <v>315.80433251953127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45991</v>
      </c>
      <c r="B64" s="106" t="str">
        <f>+asset_level_drivers!$C$1</f>
        <v>Munson</v>
      </c>
      <c r="C64" s="93">
        <v>33</v>
      </c>
      <c r="D64" s="94">
        <v>12.935690368652343</v>
      </c>
      <c r="E64" s="94">
        <v>269.67853002929689</v>
      </c>
      <c r="F64" s="94">
        <v>25.080106033325194</v>
      </c>
      <c r="G64" s="94">
        <v>9.5356587791442866</v>
      </c>
      <c r="H64" s="94">
        <v>9.7017361679077148</v>
      </c>
      <c r="I64" s="94">
        <v>153.29864331054688</v>
      </c>
      <c r="J64" s="94">
        <v>16.928963760375975</v>
      </c>
      <c r="K64" s="95">
        <v>314.84519433593749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46022</v>
      </c>
      <c r="B65" s="98" t="str">
        <f>+asset_level_drivers!$C$1</f>
        <v>Munson</v>
      </c>
      <c r="C65" s="99">
        <v>33</v>
      </c>
      <c r="D65" s="100">
        <v>12.806457454681397</v>
      </c>
      <c r="E65" s="100">
        <v>267.41886010742189</v>
      </c>
      <c r="F65" s="100">
        <v>24.8699568939209</v>
      </c>
      <c r="G65" s="100">
        <v>9.4154129867553706</v>
      </c>
      <c r="H65" s="100">
        <v>9.6048115463256831</v>
      </c>
      <c r="I65" s="100">
        <v>152.01278442382812</v>
      </c>
      <c r="J65" s="100">
        <v>16.787113845825196</v>
      </c>
      <c r="K65" s="101">
        <v>313.90548779296876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46053</v>
      </c>
      <c r="B66" s="106" t="str">
        <f>+asset_level_drivers!$C$1</f>
        <v>Munson</v>
      </c>
      <c r="C66" s="93">
        <v>33</v>
      </c>
      <c r="D66" s="94">
        <v>12.680168380737305</v>
      </c>
      <c r="E66" s="94">
        <v>265.20110913085938</v>
      </c>
      <c r="F66" s="94">
        <v>24.663705810546876</v>
      </c>
      <c r="G66" s="94">
        <v>9.2983053855896003</v>
      </c>
      <c r="H66" s="94">
        <v>9.5100950183868402</v>
      </c>
      <c r="I66" s="94">
        <v>150.75080297851562</v>
      </c>
      <c r="J66" s="94">
        <v>16.647894668579102</v>
      </c>
      <c r="K66" s="95">
        <v>312.98456152343749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46081</v>
      </c>
      <c r="B67" s="98" t="str">
        <f>+asset_level_drivers!$C$1</f>
        <v>Munson</v>
      </c>
      <c r="C67" s="99">
        <v>33</v>
      </c>
      <c r="D67" s="100">
        <v>12.556716304779053</v>
      </c>
      <c r="E67" s="100">
        <v>263.02398681640625</v>
      </c>
      <c r="F67" s="100">
        <v>24.461233184814454</v>
      </c>
      <c r="G67" s="100">
        <v>9.1842124443054196</v>
      </c>
      <c r="H67" s="100">
        <v>9.4175062446594247</v>
      </c>
      <c r="I67" s="100">
        <v>149.51197167968749</v>
      </c>
      <c r="J67" s="100">
        <v>16.511226440429688</v>
      </c>
      <c r="K67" s="101">
        <v>312.08180566406247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46112</v>
      </c>
      <c r="B68" s="106" t="str">
        <f>+asset_level_drivers!$C$1</f>
        <v>Munson</v>
      </c>
      <c r="C68" s="93">
        <v>33</v>
      </c>
      <c r="D68" s="94">
        <v>12.436000995635986</v>
      </c>
      <c r="E68" s="94">
        <v>260.88627685546874</v>
      </c>
      <c r="F68" s="94">
        <v>24.262426528930664</v>
      </c>
      <c r="G68" s="94">
        <v>9.073017391204834</v>
      </c>
      <c r="H68" s="94">
        <v>9.3269696655273435</v>
      </c>
      <c r="I68" s="94">
        <v>148.29559289550781</v>
      </c>
      <c r="J68" s="94">
        <v>16.377032196044922</v>
      </c>
      <c r="K68" s="95">
        <v>311.19662988281249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46142</v>
      </c>
      <c r="B69" s="98" t="str">
        <f>+asset_level_drivers!$C$1</f>
        <v>Munson</v>
      </c>
      <c r="C69" s="99">
        <v>33</v>
      </c>
      <c r="D69" s="100">
        <v>12.317927577972412</v>
      </c>
      <c r="E69" s="100">
        <v>258.78680371093748</v>
      </c>
      <c r="F69" s="100">
        <v>24.067175292968749</v>
      </c>
      <c r="G69" s="100">
        <v>8.9646102256774896</v>
      </c>
      <c r="H69" s="100">
        <v>9.2384150390625006</v>
      </c>
      <c r="I69" s="100">
        <v>147.10100231933595</v>
      </c>
      <c r="J69" s="100">
        <v>16.245238189697265</v>
      </c>
      <c r="K69" s="101">
        <v>310.32847363281252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46173</v>
      </c>
      <c r="B70" s="106" t="str">
        <f>+asset_level_drivers!$C$1</f>
        <v>Munson</v>
      </c>
      <c r="C70" s="93">
        <v>33</v>
      </c>
      <c r="D70" s="94">
        <v>12.159093273162842</v>
      </c>
      <c r="E70" s="94">
        <v>254.4656474609375</v>
      </c>
      <c r="F70" s="94">
        <v>23.66530760192871</v>
      </c>
      <c r="G70" s="94">
        <v>8.7126397743225095</v>
      </c>
      <c r="H70" s="94">
        <v>9.1192892990112302</v>
      </c>
      <c r="I70" s="94">
        <v>144.64003894042969</v>
      </c>
      <c r="J70" s="94">
        <v>15.973978149414062</v>
      </c>
      <c r="K70" s="95">
        <v>301.72790429687501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46203</v>
      </c>
      <c r="B71" s="98" t="str">
        <f>+asset_level_drivers!$C$1</f>
        <v>Munson</v>
      </c>
      <c r="C71" s="99">
        <v>33</v>
      </c>
      <c r="D71" s="100">
        <v>12.046294998168944</v>
      </c>
      <c r="E71" s="100">
        <v>252.45432275390624</v>
      </c>
      <c r="F71" s="100">
        <v>23.478254531860351</v>
      </c>
      <c r="G71" s="100">
        <v>8.6107981872558597</v>
      </c>
      <c r="H71" s="100">
        <v>9.0346906547546393</v>
      </c>
      <c r="I71" s="100">
        <v>143.49566918945314</v>
      </c>
      <c r="J71" s="100">
        <v>15.847717468261719</v>
      </c>
      <c r="K71" s="101">
        <v>300.89919970703124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46234</v>
      </c>
      <c r="B72" s="106" t="str">
        <f>+asset_level_drivers!$C$1</f>
        <v>Munson</v>
      </c>
      <c r="C72" s="93">
        <v>33</v>
      </c>
      <c r="D72" s="94">
        <v>11.935876098632813</v>
      </c>
      <c r="E72" s="94">
        <v>250.47777612304688</v>
      </c>
      <c r="F72" s="94">
        <v>23.294435577392576</v>
      </c>
      <c r="G72" s="94">
        <v>8.5114181671142575</v>
      </c>
      <c r="H72" s="94">
        <v>8.9518766937255858</v>
      </c>
      <c r="I72" s="94">
        <v>142.37111132812501</v>
      </c>
      <c r="J72" s="94">
        <v>15.723640426635741</v>
      </c>
      <c r="K72" s="95">
        <v>300.08587060546876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46265</v>
      </c>
      <c r="B73" s="98" t="str">
        <f>+asset_level_drivers!$C$1</f>
        <v>Munson</v>
      </c>
      <c r="C73" s="99">
        <v>33</v>
      </c>
      <c r="D73" s="100">
        <v>11.827758159637451</v>
      </c>
      <c r="E73" s="100">
        <v>248.53502783203126</v>
      </c>
      <c r="F73" s="100">
        <v>23.113760086059571</v>
      </c>
      <c r="G73" s="100">
        <v>8.4144076461791997</v>
      </c>
      <c r="H73" s="100">
        <v>8.8707883758544916</v>
      </c>
      <c r="I73" s="100">
        <v>141.26580895996094</v>
      </c>
      <c r="J73" s="100">
        <v>15.60168504333496</v>
      </c>
      <c r="K73" s="101">
        <v>299.28745166015625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46295</v>
      </c>
      <c r="B74" s="106" t="str">
        <f>+asset_level_drivers!$C$1</f>
        <v>Munson</v>
      </c>
      <c r="C74" s="93">
        <v>33</v>
      </c>
      <c r="D74" s="94">
        <v>11.721865238189697</v>
      </c>
      <c r="E74" s="94">
        <v>246.62513330078124</v>
      </c>
      <c r="F74" s="94">
        <v>22.936139739990235</v>
      </c>
      <c r="G74" s="94">
        <v>8.3196808719635005</v>
      </c>
      <c r="H74" s="94">
        <v>8.7913686981201167</v>
      </c>
      <c r="I74" s="94">
        <v>140.17922045898439</v>
      </c>
      <c r="J74" s="94">
        <v>15.481791610717773</v>
      </c>
      <c r="K74" s="95">
        <v>298.5034873046875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46326</v>
      </c>
      <c r="B75" s="98" t="str">
        <f>+asset_level_drivers!$C$1</f>
        <v>Munson</v>
      </c>
      <c r="C75" s="99">
        <v>33</v>
      </c>
      <c r="D75" s="100">
        <v>11.618125843048096</v>
      </c>
      <c r="E75" s="100">
        <v>244.74718286132813</v>
      </c>
      <c r="F75" s="100">
        <v>22.761490203857424</v>
      </c>
      <c r="G75" s="100">
        <v>8.2271545124053951</v>
      </c>
      <c r="H75" s="100">
        <v>8.713564413070678</v>
      </c>
      <c r="I75" s="100">
        <v>139.11083142089845</v>
      </c>
      <c r="J75" s="100">
        <v>15.36390414428711</v>
      </c>
      <c r="K75" s="101">
        <v>297.73356494140626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46356</v>
      </c>
      <c r="B76" s="106" t="str">
        <f>+asset_level_drivers!$C$1</f>
        <v>Munson</v>
      </c>
      <c r="C76" s="93">
        <v>33</v>
      </c>
      <c r="D76" s="94">
        <v>11.516470710754394</v>
      </c>
      <c r="E76" s="94">
        <v>242.9002978515625</v>
      </c>
      <c r="F76" s="94">
        <v>22.589729858398439</v>
      </c>
      <c r="G76" s="94">
        <v>8.1367452793121338</v>
      </c>
      <c r="H76" s="94">
        <v>8.6373232879638664</v>
      </c>
      <c r="I76" s="94">
        <v>138.06013977050782</v>
      </c>
      <c r="J76" s="94">
        <v>15.247966339111327</v>
      </c>
      <c r="K76" s="95">
        <v>296.97724414062498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46387</v>
      </c>
      <c r="B77" s="98" t="str">
        <f>+asset_level_drivers!$C$1</f>
        <v>Munson</v>
      </c>
      <c r="C77" s="99">
        <v>33</v>
      </c>
      <c r="D77" s="100">
        <v>11.416831157684326</v>
      </c>
      <c r="E77" s="100">
        <v>241.0836474609375</v>
      </c>
      <c r="F77" s="100">
        <v>22.420781448364259</v>
      </c>
      <c r="G77" s="100">
        <v>8.0483796882629388</v>
      </c>
      <c r="H77" s="100">
        <v>8.5625937080383299</v>
      </c>
      <c r="I77" s="100">
        <v>137.02667102050782</v>
      </c>
      <c r="J77" s="100">
        <v>15.133926681518554</v>
      </c>
      <c r="K77" s="101">
        <v>296.23415332031249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46418</v>
      </c>
      <c r="B78" s="106" t="str">
        <f>+asset_level_drivers!$C$1</f>
        <v>Munson</v>
      </c>
      <c r="C78" s="93">
        <v>33</v>
      </c>
      <c r="D78" s="94">
        <v>11.319136890411377</v>
      </c>
      <c r="E78" s="94">
        <v>239.2964208984375</v>
      </c>
      <c r="F78" s="94">
        <v>22.2545693359375</v>
      </c>
      <c r="G78" s="94">
        <v>7.9619872856140139</v>
      </c>
      <c r="H78" s="94">
        <v>8.4893232116699213</v>
      </c>
      <c r="I78" s="94">
        <v>136.00996057128907</v>
      </c>
      <c r="J78" s="94">
        <v>15.021734024047852</v>
      </c>
      <c r="K78" s="95">
        <v>295.50390576171873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46446</v>
      </c>
      <c r="B79" s="98" t="str">
        <f>+asset_level_drivers!$C$1</f>
        <v>Munson</v>
      </c>
      <c r="C79" s="99">
        <v>33</v>
      </c>
      <c r="D79" s="100">
        <v>11.223327461242675</v>
      </c>
      <c r="E79" s="100">
        <v>237.53783984374999</v>
      </c>
      <c r="F79" s="100">
        <v>22.091021530151366</v>
      </c>
      <c r="G79" s="100">
        <v>7.8775009460449219</v>
      </c>
      <c r="H79" s="100">
        <v>8.4174663047790528</v>
      </c>
      <c r="I79" s="100">
        <v>135.00957080078126</v>
      </c>
      <c r="J79" s="100">
        <v>14.911339645385743</v>
      </c>
      <c r="K79" s="101">
        <v>294.78614550781248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46477</v>
      </c>
      <c r="B80" s="106" t="str">
        <f>+asset_level_drivers!$C$1</f>
        <v>Munson</v>
      </c>
      <c r="C80" s="93">
        <v>33</v>
      </c>
      <c r="D80" s="94">
        <v>11.12934581375122</v>
      </c>
      <c r="E80" s="94">
        <v>235.80700024414062</v>
      </c>
      <c r="F80" s="94">
        <v>21.93005323791504</v>
      </c>
      <c r="G80" s="94">
        <v>7.7948571586608884</v>
      </c>
      <c r="H80" s="94">
        <v>8.3469803752899168</v>
      </c>
      <c r="I80" s="94">
        <v>134.02498168945311</v>
      </c>
      <c r="J80" s="94">
        <v>14.802686523437499</v>
      </c>
      <c r="K80" s="95">
        <v>294.08046777343748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46507</v>
      </c>
      <c r="B81" s="98" t="str">
        <f>+asset_level_drivers!$C$1</f>
        <v>Munson</v>
      </c>
      <c r="C81" s="99">
        <v>33</v>
      </c>
      <c r="D81" s="100">
        <v>11.03713627243042</v>
      </c>
      <c r="E81" s="100">
        <v>234.10308789062501</v>
      </c>
      <c r="F81" s="100">
        <v>21.771589447021483</v>
      </c>
      <c r="G81" s="100">
        <v>7.684238136291504</v>
      </c>
      <c r="H81" s="100">
        <v>8.2778232803344718</v>
      </c>
      <c r="I81" s="100">
        <v>133.05573327636719</v>
      </c>
      <c r="J81" s="100">
        <v>14.695724075317383</v>
      </c>
      <c r="K81" s="101">
        <v>293.34276513671875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46538</v>
      </c>
      <c r="B82" s="106" t="str">
        <f>+asset_level_drivers!$C$1</f>
        <v>Munson</v>
      </c>
      <c r="C82" s="93">
        <v>33</v>
      </c>
      <c r="D82" s="94">
        <v>10.946644775390626</v>
      </c>
      <c r="E82" s="94">
        <v>232.42541918945312</v>
      </c>
      <c r="F82" s="94">
        <v>21.615566329956053</v>
      </c>
      <c r="G82" s="94">
        <v>7.6053415870666505</v>
      </c>
      <c r="H82" s="94">
        <v>8.2099547481536863</v>
      </c>
      <c r="I82" s="94">
        <v>132.10143066406249</v>
      </c>
      <c r="J82" s="94">
        <v>14.590408813476563</v>
      </c>
      <c r="K82" s="95">
        <v>292.66056494140628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46568</v>
      </c>
      <c r="B83" s="98" t="str">
        <f>+asset_level_drivers!$C$1</f>
        <v>Munson</v>
      </c>
      <c r="C83" s="99">
        <v>33</v>
      </c>
      <c r="D83" s="100">
        <v>10.857817489624024</v>
      </c>
      <c r="E83" s="100">
        <v>230.7733525390625</v>
      </c>
      <c r="F83" s="100">
        <v>21.461924224853515</v>
      </c>
      <c r="G83" s="100">
        <v>7.5281084976196286</v>
      </c>
      <c r="H83" s="100">
        <v>8.1433345642089847</v>
      </c>
      <c r="I83" s="100">
        <v>131.16171459960938</v>
      </c>
      <c r="J83" s="100">
        <v>14.486701126098632</v>
      </c>
      <c r="K83" s="101">
        <v>291.98946679687498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46599</v>
      </c>
      <c r="B84" s="106" t="str">
        <f>+asset_level_drivers!$C$1</f>
        <v>Munson</v>
      </c>
      <c r="C84" s="93">
        <v>33</v>
      </c>
      <c r="D84" s="94">
        <v>10.770605297088624</v>
      </c>
      <c r="E84" s="94">
        <v>229.14605737304689</v>
      </c>
      <c r="F84" s="94">
        <v>21.310585556030272</v>
      </c>
      <c r="G84" s="94">
        <v>7.4524856605529788</v>
      </c>
      <c r="H84" s="94">
        <v>8.0779255390167233</v>
      </c>
      <c r="I84" s="94">
        <v>130.23610363769532</v>
      </c>
      <c r="J84" s="94">
        <v>14.384547927856445</v>
      </c>
      <c r="K84" s="95">
        <v>291.32910205078127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46630</v>
      </c>
      <c r="B85" s="98" t="str">
        <f>+asset_level_drivers!$C$1</f>
        <v>Munson</v>
      </c>
      <c r="C85" s="99">
        <v>33</v>
      </c>
      <c r="D85" s="100">
        <v>10.684961521148681</v>
      </c>
      <c r="E85" s="100">
        <v>227.54273681640626</v>
      </c>
      <c r="F85" s="100">
        <v>21.161476531982423</v>
      </c>
      <c r="G85" s="100">
        <v>7.3784219512939453</v>
      </c>
      <c r="H85" s="100">
        <v>8.0136927356719969</v>
      </c>
      <c r="I85" s="100">
        <v>129.32415014648439</v>
      </c>
      <c r="J85" s="100">
        <v>14.283899734497071</v>
      </c>
      <c r="K85" s="101">
        <v>290.67913671874999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46660</v>
      </c>
      <c r="B86" s="106" t="str">
        <f>+asset_level_drivers!$C$1</f>
        <v>Munson</v>
      </c>
      <c r="C86" s="93">
        <v>33</v>
      </c>
      <c r="D86" s="94">
        <v>10.600837490081787</v>
      </c>
      <c r="E86" s="94">
        <v>225.962669921875</v>
      </c>
      <c r="F86" s="94">
        <v>21.014530578613282</v>
      </c>
      <c r="G86" s="94">
        <v>7.3058682136535644</v>
      </c>
      <c r="H86" s="94">
        <v>7.9505998153686521</v>
      </c>
      <c r="I86" s="94">
        <v>128.42544238281249</v>
      </c>
      <c r="J86" s="94">
        <v>14.184711868286133</v>
      </c>
      <c r="K86" s="95">
        <v>290.03924121093752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46691</v>
      </c>
      <c r="B87" s="98" t="str">
        <f>+asset_level_drivers!$C$1</f>
        <v>Munson</v>
      </c>
      <c r="C87" s="99">
        <v>33</v>
      </c>
      <c r="D87" s="100">
        <v>10.518188632965089</v>
      </c>
      <c r="E87" s="100">
        <v>224.40524536132813</v>
      </c>
      <c r="F87" s="100">
        <v>20.869689834594727</v>
      </c>
      <c r="G87" s="100">
        <v>7.2347782974243167</v>
      </c>
      <c r="H87" s="100">
        <v>7.8886134109497075</v>
      </c>
      <c r="I87" s="100">
        <v>127.5396328125</v>
      </c>
      <c r="J87" s="100">
        <v>14.086944763183594</v>
      </c>
      <c r="K87" s="101">
        <v>289.40915966796877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46721</v>
      </c>
      <c r="B88" s="106" t="str">
        <f>+asset_level_drivers!$C$1</f>
        <v>Munson</v>
      </c>
      <c r="C88" s="93">
        <v>33</v>
      </c>
      <c r="D88" s="94">
        <v>10.436971912384033</v>
      </c>
      <c r="E88" s="94">
        <v>222.86991577148439</v>
      </c>
      <c r="F88" s="94">
        <v>20.726904342651366</v>
      </c>
      <c r="G88" s="94">
        <v>7.1651065330505368</v>
      </c>
      <c r="H88" s="94">
        <v>7.8277009696960453</v>
      </c>
      <c r="I88" s="94">
        <v>126.666404296875</v>
      </c>
      <c r="J88" s="94">
        <v>13.990565231323242</v>
      </c>
      <c r="K88" s="95">
        <v>288.78862255859377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46752</v>
      </c>
      <c r="B89" s="98" t="str">
        <f>+asset_level_drivers!$C$1</f>
        <v>Munson</v>
      </c>
      <c r="C89" s="99">
        <v>33</v>
      </c>
      <c r="D89" s="100">
        <v>10.357139095306396</v>
      </c>
      <c r="E89" s="100">
        <v>221.35616821289062</v>
      </c>
      <c r="F89" s="100">
        <v>20.586125747680665</v>
      </c>
      <c r="G89" s="100">
        <v>7.096810417175293</v>
      </c>
      <c r="H89" s="100">
        <v>7.7678264827728274</v>
      </c>
      <c r="I89" s="100">
        <v>125.80546704101563</v>
      </c>
      <c r="J89" s="100">
        <v>13.895539916992188</v>
      </c>
      <c r="K89" s="101">
        <v>288.1774052734375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46783</v>
      </c>
      <c r="B90" s="106" t="str">
        <f>+asset_level_drivers!$C$1</f>
        <v>Munson</v>
      </c>
      <c r="C90" s="93">
        <v>33</v>
      </c>
      <c r="D90" s="94">
        <v>10.278649024963379</v>
      </c>
      <c r="E90" s="94">
        <v>219.86348925781249</v>
      </c>
      <c r="F90" s="94">
        <v>20.447306793212892</v>
      </c>
      <c r="G90" s="94">
        <v>7.0298480300903323</v>
      </c>
      <c r="H90" s="94">
        <v>7.7089590663909915</v>
      </c>
      <c r="I90" s="94">
        <v>124.95653051757813</v>
      </c>
      <c r="J90" s="94">
        <v>13.80183773803711</v>
      </c>
      <c r="K90" s="95">
        <v>287.57526220703124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46812</v>
      </c>
      <c r="B91" s="98" t="str">
        <f>+asset_level_drivers!$C$1</f>
        <v>Munson</v>
      </c>
      <c r="C91" s="99">
        <v>33</v>
      </c>
      <c r="D91" s="100">
        <v>10.201465595245361</v>
      </c>
      <c r="E91" s="100">
        <v>218.39140014648439</v>
      </c>
      <c r="F91" s="100">
        <v>20.310402481079102</v>
      </c>
      <c r="G91" s="100">
        <v>6.9641802673339841</v>
      </c>
      <c r="H91" s="100">
        <v>7.6510715732574459</v>
      </c>
      <c r="I91" s="100">
        <v>124.11932019042969</v>
      </c>
      <c r="J91" s="100">
        <v>13.709427703857422</v>
      </c>
      <c r="K91" s="101">
        <v>286.98198437500002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46843</v>
      </c>
      <c r="B92" s="106" t="str">
        <f>+asset_level_drivers!$C$1</f>
        <v>Munson</v>
      </c>
      <c r="C92" s="93">
        <v>33</v>
      </c>
      <c r="D92" s="94">
        <v>10.125553447723389</v>
      </c>
      <c r="E92" s="94">
        <v>216.93941796875001</v>
      </c>
      <c r="F92" s="94">
        <v>20.175368103027346</v>
      </c>
      <c r="G92" s="94">
        <v>6.8997684440612792</v>
      </c>
      <c r="H92" s="94">
        <v>7.5941377868652342</v>
      </c>
      <c r="I92" s="94">
        <v>123.29356298828125</v>
      </c>
      <c r="J92" s="94">
        <v>13.618280364990234</v>
      </c>
      <c r="K92" s="95">
        <v>286.39734375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46873</v>
      </c>
      <c r="B93" s="98" t="str">
        <f>+asset_level_drivers!$C$1</f>
        <v>Munson</v>
      </c>
      <c r="C93" s="99">
        <v>33</v>
      </c>
      <c r="D93" s="100">
        <v>10.050879474639892</v>
      </c>
      <c r="E93" s="100">
        <v>215.50710034179687</v>
      </c>
      <c r="F93" s="100">
        <v>20.042162322998045</v>
      </c>
      <c r="G93" s="100">
        <v>6.8365763969421387</v>
      </c>
      <c r="H93" s="100">
        <v>7.5381324005126951</v>
      </c>
      <c r="I93" s="100">
        <v>122.47900195312501</v>
      </c>
      <c r="J93" s="100">
        <v>13.528366744995116</v>
      </c>
      <c r="K93" s="101">
        <v>285.82114501953123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46904</v>
      </c>
      <c r="B94" s="106" t="str">
        <f>+asset_level_drivers!$C$1</f>
        <v>Munson</v>
      </c>
      <c r="C94" s="93">
        <v>33</v>
      </c>
      <c r="D94" s="94">
        <v>9.9774109535217281</v>
      </c>
      <c r="E94" s="94">
        <v>214.09393505859376</v>
      </c>
      <c r="F94" s="94">
        <v>19.910738052368163</v>
      </c>
      <c r="G94" s="94">
        <v>6.7745685539245608</v>
      </c>
      <c r="H94" s="94">
        <v>7.4830311717987064</v>
      </c>
      <c r="I94" s="94">
        <v>121.67534948730469</v>
      </c>
      <c r="J94" s="94">
        <v>13.439655853271484</v>
      </c>
      <c r="K94" s="95">
        <v>285.25316015624998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46934</v>
      </c>
      <c r="B95" s="98" t="str">
        <f>+asset_level_drivers!$C$1</f>
        <v>Munson</v>
      </c>
      <c r="C95" s="99">
        <v>33</v>
      </c>
      <c r="D95" s="100">
        <v>9.9051166687011722</v>
      </c>
      <c r="E95" s="100">
        <v>212.69933837890625</v>
      </c>
      <c r="F95" s="100">
        <v>19.781040435791017</v>
      </c>
      <c r="G95" s="100">
        <v>6.7137097244262698</v>
      </c>
      <c r="H95" s="100">
        <v>7.4288104400634767</v>
      </c>
      <c r="I95" s="100">
        <v>120.88227221679688</v>
      </c>
      <c r="J95" s="100">
        <v>13.352110427856445</v>
      </c>
      <c r="K95" s="101">
        <v>284.693130859375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46965</v>
      </c>
      <c r="B96" s="106" t="str">
        <f>+asset_level_drivers!$C$1</f>
        <v>Munson</v>
      </c>
      <c r="C96" s="93">
        <v>33</v>
      </c>
      <c r="D96" s="94">
        <v>9.833966667175293</v>
      </c>
      <c r="E96" s="94">
        <v>211.32290356445313</v>
      </c>
      <c r="F96" s="94">
        <v>19.653032119750975</v>
      </c>
      <c r="G96" s="94">
        <v>6.6539671096801758</v>
      </c>
      <c r="H96" s="94">
        <v>7.3754481983184812</v>
      </c>
      <c r="I96" s="94">
        <v>120.09953576660156</v>
      </c>
      <c r="J96" s="94">
        <v>13.26570541381836</v>
      </c>
      <c r="K96" s="95">
        <v>284.14088330078124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46996</v>
      </c>
      <c r="B97" s="98" t="str">
        <f>+asset_level_drivers!$C$1</f>
        <v>Munson</v>
      </c>
      <c r="C97" s="99">
        <v>33</v>
      </c>
      <c r="D97" s="100">
        <v>9.763931468963623</v>
      </c>
      <c r="E97" s="100">
        <v>209.96422778320311</v>
      </c>
      <c r="F97" s="100">
        <v>19.526675369262694</v>
      </c>
      <c r="G97" s="100">
        <v>6.5953093643188474</v>
      </c>
      <c r="H97" s="100">
        <v>7.3229219188690182</v>
      </c>
      <c r="I97" s="100">
        <v>119.32691430664063</v>
      </c>
      <c r="J97" s="100">
        <v>13.180414916992188</v>
      </c>
      <c r="K97" s="101">
        <v>283.59623583984376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47026</v>
      </c>
      <c r="B98" s="106" t="str">
        <f>+asset_level_drivers!$C$1</f>
        <v>Munson</v>
      </c>
      <c r="C98" s="93">
        <v>33</v>
      </c>
      <c r="D98" s="94">
        <v>9.6949832267761238</v>
      </c>
      <c r="E98" s="94">
        <v>208.62292797851563</v>
      </c>
      <c r="F98" s="94">
        <v>19.401934356689452</v>
      </c>
      <c r="G98" s="94">
        <v>6.5377063789367673</v>
      </c>
      <c r="H98" s="94">
        <v>7.2712108345031741</v>
      </c>
      <c r="I98" s="94">
        <v>118.5641865234375</v>
      </c>
      <c r="J98" s="94">
        <v>13.096215286254882</v>
      </c>
      <c r="K98" s="95">
        <v>283.05900000000003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47057</v>
      </c>
      <c r="B99" s="98" t="str">
        <f>+asset_level_drivers!$C$1</f>
        <v>Munson</v>
      </c>
      <c r="C99" s="99">
        <v>33</v>
      </c>
      <c r="D99" s="100">
        <v>9.6270951766967769</v>
      </c>
      <c r="E99" s="100">
        <v>207.29864306640624</v>
      </c>
      <c r="F99" s="100">
        <v>19.278775726318358</v>
      </c>
      <c r="G99" s="100">
        <v>6.4811296234130857</v>
      </c>
      <c r="H99" s="100">
        <v>7.2202950325012205</v>
      </c>
      <c r="I99" s="100">
        <v>117.81114758300781</v>
      </c>
      <c r="J99" s="100">
        <v>13.013083572387695</v>
      </c>
      <c r="K99" s="101">
        <v>282.52902880859375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47087</v>
      </c>
      <c r="B100" s="106" t="str">
        <f>+asset_level_drivers!$C$1</f>
        <v>Munson</v>
      </c>
      <c r="C100" s="93">
        <v>33</v>
      </c>
      <c r="D100" s="94">
        <v>9.5602390594482429</v>
      </c>
      <c r="E100" s="94">
        <v>205.99100903320311</v>
      </c>
      <c r="F100" s="94">
        <v>19.157165817260744</v>
      </c>
      <c r="G100" s="94">
        <v>6.4255504989624024</v>
      </c>
      <c r="H100" s="94">
        <v>7.170152956008911</v>
      </c>
      <c r="I100" s="94">
        <v>117.06759606933593</v>
      </c>
      <c r="J100" s="94">
        <v>12.930997222900391</v>
      </c>
      <c r="K100" s="95">
        <v>282.00614990234374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47118</v>
      </c>
      <c r="B101" s="98" t="str">
        <f>+asset_level_drivers!$C$1</f>
        <v>Munson</v>
      </c>
      <c r="C101" s="99">
        <v>33</v>
      </c>
      <c r="D101" s="100">
        <v>9.4943845024108882</v>
      </c>
      <c r="E101" s="100">
        <v>204.69967529296875</v>
      </c>
      <c r="F101" s="100">
        <v>19.03707194519043</v>
      </c>
      <c r="G101" s="100">
        <v>6.3709426574707031</v>
      </c>
      <c r="H101" s="100">
        <v>7.1207622852325443</v>
      </c>
      <c r="I101" s="100">
        <v>116.33331860351562</v>
      </c>
      <c r="J101" s="100">
        <v>12.849934448242188</v>
      </c>
      <c r="K101" s="101">
        <v>281.49020751953122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47149</v>
      </c>
      <c r="B102" s="106" t="str">
        <f>+asset_level_drivers!$C$1</f>
        <v>Munson</v>
      </c>
      <c r="C102" s="93">
        <v>33</v>
      </c>
      <c r="D102" s="94">
        <v>9.4295056190490723</v>
      </c>
      <c r="E102" s="94">
        <v>203.42430395507813</v>
      </c>
      <c r="F102" s="94">
        <v>18.918462036132812</v>
      </c>
      <c r="G102" s="94">
        <v>6.3172798652648927</v>
      </c>
      <c r="H102" s="94">
        <v>7.0721031322479249</v>
      </c>
      <c r="I102" s="94">
        <v>115.60813464355469</v>
      </c>
      <c r="J102" s="94">
        <v>12.769873077392578</v>
      </c>
      <c r="K102" s="95">
        <v>280.98104541015624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47177</v>
      </c>
      <c r="B103" s="98" t="str">
        <f>+asset_level_drivers!$C$1</f>
        <v>Munson</v>
      </c>
      <c r="C103" s="99">
        <v>33</v>
      </c>
      <c r="D103" s="100">
        <v>9.3655789070129387</v>
      </c>
      <c r="E103" s="100">
        <v>202.16457104492187</v>
      </c>
      <c r="F103" s="100">
        <v>18.801306808471679</v>
      </c>
      <c r="G103" s="100">
        <v>6.2645371971130368</v>
      </c>
      <c r="H103" s="100">
        <v>7.0241583900451658</v>
      </c>
      <c r="I103" s="100">
        <v>114.89185314941406</v>
      </c>
      <c r="J103" s="100">
        <v>12.690793777465821</v>
      </c>
      <c r="K103" s="101">
        <v>280.47851318359375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47208</v>
      </c>
      <c r="B104" s="106" t="str">
        <f>+asset_level_drivers!$C$1</f>
        <v>Munson</v>
      </c>
      <c r="C104" s="93">
        <v>33</v>
      </c>
      <c r="D104" s="94">
        <v>9.302581779479981</v>
      </c>
      <c r="E104" s="94">
        <v>200.92015893554688</v>
      </c>
      <c r="F104" s="94">
        <v>18.685576660156251</v>
      </c>
      <c r="G104" s="94">
        <v>6.2126904258728031</v>
      </c>
      <c r="H104" s="94">
        <v>6.9769105262756348</v>
      </c>
      <c r="I104" s="94">
        <v>114.18429809570313</v>
      </c>
      <c r="J104" s="94">
        <v>12.612676467895508</v>
      </c>
      <c r="K104" s="95">
        <v>279.98247851562502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47238</v>
      </c>
      <c r="B105" s="98" t="str">
        <f>+asset_level_drivers!$C$1</f>
        <v>Munson</v>
      </c>
      <c r="C105" s="99">
        <v>33</v>
      </c>
      <c r="D105" s="100">
        <v>9.2404925689697262</v>
      </c>
      <c r="E105" s="100">
        <v>199.69075488281251</v>
      </c>
      <c r="F105" s="100">
        <v>18.571242340087892</v>
      </c>
      <c r="G105" s="100">
        <v>6.1617165718078617</v>
      </c>
      <c r="H105" s="100">
        <v>6.9303438014984131</v>
      </c>
      <c r="I105" s="100">
        <v>113.48528601074219</v>
      </c>
      <c r="J105" s="100">
        <v>12.535501464843749</v>
      </c>
      <c r="K105" s="101">
        <v>279.49279980468748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47269</v>
      </c>
      <c r="B106" s="106" t="str">
        <f>+asset_level_drivers!$C$1</f>
        <v>Munson</v>
      </c>
      <c r="C106" s="93">
        <v>33</v>
      </c>
      <c r="D106" s="94">
        <v>9.1792902488708492</v>
      </c>
      <c r="E106" s="94">
        <v>198.47606176757813</v>
      </c>
      <c r="F106" s="94">
        <v>18.458275833129882</v>
      </c>
      <c r="G106" s="94">
        <v>6.1115931549072267</v>
      </c>
      <c r="H106" s="94">
        <v>6.8844422702789307</v>
      </c>
      <c r="I106" s="94">
        <v>112.79465295410157</v>
      </c>
      <c r="J106" s="94">
        <v>12.459249267578125</v>
      </c>
      <c r="K106" s="95">
        <v>279.00933886718752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47299</v>
      </c>
      <c r="B107" s="98" t="str">
        <f>+asset_level_drivers!$C$1</f>
        <v>Munson</v>
      </c>
      <c r="C107" s="99">
        <v>33</v>
      </c>
      <c r="D107" s="100">
        <v>9.068253635406494</v>
      </c>
      <c r="E107" s="100">
        <v>195.19873486328126</v>
      </c>
      <c r="F107" s="100">
        <v>18.153484268188478</v>
      </c>
      <c r="G107" s="100">
        <v>6.0017528724670406</v>
      </c>
      <c r="H107" s="100">
        <v>6.8011900711059567</v>
      </c>
      <c r="I107" s="100">
        <v>110.929099609375</v>
      </c>
      <c r="J107" s="100">
        <v>12.253602478027343</v>
      </c>
      <c r="K107" s="101">
        <v>270.97050585937501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47330</v>
      </c>
      <c r="B108" s="106" t="str">
        <f>+asset_level_drivers!$C$1</f>
        <v>Munson</v>
      </c>
      <c r="C108" s="93">
        <v>33</v>
      </c>
      <c r="D108" s="94">
        <v>9.00901937866211</v>
      </c>
      <c r="E108" s="94">
        <v>194.02327856445314</v>
      </c>
      <c r="F108" s="94">
        <v>18.044166809082032</v>
      </c>
      <c r="G108" s="94">
        <v>5.9536306571960447</v>
      </c>
      <c r="H108" s="94">
        <v>6.7567645301818846</v>
      </c>
      <c r="I108" s="94">
        <v>110.26080847167968</v>
      </c>
      <c r="J108" s="94">
        <v>12.179813095092774</v>
      </c>
      <c r="K108" s="95">
        <v>270.50324999999998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47361</v>
      </c>
      <c r="B109" s="98" t="str">
        <f>+asset_level_drivers!$C$1</f>
        <v>Munson</v>
      </c>
      <c r="C109" s="99">
        <v>33</v>
      </c>
      <c r="D109" s="100">
        <v>8.950606090545655</v>
      </c>
      <c r="E109" s="100">
        <v>192.86163159179688</v>
      </c>
      <c r="F109" s="100">
        <v>17.9361336517334</v>
      </c>
      <c r="G109" s="100">
        <v>5.9062938880920406</v>
      </c>
      <c r="H109" s="100">
        <v>6.7129545936584476</v>
      </c>
      <c r="I109" s="100">
        <v>109.60037646484375</v>
      </c>
      <c r="J109" s="100">
        <v>12.106890625</v>
      </c>
      <c r="K109" s="101">
        <v>270.04180761718749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47391</v>
      </c>
      <c r="B110" s="106" t="str">
        <f>+asset_level_drivers!$C$1</f>
        <v>Munson</v>
      </c>
      <c r="C110" s="93">
        <v>33</v>
      </c>
      <c r="D110" s="94">
        <v>8.8929945716857919</v>
      </c>
      <c r="E110" s="94">
        <v>191.71343774414063</v>
      </c>
      <c r="F110" s="94">
        <v>17.8293516998291</v>
      </c>
      <c r="G110" s="94">
        <v>5.8597224082946777</v>
      </c>
      <c r="H110" s="94">
        <v>6.6697459621429447</v>
      </c>
      <c r="I110" s="94">
        <v>108.94761010742188</v>
      </c>
      <c r="J110" s="94">
        <v>12.034812835693359</v>
      </c>
      <c r="K110" s="95">
        <v>269.58603955078127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47422</v>
      </c>
      <c r="B111" s="98" t="str">
        <f>+asset_level_drivers!$C$1</f>
        <v>Munson</v>
      </c>
      <c r="C111" s="99">
        <v>33</v>
      </c>
      <c r="D111" s="100">
        <v>8.7996505355834955</v>
      </c>
      <c r="E111" s="100">
        <v>188.24752392578125</v>
      </c>
      <c r="F111" s="100">
        <v>17.50702182006836</v>
      </c>
      <c r="G111" s="100">
        <v>5.7283675956726077</v>
      </c>
      <c r="H111" s="100">
        <v>6.599737966537476</v>
      </c>
      <c r="I111" s="100">
        <v>106.97372973632812</v>
      </c>
      <c r="J111" s="100">
        <v>11.817240173339844</v>
      </c>
      <c r="K111" s="101">
        <v>261.45178076171874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47452</v>
      </c>
      <c r="B112" s="106" t="str">
        <f>+asset_level_drivers!$C$1</f>
        <v>Munson</v>
      </c>
      <c r="C112" s="93">
        <v>33</v>
      </c>
      <c r="D112" s="94">
        <v>8.743818111419678</v>
      </c>
      <c r="E112" s="94">
        <v>187.15557470703126</v>
      </c>
      <c r="F112" s="94">
        <v>17.405470275878905</v>
      </c>
      <c r="G112" s="94">
        <v>5.6837871704101559</v>
      </c>
      <c r="H112" s="94">
        <v>6.5578635902404789</v>
      </c>
      <c r="I112" s="94">
        <v>106.35300219726562</v>
      </c>
      <c r="J112" s="94">
        <v>11.74869285583496</v>
      </c>
      <c r="K112" s="95">
        <v>261.01794628906248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47483</v>
      </c>
      <c r="B113" s="98" t="str">
        <f>+asset_level_drivers!$C$1</f>
        <v>Munson</v>
      </c>
      <c r="C113" s="99">
        <v>33</v>
      </c>
      <c r="D113" s="100">
        <v>8.6887270050048819</v>
      </c>
      <c r="E113" s="100">
        <v>186.07573779296874</v>
      </c>
      <c r="F113" s="100">
        <v>17.30504541015625</v>
      </c>
      <c r="G113" s="100">
        <v>5.6399145584106449</v>
      </c>
      <c r="H113" s="100">
        <v>6.5165453338623047</v>
      </c>
      <c r="I113" s="100">
        <v>105.73917077636719</v>
      </c>
      <c r="J113" s="100">
        <v>11.68090591430664</v>
      </c>
      <c r="K113" s="101">
        <v>260.58924853515623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47514</v>
      </c>
      <c r="B114" s="106" t="str">
        <f>+asset_level_drivers!$C$1</f>
        <v>Munson</v>
      </c>
      <c r="C114" s="93">
        <v>33</v>
      </c>
      <c r="D114" s="94">
        <v>8.6343612403869621</v>
      </c>
      <c r="E114" s="94">
        <v>185.00778662109374</v>
      </c>
      <c r="F114" s="94">
        <v>17.205726043701173</v>
      </c>
      <c r="G114" s="94">
        <v>5.5967327003479008</v>
      </c>
      <c r="H114" s="94">
        <v>6.475770923614502</v>
      </c>
      <c r="I114" s="94">
        <v>105.13210375976563</v>
      </c>
      <c r="J114" s="94">
        <v>11.613865402221681</v>
      </c>
      <c r="K114" s="95">
        <v>260.16557763671875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47542</v>
      </c>
      <c r="B115" s="98" t="str">
        <f>+asset_level_drivers!$C$1</f>
        <v>Munson</v>
      </c>
      <c r="C115" s="99">
        <v>33</v>
      </c>
      <c r="D115" s="100">
        <v>8.5807053489685057</v>
      </c>
      <c r="E115" s="100">
        <v>183.95150048828125</v>
      </c>
      <c r="F115" s="100">
        <v>17.107491546630861</v>
      </c>
      <c r="G115" s="100">
        <v>5.5542241668701173</v>
      </c>
      <c r="H115" s="100">
        <v>6.4355290718078617</v>
      </c>
      <c r="I115" s="100">
        <v>104.53167932128906</v>
      </c>
      <c r="J115" s="100">
        <v>11.547557174682618</v>
      </c>
      <c r="K115" s="101">
        <v>259.74683740234377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47573</v>
      </c>
      <c r="B116" s="106" t="str">
        <f>+asset_level_drivers!$C$1</f>
        <v>Munson</v>
      </c>
      <c r="C116" s="93">
        <v>33</v>
      </c>
      <c r="D116" s="94">
        <v>8.5277439689636232</v>
      </c>
      <c r="E116" s="94">
        <v>182.90666772460938</v>
      </c>
      <c r="F116" s="94">
        <v>17.010321746826172</v>
      </c>
      <c r="G116" s="94">
        <v>5.5123690071105953</v>
      </c>
      <c r="H116" s="94">
        <v>6.3958079757690429</v>
      </c>
      <c r="I116" s="94">
        <v>103.93777197265625</v>
      </c>
      <c r="J116" s="94">
        <v>11.481967742919922</v>
      </c>
      <c r="K116" s="95">
        <v>259.33292529296875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47603</v>
      </c>
      <c r="B117" s="98" t="str">
        <f>+asset_level_drivers!$C$1</f>
        <v>Munson</v>
      </c>
      <c r="C117" s="99">
        <v>33</v>
      </c>
      <c r="D117" s="100">
        <v>8.475462722778321</v>
      </c>
      <c r="E117" s="100">
        <v>181.87307397460938</v>
      </c>
      <c r="F117" s="100">
        <v>16.914197509765625</v>
      </c>
      <c r="G117" s="100">
        <v>5.4711471939086911</v>
      </c>
      <c r="H117" s="100">
        <v>6.3565971603393558</v>
      </c>
      <c r="I117" s="100">
        <v>103.35026635742187</v>
      </c>
      <c r="J117" s="100">
        <v>11.417083587646484</v>
      </c>
      <c r="K117" s="101">
        <v>258.92374511718748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47634</v>
      </c>
      <c r="B118" s="106" t="str">
        <f>+asset_level_drivers!$C$1</f>
        <v>Munson</v>
      </c>
      <c r="C118" s="93">
        <v>33</v>
      </c>
      <c r="D118" s="94">
        <v>8.4238469848632818</v>
      </c>
      <c r="E118" s="94">
        <v>180.85052026367188</v>
      </c>
      <c r="F118" s="94">
        <v>16.819100036621094</v>
      </c>
      <c r="G118" s="94">
        <v>5.4305403976440427</v>
      </c>
      <c r="H118" s="94">
        <v>6.3178852443695073</v>
      </c>
      <c r="I118" s="94">
        <v>102.76904321289062</v>
      </c>
      <c r="J118" s="94">
        <v>11.352892913818359</v>
      </c>
      <c r="K118" s="95">
        <v>258.51919189453128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47664</v>
      </c>
      <c r="B119" s="98" t="str">
        <f>+asset_level_drivers!$C$1</f>
        <v>Munson</v>
      </c>
      <c r="C119" s="99">
        <v>33</v>
      </c>
      <c r="D119" s="100">
        <v>8.3728834800720211</v>
      </c>
      <c r="E119" s="100">
        <v>179.83880932617188</v>
      </c>
      <c r="F119" s="100">
        <v>16.725011016845702</v>
      </c>
      <c r="G119" s="100">
        <v>5.3905345115661625</v>
      </c>
      <c r="H119" s="100">
        <v>6.2796626777648923</v>
      </c>
      <c r="I119" s="100">
        <v>102.1939912109375</v>
      </c>
      <c r="J119" s="100">
        <v>11.289382797241212</v>
      </c>
      <c r="K119" s="101">
        <v>258.11918750000001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47695</v>
      </c>
      <c r="B120" s="106" t="str">
        <f>+asset_level_drivers!$C$1</f>
        <v>Munson</v>
      </c>
      <c r="C120" s="93">
        <v>33</v>
      </c>
      <c r="D120" s="94">
        <v>8.3225568294525143</v>
      </c>
      <c r="E120" s="94">
        <v>178.83774731445311</v>
      </c>
      <c r="F120" s="94">
        <v>16.631912200927733</v>
      </c>
      <c r="G120" s="94">
        <v>5.3511154823303224</v>
      </c>
      <c r="H120" s="94">
        <v>6.2419175853729252</v>
      </c>
      <c r="I120" s="94">
        <v>101.62500109863281</v>
      </c>
      <c r="J120" s="94">
        <v>11.226541290283203</v>
      </c>
      <c r="K120" s="95">
        <v>257.72363623046874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47726</v>
      </c>
      <c r="B121" s="98" t="str">
        <f>+asset_level_drivers!$C$1</f>
        <v>Munson</v>
      </c>
      <c r="C121" s="99">
        <v>33</v>
      </c>
      <c r="D121" s="100">
        <v>8.272853782653808</v>
      </c>
      <c r="E121" s="100">
        <v>177.84714428710939</v>
      </c>
      <c r="F121" s="100">
        <v>16.539786163330078</v>
      </c>
      <c r="G121" s="100">
        <v>5.312270183563232</v>
      </c>
      <c r="H121" s="100">
        <v>6.2046402721405025</v>
      </c>
      <c r="I121" s="100">
        <v>101.06196472167969</v>
      </c>
      <c r="J121" s="100">
        <v>11.164355957031249</v>
      </c>
      <c r="K121" s="101">
        <v>257.33246972656252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47756</v>
      </c>
      <c r="B122" s="106" t="str">
        <f>+asset_level_drivers!$C$1</f>
        <v>Munson</v>
      </c>
      <c r="C122" s="93">
        <v>33</v>
      </c>
      <c r="D122" s="94">
        <v>8.2237616558074951</v>
      </c>
      <c r="E122" s="94">
        <v>176.86682250976563</v>
      </c>
      <c r="F122" s="94">
        <v>16.448616271972657</v>
      </c>
      <c r="G122" s="94">
        <v>5.2739858474731447</v>
      </c>
      <c r="H122" s="94">
        <v>6.1678211574554442</v>
      </c>
      <c r="I122" s="94">
        <v>100.50478100585937</v>
      </c>
      <c r="J122" s="94">
        <v>11.102816360473632</v>
      </c>
      <c r="K122" s="95">
        <v>256.94559521484376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47787</v>
      </c>
      <c r="B123" s="98" t="str">
        <f>+asset_level_drivers!$C$1</f>
        <v>Munson</v>
      </c>
      <c r="C123" s="99">
        <v>33</v>
      </c>
      <c r="D123" s="100">
        <v>8.1752681579589837</v>
      </c>
      <c r="E123" s="100">
        <v>175.89660424804688</v>
      </c>
      <c r="F123" s="100">
        <v>16.358385864257812</v>
      </c>
      <c r="G123" s="100">
        <v>5.2362499122619628</v>
      </c>
      <c r="H123" s="100">
        <v>6.1314510726928715</v>
      </c>
      <c r="I123" s="100">
        <v>99.95334704589844</v>
      </c>
      <c r="J123" s="100">
        <v>11.041910919189453</v>
      </c>
      <c r="K123" s="101">
        <v>256.56293749999998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47817</v>
      </c>
      <c r="B124" s="106" t="str">
        <f>+asset_level_drivers!$C$1</f>
        <v>Munson</v>
      </c>
      <c r="C124" s="93">
        <v>33</v>
      </c>
      <c r="D124" s="94">
        <v>8.1273612499237053</v>
      </c>
      <c r="E124" s="94">
        <v>174.93630053710939</v>
      </c>
      <c r="F124" s="94">
        <v>16.269077697753907</v>
      </c>
      <c r="G124" s="94">
        <v>5.1990500984191899</v>
      </c>
      <c r="H124" s="94">
        <v>6.0955209407806397</v>
      </c>
      <c r="I124" s="94">
        <v>99.407554687499996</v>
      </c>
      <c r="J124" s="94">
        <v>10.981628021240235</v>
      </c>
      <c r="K124" s="95">
        <v>256.18442041015624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47848</v>
      </c>
      <c r="B125" s="98" t="str">
        <f>+asset_level_drivers!$C$1</f>
        <v>Munson</v>
      </c>
      <c r="C125" s="99">
        <v>33</v>
      </c>
      <c r="D125" s="100">
        <v>8.0800296726226808</v>
      </c>
      <c r="E125" s="100">
        <v>173.98563623046874</v>
      </c>
      <c r="F125" s="100">
        <v>16.180665771484374</v>
      </c>
      <c r="G125" s="100">
        <v>5.1623750190734867</v>
      </c>
      <c r="H125" s="100">
        <v>6.0600222053527828</v>
      </c>
      <c r="I125" s="100">
        <v>98.867252441406251</v>
      </c>
      <c r="J125" s="100">
        <v>10.921949691772461</v>
      </c>
      <c r="K125" s="101">
        <v>255.80992431640624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47879</v>
      </c>
      <c r="B126" s="106" t="str">
        <f>+asset_level_drivers!$C$1</f>
        <v>Munson</v>
      </c>
      <c r="C126" s="93">
        <v>33</v>
      </c>
      <c r="D126" s="94">
        <v>8.0332619934082032</v>
      </c>
      <c r="E126" s="94">
        <v>173.04440454101564</v>
      </c>
      <c r="F126" s="94">
        <v>16.093131317138671</v>
      </c>
      <c r="G126" s="94">
        <v>5.1262130050659183</v>
      </c>
      <c r="H126" s="94">
        <v>6.0249465274810792</v>
      </c>
      <c r="I126" s="94">
        <v>98.332318359374995</v>
      </c>
      <c r="J126" s="94">
        <v>10.862864227294923</v>
      </c>
      <c r="K126" s="95">
        <v>255.43937695312499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47907</v>
      </c>
      <c r="B127" s="98" t="str">
        <f>+asset_level_drivers!$C$1</f>
        <v>Munson</v>
      </c>
      <c r="C127" s="99">
        <v>33</v>
      </c>
      <c r="D127" s="100">
        <v>7.9870471534729006</v>
      </c>
      <c r="E127" s="100">
        <v>172.11245043945311</v>
      </c>
      <c r="F127" s="100">
        <v>16.006459503173829</v>
      </c>
      <c r="G127" s="100">
        <v>5.0905528221130369</v>
      </c>
      <c r="H127" s="100">
        <v>5.9902853736877439</v>
      </c>
      <c r="I127" s="100">
        <v>97.802661499023444</v>
      </c>
      <c r="J127" s="100">
        <v>10.804360534667969</v>
      </c>
      <c r="K127" s="101">
        <v>255.07268994140625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47938</v>
      </c>
      <c r="B128" s="106" t="str">
        <f>+asset_level_drivers!$C$1</f>
        <v>Munson</v>
      </c>
      <c r="C128" s="93">
        <v>33</v>
      </c>
      <c r="D128" s="94">
        <v>7.9413748168945313</v>
      </c>
      <c r="E128" s="94">
        <v>171.18958862304689</v>
      </c>
      <c r="F128" s="94">
        <v>15.920633422851562</v>
      </c>
      <c r="G128" s="94">
        <v>5.0553841972351075</v>
      </c>
      <c r="H128" s="94">
        <v>5.9560312767028805</v>
      </c>
      <c r="I128" s="94">
        <v>97.278179199218755</v>
      </c>
      <c r="J128" s="94">
        <v>10.746428024291992</v>
      </c>
      <c r="K128" s="95">
        <v>254.70979785156251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47968</v>
      </c>
      <c r="B129" s="98" t="str">
        <f>+asset_level_drivers!$C$1</f>
        <v>Munson</v>
      </c>
      <c r="C129" s="99">
        <v>33</v>
      </c>
      <c r="D129" s="100">
        <v>7.8962343311309811</v>
      </c>
      <c r="E129" s="100">
        <v>170.27552490234376</v>
      </c>
      <c r="F129" s="100">
        <v>15.835625396728515</v>
      </c>
      <c r="G129" s="100">
        <v>5.0206957893371582</v>
      </c>
      <c r="H129" s="100">
        <v>5.9221756744384768</v>
      </c>
      <c r="I129" s="100">
        <v>96.758706542968753</v>
      </c>
      <c r="J129" s="100">
        <v>10.68904751586914</v>
      </c>
      <c r="K129" s="101">
        <v>254.3505859375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47999</v>
      </c>
      <c r="B130" s="106" t="str">
        <f>+asset_level_drivers!$C$1</f>
        <v>Munson</v>
      </c>
      <c r="C130" s="93">
        <v>33</v>
      </c>
      <c r="D130" s="94">
        <v>7.8516158390045163</v>
      </c>
      <c r="E130" s="94">
        <v>169.36994287109374</v>
      </c>
      <c r="F130" s="94">
        <v>15.751406402587891</v>
      </c>
      <c r="G130" s="94">
        <v>4.9864767532348635</v>
      </c>
      <c r="H130" s="94">
        <v>5.8887117748260502</v>
      </c>
      <c r="I130" s="94">
        <v>96.244058471679693</v>
      </c>
      <c r="J130" s="94">
        <v>10.632199752807617</v>
      </c>
      <c r="K130" s="95">
        <v>253.99492919921875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48029</v>
      </c>
      <c r="B131" s="98" t="str">
        <f>+asset_level_drivers!$C$1</f>
        <v>Munson</v>
      </c>
      <c r="C131" s="99">
        <v>33</v>
      </c>
      <c r="D131" s="100">
        <v>7.8075095138549804</v>
      </c>
      <c r="E131" s="100">
        <v>168.47227026367187</v>
      </c>
      <c r="F131" s="100">
        <v>15.667922637939453</v>
      </c>
      <c r="G131" s="100">
        <v>4.9527169227600094</v>
      </c>
      <c r="H131" s="100">
        <v>5.8556321353912351</v>
      </c>
      <c r="I131" s="100">
        <v>95.733910156250005</v>
      </c>
      <c r="J131" s="100">
        <v>10.575848175048828</v>
      </c>
      <c r="K131" s="101">
        <v>253.64261279296875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48060</v>
      </c>
      <c r="B132" s="106" t="str">
        <f>+asset_level_drivers!$C$1</f>
        <v>Munson</v>
      </c>
      <c r="C132" s="93">
        <v>33</v>
      </c>
      <c r="D132" s="94">
        <v>7.7340725574493412</v>
      </c>
      <c r="E132" s="94">
        <v>161.10849877929687</v>
      </c>
      <c r="F132" s="94">
        <v>14.983091857910157</v>
      </c>
      <c r="G132" s="94">
        <v>4.8726608657836916</v>
      </c>
      <c r="H132" s="94">
        <v>5.8005544872283936</v>
      </c>
      <c r="I132" s="94">
        <v>91.538081176757814</v>
      </c>
      <c r="J132" s="94">
        <v>10.113587509155273</v>
      </c>
      <c r="K132" s="95">
        <v>244.26540380859376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48091</v>
      </c>
      <c r="B133" s="98" t="str">
        <f>+asset_level_drivers!$C$1</f>
        <v>Munson</v>
      </c>
      <c r="C133" s="99">
        <v>33</v>
      </c>
      <c r="D133" s="100">
        <v>7.6911155281066899</v>
      </c>
      <c r="E133" s="100">
        <v>160.25835986328124</v>
      </c>
      <c r="F133" s="100">
        <v>14.904029022216797</v>
      </c>
      <c r="G133" s="100">
        <v>4.8400730171203614</v>
      </c>
      <c r="H133" s="100">
        <v>5.7683366622924801</v>
      </c>
      <c r="I133" s="100">
        <v>91.055011474609373</v>
      </c>
      <c r="J133" s="100">
        <v>10.060219833374024</v>
      </c>
      <c r="K133" s="101">
        <v>243.93088134765625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48121</v>
      </c>
      <c r="B134" s="106" t="str">
        <f>+asset_level_drivers!$C$1</f>
        <v>Munson</v>
      </c>
      <c r="C134" s="93">
        <v>33</v>
      </c>
      <c r="D134" s="94">
        <v>7.6486417713165284</v>
      </c>
      <c r="E134" s="94">
        <v>159.41440405273437</v>
      </c>
      <c r="F134" s="94">
        <v>14.82554116821289</v>
      </c>
      <c r="G134" s="94">
        <v>4.80791482925415</v>
      </c>
      <c r="H134" s="94">
        <v>5.7364813709259037</v>
      </c>
      <c r="I134" s="94">
        <v>90.575459716796871</v>
      </c>
      <c r="J134" s="94">
        <v>10.007240631103516</v>
      </c>
      <c r="K134" s="95">
        <v>243.59907275390626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48152</v>
      </c>
      <c r="B135" s="98" t="str">
        <f>+asset_level_drivers!$C$1</f>
        <v>Munson</v>
      </c>
      <c r="C135" s="99">
        <v>33</v>
      </c>
      <c r="D135" s="100">
        <v>7.6066427993774415</v>
      </c>
      <c r="E135" s="100">
        <v>158.57650781250001</v>
      </c>
      <c r="F135" s="100">
        <v>14.747616897583008</v>
      </c>
      <c r="G135" s="100">
        <v>4.7761778717041015</v>
      </c>
      <c r="H135" s="100">
        <v>5.7049822044372558</v>
      </c>
      <c r="I135" s="100">
        <v>90.099355468750005</v>
      </c>
      <c r="J135" s="100">
        <v>9.9546417083740231</v>
      </c>
      <c r="K135" s="101">
        <v>243.26993212890625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48182</v>
      </c>
      <c r="B136" s="106" t="str">
        <f>+asset_level_drivers!$C$1</f>
        <v>Munson</v>
      </c>
      <c r="C136" s="93">
        <v>33</v>
      </c>
      <c r="D136" s="94">
        <v>7.5651096668243412</v>
      </c>
      <c r="E136" s="94">
        <v>157.74460278320313</v>
      </c>
      <c r="F136" s="94">
        <v>14.670249557495117</v>
      </c>
      <c r="G136" s="94">
        <v>4.7448523979187014</v>
      </c>
      <c r="H136" s="94">
        <v>5.6738321819305417</v>
      </c>
      <c r="I136" s="94">
        <v>89.626657104492182</v>
      </c>
      <c r="J136" s="94">
        <v>9.9024187622070308</v>
      </c>
      <c r="K136" s="95">
        <v>242.94341601562499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48213</v>
      </c>
      <c r="B137" s="98" t="str">
        <f>+asset_level_drivers!$C$1</f>
        <v>Munson</v>
      </c>
      <c r="C137" s="99">
        <v>33</v>
      </c>
      <c r="D137" s="100">
        <v>7.5240344028472901</v>
      </c>
      <c r="E137" s="100">
        <v>156.91856787109376</v>
      </c>
      <c r="F137" s="100">
        <v>14.593428176879883</v>
      </c>
      <c r="G137" s="100">
        <v>4.7139279174804685</v>
      </c>
      <c r="H137" s="100">
        <v>5.643025846481323</v>
      </c>
      <c r="I137" s="100">
        <v>89.157295410156252</v>
      </c>
      <c r="J137" s="100">
        <v>9.8505643005371102</v>
      </c>
      <c r="K137" s="101">
        <v>242.61947070312499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48244</v>
      </c>
      <c r="B138" s="106" t="str">
        <f>+asset_level_drivers!$C$1</f>
        <v>Munson</v>
      </c>
      <c r="C138" s="93">
        <v>33</v>
      </c>
      <c r="D138" s="94">
        <v>7.483408355712891</v>
      </c>
      <c r="E138" s="94">
        <v>156.09829760742187</v>
      </c>
      <c r="F138" s="94">
        <v>14.517143356323242</v>
      </c>
      <c r="G138" s="94">
        <v>4.6833948097229001</v>
      </c>
      <c r="H138" s="94">
        <v>5.61255623626709</v>
      </c>
      <c r="I138" s="94">
        <v>88.691215576171871</v>
      </c>
      <c r="J138" s="94">
        <v>9.7990720520019536</v>
      </c>
      <c r="K138" s="95">
        <v>242.29804443359376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48273</v>
      </c>
      <c r="B139" s="98" t="str">
        <f>+asset_level_drivers!$C$1</f>
        <v>Munson</v>
      </c>
      <c r="C139" s="99">
        <v>33</v>
      </c>
      <c r="D139" s="100">
        <v>7.4432239475250244</v>
      </c>
      <c r="E139" s="100">
        <v>155.28372998046876</v>
      </c>
      <c r="F139" s="100">
        <v>14.441388397216796</v>
      </c>
      <c r="G139" s="100">
        <v>4.6532457466125487</v>
      </c>
      <c r="H139" s="100">
        <v>5.5824180088043214</v>
      </c>
      <c r="I139" s="100">
        <v>88.228375122070318</v>
      </c>
      <c r="J139" s="100">
        <v>9.7479375000000008</v>
      </c>
      <c r="K139" s="101">
        <v>241.97910986328125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48304</v>
      </c>
      <c r="B140" s="106" t="str">
        <f>+asset_level_drivers!$C$1</f>
        <v>Munson</v>
      </c>
      <c r="C140" s="93">
        <v>33</v>
      </c>
      <c r="D140" s="94">
        <v>7.4034709491729735</v>
      </c>
      <c r="E140" s="94">
        <v>154.47478784179688</v>
      </c>
      <c r="F140" s="94">
        <v>14.366156661987304</v>
      </c>
      <c r="G140" s="94">
        <v>4.6234733238220214</v>
      </c>
      <c r="H140" s="94">
        <v>5.5526032333374022</v>
      </c>
      <c r="I140" s="94">
        <v>87.768736694335942</v>
      </c>
      <c r="J140" s="94">
        <v>9.6971561279296878</v>
      </c>
      <c r="K140" s="95">
        <v>241.66262207031249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48334</v>
      </c>
      <c r="B141" s="98" t="str">
        <f>+asset_level_drivers!$C$1</f>
        <v>Munson</v>
      </c>
      <c r="C141" s="99">
        <v>33</v>
      </c>
      <c r="D141" s="100">
        <v>7.3641333923339847</v>
      </c>
      <c r="E141" s="100">
        <v>153.67135156250001</v>
      </c>
      <c r="F141" s="100">
        <v>14.291437271118165</v>
      </c>
      <c r="G141" s="100">
        <v>4.5940699462890624</v>
      </c>
      <c r="H141" s="100">
        <v>5.5231000137329103</v>
      </c>
      <c r="I141" s="100">
        <v>87.312228515624994</v>
      </c>
      <c r="J141" s="100">
        <v>9.6467206268310548</v>
      </c>
      <c r="K141" s="101">
        <v>241.34853759765625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48365</v>
      </c>
      <c r="B142" s="106" t="str">
        <f>+asset_level_drivers!$C$1</f>
        <v>Munson</v>
      </c>
      <c r="C142" s="93">
        <v>33</v>
      </c>
      <c r="D142" s="94">
        <v>7.325200588226318</v>
      </c>
      <c r="E142" s="94">
        <v>152.87329614257811</v>
      </c>
      <c r="F142" s="94">
        <v>14.217218154907227</v>
      </c>
      <c r="G142" s="94">
        <v>4.5348121681213378</v>
      </c>
      <c r="H142" s="94">
        <v>5.4939004821777342</v>
      </c>
      <c r="I142" s="94">
        <v>86.858780273437503</v>
      </c>
      <c r="J142" s="94">
        <v>9.5966225891113286</v>
      </c>
      <c r="K142" s="95">
        <v>240.99237988281249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48395</v>
      </c>
      <c r="B143" s="98" t="str">
        <f>+asset_level_drivers!$C$1</f>
        <v>Munson</v>
      </c>
      <c r="C143" s="99">
        <v>33</v>
      </c>
      <c r="D143" s="100">
        <v>7.2866572570800781</v>
      </c>
      <c r="E143" s="100">
        <v>152.08054467773437</v>
      </c>
      <c r="F143" s="100">
        <v>14.143492385864258</v>
      </c>
      <c r="G143" s="100">
        <v>4.5064935798645021</v>
      </c>
      <c r="H143" s="100">
        <v>5.4649928474426268</v>
      </c>
      <c r="I143" s="100">
        <v>86.40834509277343</v>
      </c>
      <c r="J143" s="100">
        <v>9.5468576507568361</v>
      </c>
      <c r="K143" s="101">
        <v>240.68349414062499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48426</v>
      </c>
      <c r="B144" s="106" t="str">
        <f>+asset_level_drivers!$C$1</f>
        <v>Munson</v>
      </c>
      <c r="C144" s="93">
        <v>33</v>
      </c>
      <c r="D144" s="94">
        <v>7.2484900379180912</v>
      </c>
      <c r="E144" s="94">
        <v>151.29304345703125</v>
      </c>
      <c r="F144" s="94">
        <v>14.070254547119141</v>
      </c>
      <c r="G144" s="94">
        <v>4.4785167083740234</v>
      </c>
      <c r="H144" s="94">
        <v>5.4363675079345706</v>
      </c>
      <c r="I144" s="94">
        <v>85.96089721679688</v>
      </c>
      <c r="J144" s="94">
        <v>9.4974222106933599</v>
      </c>
      <c r="K144" s="95">
        <v>240.37688330078126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48457</v>
      </c>
      <c r="B145" s="98" t="str">
        <f>+asset_level_drivers!$C$1</f>
        <v>Munson</v>
      </c>
      <c r="C145" s="99">
        <v>33</v>
      </c>
      <c r="D145" s="100">
        <v>7.2106834506988529</v>
      </c>
      <c r="E145" s="100">
        <v>150.51071093749999</v>
      </c>
      <c r="F145" s="100">
        <v>13.997497665405273</v>
      </c>
      <c r="G145" s="100">
        <v>4.450875247955322</v>
      </c>
      <c r="H145" s="100">
        <v>5.4080125160217287</v>
      </c>
      <c r="I145" s="100">
        <v>85.51638745117188</v>
      </c>
      <c r="J145" s="100">
        <v>9.448311264038086</v>
      </c>
      <c r="K145" s="101">
        <v>240.07251220703125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48487</v>
      </c>
      <c r="B146" s="106" t="str">
        <f>+asset_level_drivers!$C$1</f>
        <v>Munson</v>
      </c>
      <c r="C146" s="93">
        <v>33</v>
      </c>
      <c r="D146" s="94">
        <v>7.1732239551544188</v>
      </c>
      <c r="E146" s="94">
        <v>149.73340673828125</v>
      </c>
      <c r="F146" s="94">
        <v>13.92520832824707</v>
      </c>
      <c r="G146" s="94">
        <v>4.4235623474121093</v>
      </c>
      <c r="H146" s="94">
        <v>5.3799179210662844</v>
      </c>
      <c r="I146" s="94">
        <v>85.07473669433594</v>
      </c>
      <c r="J146" s="94">
        <v>9.3995158233642577</v>
      </c>
      <c r="K146" s="95">
        <v>239.77031103515625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48518</v>
      </c>
      <c r="B147" s="98" t="str">
        <f>+asset_level_drivers!$C$1</f>
        <v>Munson</v>
      </c>
      <c r="C147" s="99">
        <v>33</v>
      </c>
      <c r="D147" s="100">
        <v>7.1360837364196774</v>
      </c>
      <c r="E147" s="100">
        <v>148.96106127929687</v>
      </c>
      <c r="F147" s="100">
        <v>13.853380111694335</v>
      </c>
      <c r="G147" s="100">
        <v>4.3965706291198732</v>
      </c>
      <c r="H147" s="100">
        <v>5.3520628013610843</v>
      </c>
      <c r="I147" s="100">
        <v>84.635906005859368</v>
      </c>
      <c r="J147" s="100">
        <v>9.3510321044921874</v>
      </c>
      <c r="K147" s="101">
        <v>239.47026171875001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48548</v>
      </c>
      <c r="B148" s="106" t="str">
        <f>+asset_level_drivers!$C$1</f>
        <v>Munson</v>
      </c>
      <c r="C148" s="93">
        <v>33</v>
      </c>
      <c r="D148" s="94">
        <v>7.0992356338500979</v>
      </c>
      <c r="E148" s="94">
        <v>148.19363330078124</v>
      </c>
      <c r="F148" s="94">
        <v>13.782009246826172</v>
      </c>
      <c r="G148" s="94">
        <v>4.369894268035889</v>
      </c>
      <c r="H148" s="94">
        <v>5.3244267768859865</v>
      </c>
      <c r="I148" s="94">
        <v>84.199870361328124</v>
      </c>
      <c r="J148" s="94">
        <v>9.3028566131591806</v>
      </c>
      <c r="K148" s="95">
        <v>239.17233251953124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48579</v>
      </c>
      <c r="B149" s="98" t="str">
        <f>+asset_level_drivers!$C$1</f>
        <v>Munson</v>
      </c>
      <c r="C149" s="99">
        <v>33</v>
      </c>
      <c r="D149" s="100">
        <v>7.0626702365875245</v>
      </c>
      <c r="E149" s="100">
        <v>147.43111596679688</v>
      </c>
      <c r="F149" s="100">
        <v>13.711095123291015</v>
      </c>
      <c r="G149" s="100">
        <v>4.3435316810607913</v>
      </c>
      <c r="H149" s="100">
        <v>5.2970026893615723</v>
      </c>
      <c r="I149" s="100">
        <v>83.766626464843753</v>
      </c>
      <c r="J149" s="100">
        <v>9.2549897460937505</v>
      </c>
      <c r="K149" s="101">
        <v>238.87652539062501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48610</v>
      </c>
      <c r="B150" s="106" t="str">
        <f>+asset_level_drivers!$C$1</f>
        <v>Munson</v>
      </c>
      <c r="C150" s="93">
        <v>33</v>
      </c>
      <c r="D150" s="94">
        <v>7.0263276939392094</v>
      </c>
      <c r="E150" s="94">
        <v>146.67287670898438</v>
      </c>
      <c r="F150" s="94">
        <v>13.640578994750976</v>
      </c>
      <c r="G150" s="94">
        <v>4.3174234809875491</v>
      </c>
      <c r="H150" s="94">
        <v>5.2697458572387692</v>
      </c>
      <c r="I150" s="94">
        <v>83.335815185546878</v>
      </c>
      <c r="J150" s="94">
        <v>9.2073909759521477</v>
      </c>
      <c r="K150" s="95">
        <v>238.58253076171874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48638</v>
      </c>
      <c r="B151" s="98" t="str">
        <f>+asset_level_drivers!$C$1</f>
        <v>Munson</v>
      </c>
      <c r="C151" s="99">
        <v>33</v>
      </c>
      <c r="D151" s="100">
        <v>6.9901746158599858</v>
      </c>
      <c r="E151" s="100">
        <v>145.91853515624999</v>
      </c>
      <c r="F151" s="100">
        <v>13.570425216674805</v>
      </c>
      <c r="G151" s="100">
        <v>4.2915342216491696</v>
      </c>
      <c r="H151" s="100">
        <v>5.2426310367584232</v>
      </c>
      <c r="I151" s="100">
        <v>82.907216796875005</v>
      </c>
      <c r="J151" s="100">
        <v>9.1600373687744145</v>
      </c>
      <c r="K151" s="101">
        <v>238.29016943359375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48669</v>
      </c>
      <c r="B152" s="106" t="str">
        <f>+asset_level_drivers!$C$1</f>
        <v>Munson</v>
      </c>
      <c r="C152" s="93">
        <v>33</v>
      </c>
      <c r="D152" s="94">
        <v>6.9542100467681882</v>
      </c>
      <c r="E152" s="94">
        <v>145.1680751953125</v>
      </c>
      <c r="F152" s="94">
        <v>13.50063249206543</v>
      </c>
      <c r="G152" s="94">
        <v>4.2658608398437501</v>
      </c>
      <c r="H152" s="94">
        <v>5.2156574687957766</v>
      </c>
      <c r="I152" s="94">
        <v>82.480824462890624</v>
      </c>
      <c r="J152" s="94">
        <v>9.1129272460937507</v>
      </c>
      <c r="K152" s="95">
        <v>237.99943603515624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48699</v>
      </c>
      <c r="B153" s="98" t="str">
        <f>+asset_level_drivers!$C$1</f>
        <v>Munson</v>
      </c>
      <c r="C153" s="99">
        <v>33</v>
      </c>
      <c r="D153" s="100">
        <v>6.9184326972961427</v>
      </c>
      <c r="E153" s="100">
        <v>144.42147338867187</v>
      </c>
      <c r="F153" s="100">
        <v>13.431198471069337</v>
      </c>
      <c r="G153" s="100">
        <v>4.2404002494812012</v>
      </c>
      <c r="H153" s="100">
        <v>5.1888245391845702</v>
      </c>
      <c r="I153" s="100">
        <v>82.056623413085944</v>
      </c>
      <c r="J153" s="100">
        <v>9.0660591278076179</v>
      </c>
      <c r="K153" s="101">
        <v>237.71031738281249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48730</v>
      </c>
      <c r="B154" s="106" t="str">
        <f>+asset_level_drivers!$C$1</f>
        <v>Munson</v>
      </c>
      <c r="C154" s="93">
        <v>33</v>
      </c>
      <c r="D154" s="94">
        <v>6.8828417930603027</v>
      </c>
      <c r="E154" s="94">
        <v>143.67871069335936</v>
      </c>
      <c r="F154" s="94">
        <v>13.362121658325195</v>
      </c>
      <c r="G154" s="94">
        <v>4.2151495399475101</v>
      </c>
      <c r="H154" s="94">
        <v>5.1621313266754152</v>
      </c>
      <c r="I154" s="94">
        <v>81.634604736328129</v>
      </c>
      <c r="J154" s="94">
        <v>9.0194324340820309</v>
      </c>
      <c r="K154" s="95">
        <v>237.42280224609374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48760</v>
      </c>
      <c r="B155" s="98" t="str">
        <f>+asset_level_drivers!$C$1</f>
        <v>Munson</v>
      </c>
      <c r="C155" s="99">
        <v>33</v>
      </c>
      <c r="D155" s="100">
        <v>6.847436347961426</v>
      </c>
      <c r="E155" s="100">
        <v>142.93976977539063</v>
      </c>
      <c r="F155" s="100">
        <v>13.293399932861329</v>
      </c>
      <c r="G155" s="100">
        <v>4.190105934143066</v>
      </c>
      <c r="H155" s="100">
        <v>5.135577302932739</v>
      </c>
      <c r="I155" s="100">
        <v>81.214757202148434</v>
      </c>
      <c r="J155" s="100">
        <v>8.9730453033447262</v>
      </c>
      <c r="K155" s="101">
        <v>237.13688232421876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48791</v>
      </c>
      <c r="B156" s="106" t="str">
        <f>+asset_level_drivers!$C$1</f>
        <v>Munson</v>
      </c>
      <c r="C156" s="93">
        <v>33</v>
      </c>
      <c r="D156" s="94">
        <v>6.8122152633666992</v>
      </c>
      <c r="E156" s="94">
        <v>142.20462744140625</v>
      </c>
      <c r="F156" s="94">
        <v>13.225031784057617</v>
      </c>
      <c r="G156" s="94">
        <v>4.165266506195068</v>
      </c>
      <c r="H156" s="94">
        <v>5.1091614532470704</v>
      </c>
      <c r="I156" s="94">
        <v>80.797068481445308</v>
      </c>
      <c r="J156" s="94">
        <v>8.9268967590332036</v>
      </c>
      <c r="K156" s="95">
        <v>236.85253662109375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48822</v>
      </c>
      <c r="B157" s="98" t="str">
        <f>+asset_level_drivers!$C$1</f>
        <v>Munson</v>
      </c>
      <c r="C157" s="99">
        <v>33</v>
      </c>
      <c r="D157" s="100">
        <v>6.7771776447296146</v>
      </c>
      <c r="E157" s="100">
        <v>141.47326586914062</v>
      </c>
      <c r="F157" s="100">
        <v>13.157014984130859</v>
      </c>
      <c r="G157" s="100">
        <v>4.1406285858154295</v>
      </c>
      <c r="H157" s="100">
        <v>5.082883241653442</v>
      </c>
      <c r="I157" s="100">
        <v>80.381528442382816</v>
      </c>
      <c r="J157" s="100">
        <v>8.8809855194091796</v>
      </c>
      <c r="K157" s="101">
        <v>236.56976171874999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48852</v>
      </c>
      <c r="B158" s="106" t="str">
        <f>+asset_level_drivers!$C$1</f>
        <v>Munson</v>
      </c>
      <c r="C158" s="93">
        <v>33</v>
      </c>
      <c r="D158" s="94">
        <v>6.74232149887085</v>
      </c>
      <c r="E158" s="94">
        <v>140.74566723632813</v>
      </c>
      <c r="F158" s="94">
        <v>13.089348449707032</v>
      </c>
      <c r="G158" s="94">
        <v>4.1161895332336425</v>
      </c>
      <c r="H158" s="94">
        <v>5.0567411212921138</v>
      </c>
      <c r="I158" s="94">
        <v>79.968123535156252</v>
      </c>
      <c r="J158" s="94">
        <v>8.8353103790283196</v>
      </c>
      <c r="K158" s="95">
        <v>236.28855126953124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48883</v>
      </c>
      <c r="B159" s="98" t="str">
        <f>+asset_level_drivers!$C$1</f>
        <v>Munson</v>
      </c>
      <c r="C159" s="99">
        <v>33</v>
      </c>
      <c r="D159" s="100">
        <v>6.7076452178955082</v>
      </c>
      <c r="E159" s="100">
        <v>140.02180981445312</v>
      </c>
      <c r="F159" s="100">
        <v>13.022029663085938</v>
      </c>
      <c r="G159" s="100">
        <v>4.0919465980529788</v>
      </c>
      <c r="H159" s="100">
        <v>5.0307339019775394</v>
      </c>
      <c r="I159" s="100">
        <v>79.556845581054688</v>
      </c>
      <c r="J159" s="100">
        <v>8.7898703002929679</v>
      </c>
      <c r="K159" s="101">
        <v>236.00889160156251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48913</v>
      </c>
      <c r="B160" s="106" t="str">
        <f>+asset_level_drivers!$C$1</f>
        <v>Munson</v>
      </c>
      <c r="C160" s="93">
        <v>33</v>
      </c>
      <c r="D160" s="94">
        <v>6.6464955043792724</v>
      </c>
      <c r="E160" s="94">
        <v>136.04313891601564</v>
      </c>
      <c r="F160" s="94">
        <v>12.652013259887696</v>
      </c>
      <c r="G160" s="94">
        <v>4.0021253433227537</v>
      </c>
      <c r="H160" s="94">
        <v>4.9848716640472412</v>
      </c>
      <c r="I160" s="94">
        <v>77.290318481445311</v>
      </c>
      <c r="J160" s="94">
        <v>8.5401094512939455</v>
      </c>
      <c r="K160" s="95">
        <v>227.76204443359376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48944</v>
      </c>
      <c r="B161" s="98" t="str">
        <f>+asset_level_drivers!$C$1</f>
        <v>Munson</v>
      </c>
      <c r="C161" s="99">
        <v>33</v>
      </c>
      <c r="D161" s="100">
        <v>6.6123125228881836</v>
      </c>
      <c r="E161" s="100">
        <v>135.34346606445314</v>
      </c>
      <c r="F161" s="100">
        <v>12.586943725585938</v>
      </c>
      <c r="G161" s="100">
        <v>3.9786637306213377</v>
      </c>
      <c r="H161" s="100">
        <v>4.9592343616485595</v>
      </c>
      <c r="I161" s="100">
        <v>76.892812255859369</v>
      </c>
      <c r="J161" s="100">
        <v>8.4961874084472662</v>
      </c>
      <c r="K161" s="101">
        <v>227.4917041015625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48975</v>
      </c>
      <c r="B162" s="106" t="str">
        <f>+asset_level_drivers!$C$1</f>
        <v>Munson</v>
      </c>
      <c r="C162" s="93">
        <v>33</v>
      </c>
      <c r="D162" s="94">
        <v>6.5783053131103513</v>
      </c>
      <c r="E162" s="94">
        <v>134.64739379882812</v>
      </c>
      <c r="F162" s="94">
        <v>12.522208786010742</v>
      </c>
      <c r="G162" s="94">
        <v>3.9553882408142091</v>
      </c>
      <c r="H162" s="94">
        <v>4.9337289276123046</v>
      </c>
      <c r="I162" s="94">
        <v>76.497352539062504</v>
      </c>
      <c r="J162" s="94">
        <v>8.4524913330078117</v>
      </c>
      <c r="K162" s="95">
        <v>227.22285302734375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49003</v>
      </c>
      <c r="B163" s="98" t="str">
        <f>+asset_level_drivers!$C$1</f>
        <v>Munson</v>
      </c>
      <c r="C163" s="99">
        <v>33</v>
      </c>
      <c r="D163" s="100">
        <v>6.5141707649230955</v>
      </c>
      <c r="E163" s="100">
        <v>129.92477636718749</v>
      </c>
      <c r="F163" s="100">
        <v>12.083005355834961</v>
      </c>
      <c r="G163" s="100">
        <v>3.9322965927124023</v>
      </c>
      <c r="H163" s="100">
        <v>4.8856279754638674</v>
      </c>
      <c r="I163" s="100">
        <v>73.806754272460935</v>
      </c>
      <c r="J163" s="100">
        <v>8.1560289306640623</v>
      </c>
      <c r="K163" s="101">
        <v>218.82248535156251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49034</v>
      </c>
      <c r="B164" s="106" t="str">
        <f>+asset_level_drivers!$C$1</f>
        <v>Munson</v>
      </c>
      <c r="C164" s="93">
        <v>33</v>
      </c>
      <c r="D164" s="94">
        <v>6.480668315887451</v>
      </c>
      <c r="E164" s="94">
        <v>129.25657006835937</v>
      </c>
      <c r="F164" s="94">
        <v>12.020862289428711</v>
      </c>
      <c r="G164" s="94">
        <v>3.9093865127563476</v>
      </c>
      <c r="H164" s="94">
        <v>4.8605013275146485</v>
      </c>
      <c r="I164" s="94">
        <v>73.427164550781256</v>
      </c>
      <c r="J164" s="94">
        <v>8.114082489013672</v>
      </c>
      <c r="K164" s="95">
        <v>218.56357861328124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49064</v>
      </c>
      <c r="B165" s="98" t="str">
        <f>+asset_level_drivers!$C$1</f>
        <v>Munson</v>
      </c>
      <c r="C165" s="99">
        <v>33</v>
      </c>
      <c r="D165" s="100">
        <v>6.4473380317687985</v>
      </c>
      <c r="E165" s="100">
        <v>128.59180126953126</v>
      </c>
      <c r="F165" s="100">
        <v>11.959038925170898</v>
      </c>
      <c r="G165" s="100">
        <v>3.8866555137634275</v>
      </c>
      <c r="H165" s="100">
        <v>4.8355034980773928</v>
      </c>
      <c r="I165" s="100">
        <v>73.049528442382808</v>
      </c>
      <c r="J165" s="100">
        <v>8.0723516998291007</v>
      </c>
      <c r="K165" s="101">
        <v>218.30610498046875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49095</v>
      </c>
      <c r="B166" s="106" t="str">
        <f>+asset_level_drivers!$C$1</f>
        <v>Munson</v>
      </c>
      <c r="C166" s="93">
        <v>33</v>
      </c>
      <c r="D166" s="94">
        <v>6.4141793632507325</v>
      </c>
      <c r="E166" s="94">
        <v>127.930453125</v>
      </c>
      <c r="F166" s="94">
        <v>11.897533386230469</v>
      </c>
      <c r="G166" s="94">
        <v>3.8641016349792481</v>
      </c>
      <c r="H166" s="94">
        <v>4.8106346054077145</v>
      </c>
      <c r="I166" s="94">
        <v>72.673834228515631</v>
      </c>
      <c r="J166" s="94">
        <v>8.0308354187011712</v>
      </c>
      <c r="K166" s="95">
        <v>218.05003759765626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49125</v>
      </c>
      <c r="B167" s="98" t="str">
        <f>+asset_level_drivers!$C$1</f>
        <v>Munson</v>
      </c>
      <c r="C167" s="99">
        <v>33</v>
      </c>
      <c r="D167" s="100">
        <v>6.3811912269592286</v>
      </c>
      <c r="E167" s="100">
        <v>127.2725048828125</v>
      </c>
      <c r="F167" s="100">
        <v>11.836344238281249</v>
      </c>
      <c r="G167" s="100">
        <v>3.8417225112915041</v>
      </c>
      <c r="H167" s="100">
        <v>4.7858934822082517</v>
      </c>
      <c r="I167" s="100">
        <v>72.300072143554686</v>
      </c>
      <c r="J167" s="100">
        <v>7.98953271484375</v>
      </c>
      <c r="K167" s="101">
        <v>217.79537402343749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49156</v>
      </c>
      <c r="B168" s="106" t="str">
        <f>+asset_level_drivers!$C$1</f>
        <v>Munson</v>
      </c>
      <c r="C168" s="93">
        <v>33</v>
      </c>
      <c r="D168" s="94">
        <v>6.3483726425170897</v>
      </c>
      <c r="E168" s="94">
        <v>126.61794018554687</v>
      </c>
      <c r="F168" s="94">
        <v>11.775469772338868</v>
      </c>
      <c r="G168" s="94">
        <v>3.8195158271789551</v>
      </c>
      <c r="H168" s="94">
        <v>4.7612795562744141</v>
      </c>
      <c r="I168" s="94">
        <v>71.928230590820306</v>
      </c>
      <c r="J168" s="94">
        <v>7.9484423980712888</v>
      </c>
      <c r="K168" s="95">
        <v>217.5421064453125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49187</v>
      </c>
      <c r="B169" s="98" t="str">
        <f>+asset_level_drivers!$C$1</f>
        <v>Munson</v>
      </c>
      <c r="C169" s="99">
        <v>33</v>
      </c>
      <c r="D169" s="100">
        <v>6.3157229347229</v>
      </c>
      <c r="E169" s="100">
        <v>125.966744140625</v>
      </c>
      <c r="F169" s="100">
        <v>11.714908325195312</v>
      </c>
      <c r="G169" s="100">
        <v>3.797479766845703</v>
      </c>
      <c r="H169" s="100">
        <v>4.7367922744750981</v>
      </c>
      <c r="I169" s="100">
        <v>71.558302978515627</v>
      </c>
      <c r="J169" s="100">
        <v>7.9075634918212891</v>
      </c>
      <c r="K169" s="101">
        <v>217.29022167968751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49217</v>
      </c>
      <c r="B170" s="106" t="str">
        <f>+asset_level_drivers!$C$1</f>
        <v>Munson</v>
      </c>
      <c r="C170" s="93">
        <v>33</v>
      </c>
      <c r="D170" s="94">
        <v>6.2832411727905271</v>
      </c>
      <c r="E170" s="94">
        <v>125.31889477539063</v>
      </c>
      <c r="F170" s="94">
        <v>11.654658554077148</v>
      </c>
      <c r="G170" s="94">
        <v>3.775612033843994</v>
      </c>
      <c r="H170" s="94">
        <v>4.7124307899475095</v>
      </c>
      <c r="I170" s="94">
        <v>71.190278320312501</v>
      </c>
      <c r="J170" s="94">
        <v>7.8668948669433592</v>
      </c>
      <c r="K170" s="95">
        <v>217.03971630859374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49248</v>
      </c>
      <c r="B171" s="98" t="str">
        <f>+asset_level_drivers!$C$1</f>
        <v>Munson</v>
      </c>
      <c r="C171" s="99">
        <v>33</v>
      </c>
      <c r="D171" s="100">
        <v>6.250926456451416</v>
      </c>
      <c r="E171" s="100">
        <v>124.67437890625</v>
      </c>
      <c r="F171" s="100">
        <v>11.594718414306641</v>
      </c>
      <c r="G171" s="100">
        <v>3.7539107475280762</v>
      </c>
      <c r="H171" s="100">
        <v>4.6881948547363281</v>
      </c>
      <c r="I171" s="100">
        <v>70.824145996093748</v>
      </c>
      <c r="J171" s="100">
        <v>7.8264351196289059</v>
      </c>
      <c r="K171" s="101">
        <v>216.79057910156251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49278</v>
      </c>
      <c r="B172" s="106" t="str">
        <f>+asset_level_drivers!$C$1</f>
        <v>Munson</v>
      </c>
      <c r="C172" s="93">
        <v>33</v>
      </c>
      <c r="D172" s="94">
        <v>6.2187777938842776</v>
      </c>
      <c r="E172" s="94">
        <v>124.03317602539063</v>
      </c>
      <c r="F172" s="94">
        <v>11.535086364746094</v>
      </c>
      <c r="G172" s="94">
        <v>3.7323736305236817</v>
      </c>
      <c r="H172" s="94">
        <v>4.6640833358764651</v>
      </c>
      <c r="I172" s="94">
        <v>70.459895385742186</v>
      </c>
      <c r="J172" s="94">
        <v>7.7861835784912108</v>
      </c>
      <c r="K172" s="95">
        <v>216.54279248046876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49309</v>
      </c>
      <c r="B173" s="98" t="str">
        <f>+asset_level_drivers!$C$1</f>
        <v>Munson</v>
      </c>
      <c r="C173" s="99">
        <v>33</v>
      </c>
      <c r="D173" s="100">
        <v>6.186794578552246</v>
      </c>
      <c r="E173" s="100">
        <v>123.39527270507813</v>
      </c>
      <c r="F173" s="100">
        <v>11.475761688232422</v>
      </c>
      <c r="G173" s="100">
        <v>3.7109990844726561</v>
      </c>
      <c r="H173" s="100">
        <v>4.6400959701538085</v>
      </c>
      <c r="I173" s="100">
        <v>70.097520385742186</v>
      </c>
      <c r="J173" s="100">
        <v>7.7461395416259764</v>
      </c>
      <c r="K173" s="101">
        <v>216.29636279296875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49340</v>
      </c>
      <c r="B174" s="106" t="str">
        <f>+asset_level_drivers!$C$1</f>
        <v>Munson</v>
      </c>
      <c r="C174" s="93">
        <v>33</v>
      </c>
      <c r="D174" s="94">
        <v>6.154975803375244</v>
      </c>
      <c r="E174" s="94">
        <v>122.76064965820312</v>
      </c>
      <c r="F174" s="94">
        <v>11.416741729736328</v>
      </c>
      <c r="G174" s="94">
        <v>3.6897850189208983</v>
      </c>
      <c r="H174" s="94">
        <v>4.6162317657470702</v>
      </c>
      <c r="I174" s="94">
        <v>69.737007934570315</v>
      </c>
      <c r="J174" s="94">
        <v>7.7063009490966801</v>
      </c>
      <c r="K174" s="95">
        <v>216.0512744140625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49368</v>
      </c>
      <c r="B175" s="98" t="str">
        <f>+asset_level_drivers!$C$1</f>
        <v>Munson</v>
      </c>
      <c r="C175" s="99">
        <v>33</v>
      </c>
      <c r="D175" s="100">
        <v>6.123320652008057</v>
      </c>
      <c r="E175" s="100">
        <v>122.12928979492187</v>
      </c>
      <c r="F175" s="100">
        <v>11.358025100708009</v>
      </c>
      <c r="G175" s="100">
        <v>3.6687295608520509</v>
      </c>
      <c r="H175" s="100">
        <v>4.5924905662536624</v>
      </c>
      <c r="I175" s="100">
        <v>69.378348632812504</v>
      </c>
      <c r="J175" s="100">
        <v>7.666667053222656</v>
      </c>
      <c r="K175" s="101">
        <v>215.80751904296875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49399</v>
      </c>
      <c r="B176" s="106" t="str">
        <f>+asset_level_drivers!$C$1</f>
        <v>Munson</v>
      </c>
      <c r="C176" s="93">
        <v>33</v>
      </c>
      <c r="D176" s="94">
        <v>6.0918283691406252</v>
      </c>
      <c r="E176" s="94">
        <v>121.5011767578125</v>
      </c>
      <c r="F176" s="94">
        <v>11.299610656738281</v>
      </c>
      <c r="G176" s="94">
        <v>3.6478309669494631</v>
      </c>
      <c r="H176" s="94">
        <v>4.568871269226074</v>
      </c>
      <c r="I176" s="94">
        <v>69.021536621093745</v>
      </c>
      <c r="J176" s="94">
        <v>7.6272374420166011</v>
      </c>
      <c r="K176" s="95">
        <v>215.56508789062499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49429</v>
      </c>
      <c r="B177" s="98" t="str">
        <f>+asset_level_drivers!$C$1</f>
        <v>Munson</v>
      </c>
      <c r="C177" s="99">
        <v>33</v>
      </c>
      <c r="D177" s="100">
        <v>6.0604979591369625</v>
      </c>
      <c r="E177" s="100">
        <v>120.87629443359376</v>
      </c>
      <c r="F177" s="100">
        <v>11.241496643066407</v>
      </c>
      <c r="G177" s="100">
        <v>3.6270872268676757</v>
      </c>
      <c r="H177" s="100">
        <v>4.5453734893798829</v>
      </c>
      <c r="I177" s="100">
        <v>68.666557495117189</v>
      </c>
      <c r="J177" s="100">
        <v>7.5880104980468754</v>
      </c>
      <c r="K177" s="101">
        <v>215.32397412109376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49460</v>
      </c>
      <c r="B178" s="106" t="str">
        <f>+asset_level_drivers!$C$1</f>
        <v>Munson</v>
      </c>
      <c r="C178" s="93">
        <v>33</v>
      </c>
      <c r="D178" s="94">
        <v>6.0293287849426269</v>
      </c>
      <c r="E178" s="94">
        <v>120.25462670898438</v>
      </c>
      <c r="F178" s="94">
        <v>11.183681594848633</v>
      </c>
      <c r="G178" s="94">
        <v>3.6064968528747561</v>
      </c>
      <c r="H178" s="94">
        <v>4.5219965324401858</v>
      </c>
      <c r="I178" s="94">
        <v>68.31340405273437</v>
      </c>
      <c r="J178" s="94">
        <v>7.548985366821289</v>
      </c>
      <c r="K178" s="95">
        <v>215.08416943359376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49490</v>
      </c>
      <c r="B179" s="98" t="str">
        <f>+asset_level_drivers!$C$1</f>
        <v>Munson</v>
      </c>
      <c r="C179" s="99">
        <v>33</v>
      </c>
      <c r="D179" s="100">
        <v>5.9983198661804202</v>
      </c>
      <c r="E179" s="100">
        <v>119.63615600585938</v>
      </c>
      <c r="F179" s="100">
        <v>11.126163711547852</v>
      </c>
      <c r="G179" s="100">
        <v>3.5860579032897948</v>
      </c>
      <c r="H179" s="100">
        <v>4.4987399291992185</v>
      </c>
      <c r="I179" s="100">
        <v>67.962069824218744</v>
      </c>
      <c r="J179" s="100">
        <v>7.5101607818603515</v>
      </c>
      <c r="K179" s="101">
        <v>214.845666015625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49521</v>
      </c>
      <c r="B180" s="106" t="str">
        <f>+asset_level_drivers!$C$1</f>
        <v>Munson</v>
      </c>
      <c r="C180" s="93">
        <v>33</v>
      </c>
      <c r="D180" s="94">
        <v>5.9674704513549806</v>
      </c>
      <c r="E180" s="94">
        <v>119.02086669921874</v>
      </c>
      <c r="F180" s="94">
        <v>11.068941711425781</v>
      </c>
      <c r="G180" s="94">
        <v>3.5657687225341799</v>
      </c>
      <c r="H180" s="94">
        <v>4.47560290145874</v>
      </c>
      <c r="I180" s="94">
        <v>67.612537963867183</v>
      </c>
      <c r="J180" s="94">
        <v>7.471535888671875</v>
      </c>
      <c r="K180" s="95">
        <v>214.60845019531251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49552</v>
      </c>
      <c r="B181" s="98" t="str">
        <f>+asset_level_drivers!$C$1</f>
        <v>Munson</v>
      </c>
      <c r="C181" s="99">
        <v>33</v>
      </c>
      <c r="D181" s="100">
        <v>5.9367797698974609</v>
      </c>
      <c r="E181" s="100">
        <v>118.40874121093751</v>
      </c>
      <c r="F181" s="100">
        <v>11.012014099121094</v>
      </c>
      <c r="G181" s="100">
        <v>3.5456276855468749</v>
      </c>
      <c r="H181" s="100">
        <v>4.4525848159790042</v>
      </c>
      <c r="I181" s="100">
        <v>67.264806030273434</v>
      </c>
      <c r="J181" s="100">
        <v>7.4331099548339843</v>
      </c>
      <c r="K181" s="101">
        <v>214.3725244140625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49582</v>
      </c>
      <c r="B182" s="106" t="str">
        <f>+asset_level_drivers!$C$1</f>
        <v>Munson</v>
      </c>
      <c r="C182" s="93">
        <v>33</v>
      </c>
      <c r="D182" s="94">
        <v>5.906246742248535</v>
      </c>
      <c r="E182" s="94">
        <v>117.79976245117187</v>
      </c>
      <c r="F182" s="94">
        <v>10.955378829956055</v>
      </c>
      <c r="G182" s="94">
        <v>3.5256329383850096</v>
      </c>
      <c r="H182" s="94">
        <v>4.4296850395202636</v>
      </c>
      <c r="I182" s="94">
        <v>66.918862670898434</v>
      </c>
      <c r="J182" s="94">
        <v>7.3948810882568363</v>
      </c>
      <c r="K182" s="95">
        <v>214.1378701171875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49613</v>
      </c>
      <c r="B183" s="98" t="str">
        <f>+asset_level_drivers!$C$1</f>
        <v>Munson</v>
      </c>
      <c r="C183" s="99">
        <v>33</v>
      </c>
      <c r="D183" s="100">
        <v>5.8758708953857424</v>
      </c>
      <c r="E183" s="100">
        <v>117.19391723632812</v>
      </c>
      <c r="F183" s="100">
        <v>10.899035476684571</v>
      </c>
      <c r="G183" s="100">
        <v>3.5057831420898435</v>
      </c>
      <c r="H183" s="100">
        <v>4.4069032554626464</v>
      </c>
      <c r="I183" s="100">
        <v>66.574696533203124</v>
      </c>
      <c r="J183" s="100">
        <v>7.3568491516113284</v>
      </c>
      <c r="K183" s="101">
        <v>213.90448437500001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49643</v>
      </c>
      <c r="B184" s="106" t="str">
        <f>+asset_level_drivers!$C$1</f>
        <v>Munson</v>
      </c>
      <c r="C184" s="93">
        <v>33</v>
      </c>
      <c r="D184" s="94">
        <v>5.8456511726379397</v>
      </c>
      <c r="E184" s="94">
        <v>116.59118627929688</v>
      </c>
      <c r="F184" s="94">
        <v>10.8429814453125</v>
      </c>
      <c r="G184" s="94">
        <v>3.4860765228271484</v>
      </c>
      <c r="H184" s="94">
        <v>4.3842384262084959</v>
      </c>
      <c r="I184" s="94">
        <v>66.232303588867182</v>
      </c>
      <c r="J184" s="94">
        <v>7.3190129089355471</v>
      </c>
      <c r="K184" s="95">
        <v>213.67236669921874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49674</v>
      </c>
      <c r="B185" s="98" t="str">
        <f>+asset_level_drivers!$C$1</f>
        <v>Munson</v>
      </c>
      <c r="C185" s="99">
        <v>33</v>
      </c>
      <c r="D185" s="100">
        <v>5.8155868797302244</v>
      </c>
      <c r="E185" s="100">
        <v>115.99155712890625</v>
      </c>
      <c r="F185" s="100">
        <v>10.787215805053711</v>
      </c>
      <c r="G185" s="100">
        <v>3.4665115394592285</v>
      </c>
      <c r="H185" s="100">
        <v>4.3616902275085447</v>
      </c>
      <c r="I185" s="100">
        <v>65.891668457031244</v>
      </c>
      <c r="J185" s="100">
        <v>7.2813708648681637</v>
      </c>
      <c r="K185" s="101">
        <v>213.441494140625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49705</v>
      </c>
      <c r="B186" s="106" t="str">
        <f>+asset_level_drivers!$C$1</f>
        <v>Munson</v>
      </c>
      <c r="C186" s="93">
        <v>33</v>
      </c>
      <c r="D186" s="94">
        <v>5.7856771659851072</v>
      </c>
      <c r="E186" s="94">
        <v>115.39501025390625</v>
      </c>
      <c r="F186" s="94">
        <v>10.731737014770507</v>
      </c>
      <c r="G186" s="94">
        <v>3.4470867233276365</v>
      </c>
      <c r="H186" s="94">
        <v>4.3392578620910642</v>
      </c>
      <c r="I186" s="94">
        <v>65.552786987304685</v>
      </c>
      <c r="J186" s="94">
        <v>7.2439228363037111</v>
      </c>
      <c r="K186" s="95">
        <v>213.21187255859374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49734</v>
      </c>
      <c r="B187" s="98" t="str">
        <f>+asset_level_drivers!$C$1</f>
        <v>Munson</v>
      </c>
      <c r="C187" s="99">
        <v>33</v>
      </c>
      <c r="D187" s="100">
        <v>5.7559213066101078</v>
      </c>
      <c r="E187" s="100">
        <v>114.80153137207031</v>
      </c>
      <c r="F187" s="100">
        <v>10.676543563842774</v>
      </c>
      <c r="G187" s="100">
        <v>3.4278003120422365</v>
      </c>
      <c r="H187" s="100">
        <v>4.3169410438537597</v>
      </c>
      <c r="I187" s="100">
        <v>65.215647949218749</v>
      </c>
      <c r="J187" s="100">
        <v>7.2066673278808597</v>
      </c>
      <c r="K187" s="101">
        <v>212.98348535156251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49765</v>
      </c>
      <c r="B188" s="106" t="str">
        <f>+asset_level_drivers!$C$1</f>
        <v>Munson</v>
      </c>
      <c r="C188" s="93">
        <v>33</v>
      </c>
      <c r="D188" s="94">
        <v>5.7263184394836424</v>
      </c>
      <c r="E188" s="94">
        <v>114.21110498046875</v>
      </c>
      <c r="F188" s="94">
        <v>10.621633895874023</v>
      </c>
      <c r="G188" s="94">
        <v>3.4086493644714357</v>
      </c>
      <c r="H188" s="94">
        <v>4.294738903045654</v>
      </c>
      <c r="I188" s="94">
        <v>64.880242065429684</v>
      </c>
      <c r="J188" s="94">
        <v>7.1696031036376953</v>
      </c>
      <c r="K188" s="95">
        <v>212.75632763671874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49795</v>
      </c>
      <c r="B189" s="98" t="str">
        <f>+asset_level_drivers!$C$1</f>
        <v>Munson</v>
      </c>
      <c r="C189" s="99">
        <v>33</v>
      </c>
      <c r="D189" s="100">
        <v>5.6968679504394535</v>
      </c>
      <c r="E189" s="100">
        <v>113.623716796875</v>
      </c>
      <c r="F189" s="100">
        <v>10.567006652832031</v>
      </c>
      <c r="G189" s="100">
        <v>3.3896321430206298</v>
      </c>
      <c r="H189" s="100">
        <v>4.2726509666442869</v>
      </c>
      <c r="I189" s="100">
        <v>64.546563842773438</v>
      </c>
      <c r="J189" s="100">
        <v>7.1327298431396482</v>
      </c>
      <c r="K189" s="101">
        <v>212.53038378906251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49826</v>
      </c>
      <c r="B190" s="106" t="str">
        <f>+asset_level_drivers!$C$1</f>
        <v>Munson</v>
      </c>
      <c r="C190" s="93">
        <v>33</v>
      </c>
      <c r="D190" s="94">
        <v>5.6675688400268553</v>
      </c>
      <c r="E190" s="94">
        <v>113.03934765625</v>
      </c>
      <c r="F190" s="94">
        <v>10.512660552978515</v>
      </c>
      <c r="G190" s="94">
        <v>3.3707470359802247</v>
      </c>
      <c r="H190" s="94">
        <v>4.2506765785217286</v>
      </c>
      <c r="I190" s="94">
        <v>64.214598754882815</v>
      </c>
      <c r="J190" s="94">
        <v>7.0960461120605469</v>
      </c>
      <c r="K190" s="95">
        <v>212.3056611328125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49856</v>
      </c>
      <c r="B191" s="98" t="str">
        <f>+asset_level_drivers!$C$1</f>
        <v>Munson</v>
      </c>
      <c r="C191" s="99">
        <v>33</v>
      </c>
      <c r="D191" s="100">
        <v>5.6384204368591311</v>
      </c>
      <c r="E191" s="100">
        <v>112.45798461914063</v>
      </c>
      <c r="F191" s="100">
        <v>10.458593627929687</v>
      </c>
      <c r="G191" s="100">
        <v>3.3519929294586182</v>
      </c>
      <c r="H191" s="100">
        <v>4.2288153266906736</v>
      </c>
      <c r="I191" s="100">
        <v>63.884343994140622</v>
      </c>
      <c r="J191" s="100">
        <v>7.0595509338378903</v>
      </c>
      <c r="K191" s="101">
        <v>212.08214160156251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49887</v>
      </c>
      <c r="B192" s="106" t="str">
        <f>+asset_level_drivers!$C$1</f>
        <v>Munson</v>
      </c>
      <c r="C192" s="93">
        <v>33</v>
      </c>
      <c r="D192" s="94">
        <v>5.5553300743103025</v>
      </c>
      <c r="E192" s="94">
        <v>109.88917016601563</v>
      </c>
      <c r="F192" s="94">
        <v>10.219693878173828</v>
      </c>
      <c r="G192" s="94">
        <v>3.3333684978485105</v>
      </c>
      <c r="H192" s="94">
        <v>4.1664975395202637</v>
      </c>
      <c r="I192" s="94">
        <v>62.421232299804686</v>
      </c>
      <c r="J192" s="94">
        <v>6.8982937316894528</v>
      </c>
      <c r="K192" s="95">
        <v>204.4166474609375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49918</v>
      </c>
      <c r="B193" s="98" t="str">
        <f>+asset_level_drivers!$C$1</f>
        <v>Munson</v>
      </c>
      <c r="C193" s="99">
        <v>33</v>
      </c>
      <c r="D193" s="100">
        <v>5.5267590293884279</v>
      </c>
      <c r="E193" s="100">
        <v>109.32400830078124</v>
      </c>
      <c r="F193" s="100">
        <v>10.167133865356446</v>
      </c>
      <c r="G193" s="100">
        <v>3.3148701496124269</v>
      </c>
      <c r="H193" s="100">
        <v>4.1450692710876469</v>
      </c>
      <c r="I193" s="100">
        <v>62.100199218749999</v>
      </c>
      <c r="J193" s="100">
        <v>6.8628156280517576</v>
      </c>
      <c r="K193" s="101">
        <v>204.19897851562499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49948</v>
      </c>
      <c r="B194" s="106" t="str">
        <f>+asset_level_drivers!$C$1</f>
        <v>Munson</v>
      </c>
      <c r="C194" s="93">
        <v>33</v>
      </c>
      <c r="D194" s="94">
        <v>5.4983349037170406</v>
      </c>
      <c r="E194" s="94">
        <v>108.76175341796875</v>
      </c>
      <c r="F194" s="94">
        <v>10.114844131469727</v>
      </c>
      <c r="G194" s="94">
        <v>3.2964953479766845</v>
      </c>
      <c r="H194" s="94">
        <v>4.1237512168884276</v>
      </c>
      <c r="I194" s="94">
        <v>61.780817260742189</v>
      </c>
      <c r="J194" s="94">
        <v>6.8275200347900391</v>
      </c>
      <c r="K194" s="95">
        <v>203.98246777343749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49979</v>
      </c>
      <c r="B195" s="98" t="str">
        <f>+asset_level_drivers!$C$1</f>
        <v>Munson</v>
      </c>
      <c r="C195" s="99">
        <v>33</v>
      </c>
      <c r="D195" s="100">
        <v>5.4700568199157713</v>
      </c>
      <c r="E195" s="100">
        <v>108.20239038085937</v>
      </c>
      <c r="F195" s="100">
        <v>10.062823287963868</v>
      </c>
      <c r="G195" s="100">
        <v>3.2480248756408692</v>
      </c>
      <c r="H195" s="100">
        <v>4.1025425910949709</v>
      </c>
      <c r="I195" s="100">
        <v>61.46307727050781</v>
      </c>
      <c r="J195" s="100">
        <v>6.7924059753417971</v>
      </c>
      <c r="K195" s="101">
        <v>203.72268798828125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50009</v>
      </c>
      <c r="B196" s="106" t="str">
        <f>+asset_level_drivers!$C$1</f>
        <v>Munson</v>
      </c>
      <c r="C196" s="93">
        <v>33</v>
      </c>
      <c r="D196" s="94">
        <v>5.4419242706298832</v>
      </c>
      <c r="E196" s="94">
        <v>107.64590551757813</v>
      </c>
      <c r="F196" s="94">
        <v>10.011070297241211</v>
      </c>
      <c r="G196" s="94">
        <v>3.2300978088378907</v>
      </c>
      <c r="H196" s="94">
        <v>4.0814432296752932</v>
      </c>
      <c r="I196" s="94">
        <v>61.146972900390622</v>
      </c>
      <c r="J196" s="94">
        <v>6.7574728088378908</v>
      </c>
      <c r="K196" s="95">
        <v>203.50878222656249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50040</v>
      </c>
      <c r="B197" s="98" t="str">
        <f>+asset_level_drivers!$C$1</f>
        <v>Munson</v>
      </c>
      <c r="C197" s="99">
        <v>33</v>
      </c>
      <c r="D197" s="100">
        <v>5.4139363441467285</v>
      </c>
      <c r="E197" s="100">
        <v>107.09227978515625</v>
      </c>
      <c r="F197" s="100">
        <v>9.9595829620361336</v>
      </c>
      <c r="G197" s="100">
        <v>3.2122838039398194</v>
      </c>
      <c r="H197" s="100">
        <v>4.0604522705078123</v>
      </c>
      <c r="I197" s="100">
        <v>60.832492431640624</v>
      </c>
      <c r="J197" s="100">
        <v>6.7227187805175781</v>
      </c>
      <c r="K197" s="101">
        <v>203.29599999999999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50071</v>
      </c>
      <c r="B198" s="106" t="str">
        <f>+asset_level_drivers!$C$1</f>
        <v>Munson</v>
      </c>
      <c r="C198" s="93">
        <v>33</v>
      </c>
      <c r="D198" s="94">
        <v>5.3860923843383786</v>
      </c>
      <c r="E198" s="94">
        <v>106.54150219726563</v>
      </c>
      <c r="F198" s="94">
        <v>9.9083608245849604</v>
      </c>
      <c r="G198" s="94">
        <v>3.1945788612365722</v>
      </c>
      <c r="H198" s="94">
        <v>4.0395692214965822</v>
      </c>
      <c r="I198" s="94">
        <v>60.519629638671873</v>
      </c>
      <c r="J198" s="94">
        <v>6.6881439514160155</v>
      </c>
      <c r="K198" s="95">
        <v>203.08434521484375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50099</v>
      </c>
      <c r="B199" s="98" t="str">
        <f>+asset_level_drivers!$C$1</f>
        <v>Munson</v>
      </c>
      <c r="C199" s="99">
        <v>33</v>
      </c>
      <c r="D199" s="100">
        <v>5.3583915824890136</v>
      </c>
      <c r="E199" s="100">
        <v>105.993556640625</v>
      </c>
      <c r="F199" s="100">
        <v>9.8574018402099615</v>
      </c>
      <c r="G199" s="100">
        <v>3.1471176567077639</v>
      </c>
      <c r="H199" s="100">
        <v>4.0187937126159667</v>
      </c>
      <c r="I199" s="100">
        <v>60.208375854492189</v>
      </c>
      <c r="J199" s="100">
        <v>6.6537464904785155</v>
      </c>
      <c r="K199" s="101">
        <v>202.8298974609375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50130</v>
      </c>
      <c r="B200" s="106" t="str">
        <f>+asset_level_drivers!$C$1</f>
        <v>Munson</v>
      </c>
      <c r="C200" s="93">
        <v>33</v>
      </c>
      <c r="D200" s="94">
        <v>5.3308332672119141</v>
      </c>
      <c r="E200" s="94">
        <v>105.44843041992188</v>
      </c>
      <c r="F200" s="94">
        <v>9.8067049255371099</v>
      </c>
      <c r="G200" s="94">
        <v>3.1298084487915041</v>
      </c>
      <c r="H200" s="94">
        <v>3.9981249694824217</v>
      </c>
      <c r="I200" s="94">
        <v>59.898723754882809</v>
      </c>
      <c r="J200" s="94">
        <v>6.61952604675293</v>
      </c>
      <c r="K200" s="95">
        <v>202.62072900390626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50160</v>
      </c>
      <c r="B201" s="98" t="str">
        <f>+asset_level_drivers!$C$1</f>
        <v>Munson</v>
      </c>
      <c r="C201" s="99">
        <v>33</v>
      </c>
      <c r="D201" s="100">
        <v>5.3034167251586917</v>
      </c>
      <c r="E201" s="100">
        <v>104.90610913085938</v>
      </c>
      <c r="F201" s="100">
        <v>9.7562691955566407</v>
      </c>
      <c r="G201" s="100">
        <v>3.112604782104492</v>
      </c>
      <c r="H201" s="100">
        <v>3.9775624389648438</v>
      </c>
      <c r="I201" s="100">
        <v>59.59066467285156</v>
      </c>
      <c r="J201" s="100">
        <v>6.5854819335937496</v>
      </c>
      <c r="K201" s="101">
        <v>202.41265576171875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50191</v>
      </c>
      <c r="B202" s="106" t="str">
        <f>+asset_level_drivers!$C$1</f>
        <v>Munson</v>
      </c>
      <c r="C202" s="93">
        <v>33</v>
      </c>
      <c r="D202" s="94">
        <v>5.2761412239074703</v>
      </c>
      <c r="E202" s="94">
        <v>104.36657495117187</v>
      </c>
      <c r="F202" s="94">
        <v>9.7060923919677737</v>
      </c>
      <c r="G202" s="94">
        <v>3.0955058307647705</v>
      </c>
      <c r="H202" s="94">
        <v>3.9571059417724608</v>
      </c>
      <c r="I202" s="94">
        <v>59.284188232421876</v>
      </c>
      <c r="J202" s="94">
        <v>6.5516126098632812</v>
      </c>
      <c r="K202" s="95">
        <v>202.20567871093749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50221</v>
      </c>
      <c r="B203" s="98" t="str">
        <f>+asset_level_drivers!$C$1</f>
        <v>Munson</v>
      </c>
      <c r="C203" s="99">
        <v>33</v>
      </c>
      <c r="D203" s="100">
        <v>5.2490059509277343</v>
      </c>
      <c r="E203" s="100">
        <v>103.82981420898437</v>
      </c>
      <c r="F203" s="100">
        <v>9.6561737060546875</v>
      </c>
      <c r="G203" s="100">
        <v>3.0785107021331788</v>
      </c>
      <c r="H203" s="100">
        <v>3.9367545394897463</v>
      </c>
      <c r="I203" s="100">
        <v>58.979287841796875</v>
      </c>
      <c r="J203" s="100">
        <v>6.517917465209961</v>
      </c>
      <c r="K203" s="101">
        <v>201.99978613281249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50252</v>
      </c>
      <c r="B204" s="106" t="str">
        <f>+asset_level_drivers!$C$1</f>
        <v>Munson</v>
      </c>
      <c r="C204" s="93">
        <v>33</v>
      </c>
      <c r="D204" s="94">
        <v>5.2220102424621579</v>
      </c>
      <c r="E204" s="94">
        <v>103.29581811523437</v>
      </c>
      <c r="F204" s="94">
        <v>9.6065120849609382</v>
      </c>
      <c r="G204" s="94">
        <v>3.0616187305450437</v>
      </c>
      <c r="H204" s="94">
        <v>3.9165076599121096</v>
      </c>
      <c r="I204" s="94">
        <v>58.675957763671875</v>
      </c>
      <c r="J204" s="94">
        <v>6.4843958587646489</v>
      </c>
      <c r="K204" s="95">
        <v>201.79498291015625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50283</v>
      </c>
      <c r="B205" s="98" t="str">
        <f>+asset_level_drivers!$C$1</f>
        <v>Munson</v>
      </c>
      <c r="C205" s="99">
        <v>33</v>
      </c>
      <c r="D205" s="100">
        <v>5.1951533432006833</v>
      </c>
      <c r="E205" s="100">
        <v>102.76456689453126</v>
      </c>
      <c r="F205" s="100">
        <v>9.5571056518554691</v>
      </c>
      <c r="G205" s="100">
        <v>3.0448288860321044</v>
      </c>
      <c r="H205" s="100">
        <v>3.8963650131225585</v>
      </c>
      <c r="I205" s="100">
        <v>58.374187011718753</v>
      </c>
      <c r="J205" s="100">
        <v>6.4510466308593752</v>
      </c>
      <c r="K205" s="101">
        <v>201.59124853515624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50313</v>
      </c>
      <c r="B206" s="106" t="str">
        <f>+asset_level_drivers!$C$1</f>
        <v>Munson</v>
      </c>
      <c r="C206" s="93">
        <v>33</v>
      </c>
      <c r="D206" s="94">
        <v>5.1684345855712888</v>
      </c>
      <c r="E206" s="94">
        <v>102.23604638671875</v>
      </c>
      <c r="F206" s="94">
        <v>9.507953414916992</v>
      </c>
      <c r="G206" s="94">
        <v>3.0281397972106934</v>
      </c>
      <c r="H206" s="94">
        <v>3.8763258934020994</v>
      </c>
      <c r="I206" s="94">
        <v>58.073966796874998</v>
      </c>
      <c r="J206" s="94">
        <v>6.4178687896728519</v>
      </c>
      <c r="K206" s="95">
        <v>201.38858496093749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50344</v>
      </c>
      <c r="B207" s="98" t="str">
        <f>+asset_level_drivers!$C$1</f>
        <v>Munson</v>
      </c>
      <c r="C207" s="99">
        <v>33</v>
      </c>
      <c r="D207" s="100">
        <v>5.1418532295227051</v>
      </c>
      <c r="E207" s="100">
        <v>101.7102451171875</v>
      </c>
      <c r="F207" s="100">
        <v>9.4590537109374999</v>
      </c>
      <c r="G207" s="100">
        <v>3.0115505332946779</v>
      </c>
      <c r="H207" s="100">
        <v>3.8563899078369142</v>
      </c>
      <c r="I207" s="100">
        <v>57.775291992187498</v>
      </c>
      <c r="J207" s="100">
        <v>6.3848613891601564</v>
      </c>
      <c r="K207" s="101">
        <v>201.1869853515625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50374</v>
      </c>
      <c r="B208" s="106" t="str">
        <f>+asset_level_drivers!$C$1</f>
        <v>Munson</v>
      </c>
      <c r="C208" s="93">
        <v>33</v>
      </c>
      <c r="D208" s="94">
        <v>5.1154086380004884</v>
      </c>
      <c r="E208" s="94">
        <v>101.18714868164062</v>
      </c>
      <c r="F208" s="94">
        <v>9.4104058685302743</v>
      </c>
      <c r="G208" s="94">
        <v>2.9950604953765869</v>
      </c>
      <c r="H208" s="94">
        <v>3.8365564765930178</v>
      </c>
      <c r="I208" s="94">
        <v>57.478152832031249</v>
      </c>
      <c r="J208" s="94">
        <v>6.3520243072509768</v>
      </c>
      <c r="K208" s="95">
        <v>200.98644433593751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50405</v>
      </c>
      <c r="B209" s="98" t="str">
        <f>+asset_level_drivers!$C$1</f>
        <v>Munson</v>
      </c>
      <c r="C209" s="99">
        <v>33</v>
      </c>
      <c r="D209" s="100">
        <v>5.0891000633239747</v>
      </c>
      <c r="E209" s="100">
        <v>100.66674218750001</v>
      </c>
      <c r="F209" s="100">
        <v>9.3620079498291009</v>
      </c>
      <c r="G209" s="100">
        <v>2.9489126167297361</v>
      </c>
      <c r="H209" s="100">
        <v>3.816825023651123</v>
      </c>
      <c r="I209" s="100">
        <v>57.182542968749999</v>
      </c>
      <c r="J209" s="100">
        <v>6.3193557281494144</v>
      </c>
      <c r="K209" s="101">
        <v>200.7432119140625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50436</v>
      </c>
      <c r="B210" s="106" t="str">
        <f>+asset_level_drivers!$C$1</f>
        <v>Munson</v>
      </c>
      <c r="C210" s="93">
        <v>33</v>
      </c>
      <c r="D210" s="94">
        <v>5.0629267768859867</v>
      </c>
      <c r="E210" s="94">
        <v>100.14901220703125</v>
      </c>
      <c r="F210" s="94">
        <v>9.3138591156005859</v>
      </c>
      <c r="G210" s="94">
        <v>2.9327980537414549</v>
      </c>
      <c r="H210" s="94">
        <v>3.7971950416564941</v>
      </c>
      <c r="I210" s="94">
        <v>56.888451904296872</v>
      </c>
      <c r="J210" s="94">
        <v>6.2868550872802738</v>
      </c>
      <c r="K210" s="95">
        <v>200.54502929687499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50464</v>
      </c>
      <c r="B211" s="98" t="str">
        <f>+asset_level_drivers!$C$1</f>
        <v>Munson</v>
      </c>
      <c r="C211" s="99">
        <v>33</v>
      </c>
      <c r="D211" s="100">
        <v>5.0368881072998049</v>
      </c>
      <c r="E211" s="100">
        <v>99.633943847656255</v>
      </c>
      <c r="F211" s="100">
        <v>9.2659576110839836</v>
      </c>
      <c r="G211" s="100">
        <v>2.916779384613037</v>
      </c>
      <c r="H211" s="100">
        <v>3.7776660156249999</v>
      </c>
      <c r="I211" s="100">
        <v>56.595873901367185</v>
      </c>
      <c r="J211" s="100">
        <v>6.254521621704102</v>
      </c>
      <c r="K211" s="101">
        <v>200.34788037109374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50495</v>
      </c>
      <c r="B212" s="106" t="str">
        <f>+asset_level_drivers!$C$1</f>
        <v>Munson</v>
      </c>
      <c r="C212" s="93">
        <v>33</v>
      </c>
      <c r="D212" s="94">
        <v>5.010983318328857</v>
      </c>
      <c r="E212" s="94">
        <v>99.121525878906255</v>
      </c>
      <c r="F212" s="94">
        <v>9.2183028717041022</v>
      </c>
      <c r="G212" s="94">
        <v>2.9008546428680422</v>
      </c>
      <c r="H212" s="94">
        <v>3.7582375068664549</v>
      </c>
      <c r="I212" s="94">
        <v>56.304800170898439</v>
      </c>
      <c r="J212" s="94">
        <v>6.2223546752929684</v>
      </c>
      <c r="K212" s="95">
        <v>200.15177246093751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50525</v>
      </c>
      <c r="B213" s="98" t="str">
        <f>+asset_level_drivers!$C$1</f>
        <v>Munson</v>
      </c>
      <c r="C213" s="99">
        <v>33</v>
      </c>
      <c r="D213" s="100">
        <v>4.9852117919921879</v>
      </c>
      <c r="E213" s="100">
        <v>98.611742675781244</v>
      </c>
      <c r="F213" s="100">
        <v>9.1708930511474609</v>
      </c>
      <c r="G213" s="100">
        <v>2.8850225219726564</v>
      </c>
      <c r="H213" s="100">
        <v>3.7389087715148928</v>
      </c>
      <c r="I213" s="100">
        <v>56.015224487304685</v>
      </c>
      <c r="J213" s="100">
        <v>6.1903530426025393</v>
      </c>
      <c r="K213" s="101">
        <v>199.95668505859376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50556</v>
      </c>
      <c r="B214" s="106" t="str">
        <f>+asset_level_drivers!$C$1</f>
        <v>Munson</v>
      </c>
      <c r="C214" s="93">
        <v>33</v>
      </c>
      <c r="D214" s="94">
        <v>4.9595728034973146</v>
      </c>
      <c r="E214" s="94">
        <v>98.104582031250004</v>
      </c>
      <c r="F214" s="94">
        <v>9.1237270812988278</v>
      </c>
      <c r="G214" s="94">
        <v>2.8692823867797852</v>
      </c>
      <c r="H214" s="94">
        <v>3.7196796798706053</v>
      </c>
      <c r="I214" s="94">
        <v>55.7271376953125</v>
      </c>
      <c r="J214" s="94">
        <v>6.1585160675048831</v>
      </c>
      <c r="K214" s="95">
        <v>199.76261376953124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50586</v>
      </c>
      <c r="B215" s="98" t="str">
        <f>+asset_level_drivers!$C$1</f>
        <v>Munson</v>
      </c>
      <c r="C215" s="99">
        <v>33</v>
      </c>
      <c r="D215" s="100">
        <v>4.9340656661987303</v>
      </c>
      <c r="E215" s="100">
        <v>97.60002954101563</v>
      </c>
      <c r="F215" s="100">
        <v>9.0768037109375008</v>
      </c>
      <c r="G215" s="100">
        <v>2.8536336345672608</v>
      </c>
      <c r="H215" s="100">
        <v>3.7005491905212402</v>
      </c>
      <c r="I215" s="100">
        <v>55.440531982421874</v>
      </c>
      <c r="J215" s="100">
        <v>6.1268427581787108</v>
      </c>
      <c r="K215" s="101">
        <v>199.56955712890624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50617</v>
      </c>
      <c r="B216" s="106" t="str">
        <f>+asset_level_drivers!$C$1</f>
        <v>Munson</v>
      </c>
      <c r="C216" s="93">
        <v>33</v>
      </c>
      <c r="D216" s="94">
        <v>4.9086897506713871</v>
      </c>
      <c r="E216" s="94">
        <v>97.098071289062503</v>
      </c>
      <c r="F216" s="94">
        <v>9.0301214752197261</v>
      </c>
      <c r="G216" s="94">
        <v>2.8380756511688232</v>
      </c>
      <c r="H216" s="94">
        <v>3.6815173225402833</v>
      </c>
      <c r="I216" s="94">
        <v>55.155400878906249</v>
      </c>
      <c r="J216" s="94">
        <v>6.0953322906494138</v>
      </c>
      <c r="K216" s="95">
        <v>199.37750634765624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50648</v>
      </c>
      <c r="B217" s="98" t="str">
        <f>+asset_level_drivers!$C$1</f>
        <v>Munson</v>
      </c>
      <c r="C217" s="99">
        <v>33</v>
      </c>
      <c r="D217" s="100">
        <v>4.8834443321228029</v>
      </c>
      <c r="E217" s="100">
        <v>96.598695800781243</v>
      </c>
      <c r="F217" s="100">
        <v>8.9836795806884773</v>
      </c>
      <c r="G217" s="100">
        <v>2.8226078014373779</v>
      </c>
      <c r="H217" s="100">
        <v>3.6625831947326661</v>
      </c>
      <c r="I217" s="100">
        <v>54.871736938476559</v>
      </c>
      <c r="J217" s="100">
        <v>6.0639839782714846</v>
      </c>
      <c r="K217" s="101">
        <v>199.18646289062499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50678</v>
      </c>
      <c r="B218" s="106" t="str">
        <f>+asset_level_drivers!$C$1</f>
        <v>Munson</v>
      </c>
      <c r="C218" s="93">
        <v>33</v>
      </c>
      <c r="D218" s="94">
        <v>4.8060993614196779</v>
      </c>
      <c r="E218" s="94">
        <v>94.046040771484371</v>
      </c>
      <c r="F218" s="94">
        <v>8.746282745361329</v>
      </c>
      <c r="G218" s="94">
        <v>2.7417634124755859</v>
      </c>
      <c r="H218" s="94">
        <v>3.604574447631836</v>
      </c>
      <c r="I218" s="94">
        <v>53.417698852539061</v>
      </c>
      <c r="J218" s="94">
        <v>5.9037411804199218</v>
      </c>
      <c r="K218" s="95">
        <v>191.43489208984374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50709</v>
      </c>
      <c r="B219" s="98" t="str">
        <f>+asset_level_drivers!$C$1</f>
        <v>Munson</v>
      </c>
      <c r="C219" s="99">
        <v>33</v>
      </c>
      <c r="D219" s="100">
        <v>4.7813815002441409</v>
      </c>
      <c r="E219" s="100">
        <v>93.562361328124993</v>
      </c>
      <c r="F219" s="100">
        <v>8.7013004760742181</v>
      </c>
      <c r="G219" s="100">
        <v>2.7268687286376951</v>
      </c>
      <c r="H219" s="100">
        <v>3.5860360641479492</v>
      </c>
      <c r="I219" s="100">
        <v>53.142969848632809</v>
      </c>
      <c r="J219" s="100">
        <v>5.8733779449462888</v>
      </c>
      <c r="K219" s="101">
        <v>191.24998876953126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50739</v>
      </c>
      <c r="B220" s="106" t="str">
        <f>+asset_level_drivers!$C$1</f>
        <v>Munson</v>
      </c>
      <c r="C220" s="93">
        <v>33</v>
      </c>
      <c r="D220" s="94">
        <v>4.7567907829284666</v>
      </c>
      <c r="E220" s="94">
        <v>93.081169921875002</v>
      </c>
      <c r="F220" s="94">
        <v>8.6565496826171877</v>
      </c>
      <c r="G220" s="94">
        <v>2.712059995651245</v>
      </c>
      <c r="H220" s="94">
        <v>3.5675930919647216</v>
      </c>
      <c r="I220" s="94">
        <v>52.869656860351562</v>
      </c>
      <c r="J220" s="94">
        <v>5.8431713409423827</v>
      </c>
      <c r="K220" s="95">
        <v>191.06605810546876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50770</v>
      </c>
      <c r="B221" s="98" t="str">
        <f>+asset_level_drivers!$C$1</f>
        <v>Munson</v>
      </c>
      <c r="C221" s="99">
        <v>33</v>
      </c>
      <c r="D221" s="100">
        <v>4.732326557159424</v>
      </c>
      <c r="E221" s="100">
        <v>92.60245239257813</v>
      </c>
      <c r="F221" s="100">
        <v>8.6120290069580072</v>
      </c>
      <c r="G221" s="100">
        <v>2.6671003379821778</v>
      </c>
      <c r="H221" s="100">
        <v>3.5492448692321776</v>
      </c>
      <c r="I221" s="100">
        <v>52.597746459960938</v>
      </c>
      <c r="J221" s="100">
        <v>5.8131198120117187</v>
      </c>
      <c r="K221" s="101">
        <v>190.83863134765625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50801</v>
      </c>
      <c r="B222" s="106" t="str">
        <f>+asset_level_drivers!$C$1</f>
        <v>Munson</v>
      </c>
      <c r="C222" s="93">
        <v>33</v>
      </c>
      <c r="D222" s="94">
        <v>4.7079881248474118</v>
      </c>
      <c r="E222" s="94">
        <v>92.126196533203128</v>
      </c>
      <c r="F222" s="94">
        <v>8.5677371978759762</v>
      </c>
      <c r="G222" s="94">
        <v>2.6526414146423338</v>
      </c>
      <c r="H222" s="94">
        <v>3.5309911098480224</v>
      </c>
      <c r="I222" s="94">
        <v>52.327236816406248</v>
      </c>
      <c r="J222" s="94">
        <v>5.7832228240966801</v>
      </c>
      <c r="K222" s="95">
        <v>190.65687744140624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50829</v>
      </c>
      <c r="B223" s="98" t="str">
        <f>+asset_level_drivers!$C$1</f>
        <v>Munson</v>
      </c>
      <c r="C223" s="99">
        <v>33</v>
      </c>
      <c r="D223" s="100">
        <v>4.6837749328613283</v>
      </c>
      <c r="E223" s="100">
        <v>91.652391601562499</v>
      </c>
      <c r="F223" s="100">
        <v>8.5236732482910149</v>
      </c>
      <c r="G223" s="100">
        <v>2.6382634582519531</v>
      </c>
      <c r="H223" s="100">
        <v>3.5128312549591065</v>
      </c>
      <c r="I223" s="100">
        <v>52.058117919921877</v>
      </c>
      <c r="J223" s="100">
        <v>5.7534795532226566</v>
      </c>
      <c r="K223" s="101">
        <v>190.47606103515625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50860</v>
      </c>
      <c r="B224" s="106" t="str">
        <f>+asset_level_drivers!$C$1</f>
        <v>Munson</v>
      </c>
      <c r="C224" s="93">
        <v>33</v>
      </c>
      <c r="D224" s="94">
        <v>4.6596861877441409</v>
      </c>
      <c r="E224" s="94">
        <v>91.18102099609375</v>
      </c>
      <c r="F224" s="94">
        <v>8.4798358459472656</v>
      </c>
      <c r="G224" s="94">
        <v>2.6239658279418947</v>
      </c>
      <c r="H224" s="94">
        <v>3.4947645416259765</v>
      </c>
      <c r="I224" s="94">
        <v>51.790381225585939</v>
      </c>
      <c r="J224" s="94">
        <v>5.7238894500732425</v>
      </c>
      <c r="K224" s="95">
        <v>190.29618896484374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50890</v>
      </c>
      <c r="B225" s="98" t="str">
        <f>+asset_level_drivers!$C$1</f>
        <v>Munson</v>
      </c>
      <c r="C225" s="99">
        <v>33</v>
      </c>
      <c r="D225" s="100">
        <v>4.6357213630676268</v>
      </c>
      <c r="E225" s="100">
        <v>90.712075683593753</v>
      </c>
      <c r="F225" s="100">
        <v>8.4362239227294928</v>
      </c>
      <c r="G225" s="100">
        <v>2.6097481651306151</v>
      </c>
      <c r="H225" s="100">
        <v>3.4767909851074217</v>
      </c>
      <c r="I225" s="100">
        <v>51.524021850585939</v>
      </c>
      <c r="J225" s="100">
        <v>5.6944514465332032</v>
      </c>
      <c r="K225" s="101">
        <v>190.11725146484375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50921</v>
      </c>
      <c r="B226" s="106" t="str">
        <f>+asset_level_drivers!$C$1</f>
        <v>Munson</v>
      </c>
      <c r="C226" s="93">
        <v>33</v>
      </c>
      <c r="D226" s="94">
        <v>4.6118797874450683</v>
      </c>
      <c r="E226" s="94">
        <v>90.245542724609379</v>
      </c>
      <c r="F226" s="94">
        <v>8.3928363647460937</v>
      </c>
      <c r="G226" s="94">
        <v>2.5956099739074707</v>
      </c>
      <c r="H226" s="94">
        <v>3.4589098167419432</v>
      </c>
      <c r="I226" s="94">
        <v>51.259034057617185</v>
      </c>
      <c r="J226" s="94">
        <v>5.6651647338867184</v>
      </c>
      <c r="K226" s="95">
        <v>189.93924218750001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50951</v>
      </c>
      <c r="B227" s="98" t="str">
        <f>+asset_level_drivers!$C$1</f>
        <v>Munson</v>
      </c>
      <c r="C227" s="99">
        <v>33</v>
      </c>
      <c r="D227" s="100">
        <v>4.5881608238220215</v>
      </c>
      <c r="E227" s="100">
        <v>89.7814091796875</v>
      </c>
      <c r="F227" s="100">
        <v>8.3496719512939457</v>
      </c>
      <c r="G227" s="100">
        <v>2.5815507431030271</v>
      </c>
      <c r="H227" s="100">
        <v>3.4411206302642823</v>
      </c>
      <c r="I227" s="100">
        <v>50.995408447265625</v>
      </c>
      <c r="J227" s="100">
        <v>5.6360287704467771</v>
      </c>
      <c r="K227" s="101">
        <v>189.76215527343749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50982</v>
      </c>
      <c r="B228" s="106" t="str">
        <f>+asset_level_drivers!$C$1</f>
        <v>Munson</v>
      </c>
      <c r="C228" s="93">
        <v>33</v>
      </c>
      <c r="D228" s="94">
        <v>4.5645638618469242</v>
      </c>
      <c r="E228" s="94">
        <v>89.319662597656247</v>
      </c>
      <c r="F228" s="94">
        <v>8.3067294921875003</v>
      </c>
      <c r="G228" s="94">
        <v>2.567569995880127</v>
      </c>
      <c r="H228" s="94">
        <v>3.4234229030609131</v>
      </c>
      <c r="I228" s="94">
        <v>50.733138305664063</v>
      </c>
      <c r="J228" s="94">
        <v>5.6070426788330074</v>
      </c>
      <c r="K228" s="95">
        <v>189.585990234375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51013</v>
      </c>
      <c r="B229" s="98" t="str">
        <f>+asset_level_drivers!$C$1</f>
        <v>Munson</v>
      </c>
      <c r="C229" s="99">
        <v>33</v>
      </c>
      <c r="D229" s="100">
        <v>4.5410882339477538</v>
      </c>
      <c r="E229" s="100">
        <v>88.860290161132809</v>
      </c>
      <c r="F229" s="100">
        <v>8.2640078735351565</v>
      </c>
      <c r="G229" s="100">
        <v>2.5536672172546386</v>
      </c>
      <c r="H229" s="100">
        <v>3.4058161888122558</v>
      </c>
      <c r="I229" s="100">
        <v>50.472217041015625</v>
      </c>
      <c r="J229" s="100">
        <v>5.5782055511474606</v>
      </c>
      <c r="K229" s="101">
        <v>189.41073828124999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51043</v>
      </c>
      <c r="B230" s="106" t="str">
        <f>+asset_level_drivers!$C$1</f>
        <v>Munson</v>
      </c>
      <c r="C230" s="93">
        <v>33</v>
      </c>
      <c r="D230" s="94">
        <v>4.5177333793640138</v>
      </c>
      <c r="E230" s="94">
        <v>88.403280761718747</v>
      </c>
      <c r="F230" s="94">
        <v>8.2215059051513677</v>
      </c>
      <c r="G230" s="94">
        <v>2.5398420639038086</v>
      </c>
      <c r="H230" s="94">
        <v>3.3883000679016115</v>
      </c>
      <c r="I230" s="94">
        <v>50.212637451171872</v>
      </c>
      <c r="J230" s="94">
        <v>5.5495167083740231</v>
      </c>
      <c r="K230" s="95">
        <v>189.23640087890624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51074</v>
      </c>
      <c r="B231" s="98" t="str">
        <f>+asset_level_drivers!$C$1</f>
        <v>Munson</v>
      </c>
      <c r="C231" s="99">
        <v>33</v>
      </c>
      <c r="D231" s="100">
        <v>4.4944985885620117</v>
      </c>
      <c r="E231" s="100">
        <v>87.948620117187502</v>
      </c>
      <c r="F231" s="100">
        <v>8.1792225036621087</v>
      </c>
      <c r="G231" s="100">
        <v>2.5260939292907714</v>
      </c>
      <c r="H231" s="100">
        <v>3.3708739395141603</v>
      </c>
      <c r="I231" s="100">
        <v>49.95439172363281</v>
      </c>
      <c r="J231" s="100">
        <v>5.5209754180908206</v>
      </c>
      <c r="K231" s="101">
        <v>189.06296289062499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51104</v>
      </c>
      <c r="B232" s="106" t="str">
        <f>+asset_level_drivers!$C$1</f>
        <v>Munson</v>
      </c>
      <c r="C232" s="93">
        <v>33</v>
      </c>
      <c r="D232" s="94">
        <v>4.4713833122253419</v>
      </c>
      <c r="E232" s="94">
        <v>87.496300048828118</v>
      </c>
      <c r="F232" s="94">
        <v>8.1371567382812504</v>
      </c>
      <c r="G232" s="94">
        <v>2.5124224433898927</v>
      </c>
      <c r="H232" s="94">
        <v>3.3535374412536623</v>
      </c>
      <c r="I232" s="94">
        <v>49.697477172851563</v>
      </c>
      <c r="J232" s="94">
        <v>5.492580963134766</v>
      </c>
      <c r="K232" s="95">
        <v>188.89043115234375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51135</v>
      </c>
      <c r="B233" s="98" t="str">
        <f>+asset_level_drivers!$C$1</f>
        <v>Munson</v>
      </c>
      <c r="C233" s="99">
        <v>33</v>
      </c>
      <c r="D233" s="100">
        <v>4.4483868980407717</v>
      </c>
      <c r="E233" s="100">
        <v>87.046305053710938</v>
      </c>
      <c r="F233" s="100">
        <v>8.0953071746826168</v>
      </c>
      <c r="G233" s="100">
        <v>2.4988271484375</v>
      </c>
      <c r="H233" s="100">
        <v>3.3362902126312255</v>
      </c>
      <c r="I233" s="100">
        <v>49.441882446289064</v>
      </c>
      <c r="J233" s="100">
        <v>5.4643325653076174</v>
      </c>
      <c r="K233" s="101">
        <v>188.71879541015625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51166</v>
      </c>
      <c r="B234" s="106" t="str">
        <f>+asset_level_drivers!$C$1</f>
        <v>Munson</v>
      </c>
      <c r="C234" s="93">
        <v>33</v>
      </c>
      <c r="D234" s="94">
        <v>4.425508731842041</v>
      </c>
      <c r="E234" s="94">
        <v>86.598624267578131</v>
      </c>
      <c r="F234" s="94">
        <v>8.0536728820800789</v>
      </c>
      <c r="G234" s="94">
        <v>2.485307544708252</v>
      </c>
      <c r="H234" s="94">
        <v>3.3191315879821777</v>
      </c>
      <c r="I234" s="94">
        <v>49.187601562499999</v>
      </c>
      <c r="J234" s="94">
        <v>5.4362293090820311</v>
      </c>
      <c r="K234" s="95">
        <v>188.54804687500001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51195</v>
      </c>
      <c r="B235" s="98" t="str">
        <f>+asset_level_drivers!$C$1</f>
        <v>Munson</v>
      </c>
      <c r="C235" s="99">
        <v>33</v>
      </c>
      <c r="D235" s="100">
        <v>4.4027483253479005</v>
      </c>
      <c r="E235" s="100">
        <v>86.153246215820317</v>
      </c>
      <c r="F235" s="100">
        <v>8.0122528228759773</v>
      </c>
      <c r="G235" s="100">
        <v>2.4718632850646971</v>
      </c>
      <c r="H235" s="100">
        <v>3.3020612525939943</v>
      </c>
      <c r="I235" s="100">
        <v>48.934628295898435</v>
      </c>
      <c r="J235" s="100">
        <v>5.4082708587646486</v>
      </c>
      <c r="K235" s="101">
        <v>188.37818652343751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51226</v>
      </c>
      <c r="B236" s="106" t="str">
        <f>+asset_level_drivers!$C$1</f>
        <v>Munson</v>
      </c>
      <c r="C236" s="93">
        <v>33</v>
      </c>
      <c r="D236" s="94">
        <v>4.3801049156188965</v>
      </c>
      <c r="E236" s="94">
        <v>85.710157470703123</v>
      </c>
      <c r="F236" s="94">
        <v>7.9710455474853514</v>
      </c>
      <c r="G236" s="94">
        <v>2.4584937629699706</v>
      </c>
      <c r="H236" s="94">
        <v>3.2850786991119385</v>
      </c>
      <c r="I236" s="94">
        <v>48.682958007812502</v>
      </c>
      <c r="J236" s="94">
        <v>5.3804559326171875</v>
      </c>
      <c r="K236" s="95">
        <v>188.20920800781249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51256</v>
      </c>
      <c r="B237" s="98" t="str">
        <f>+asset_level_drivers!$C$1</f>
        <v>Munson</v>
      </c>
      <c r="C237" s="99">
        <v>33</v>
      </c>
      <c r="D237" s="100">
        <v>4.357577980041504</v>
      </c>
      <c r="E237" s="100">
        <v>85.269349487304694</v>
      </c>
      <c r="F237" s="100">
        <v>7.9300503540039067</v>
      </c>
      <c r="G237" s="100">
        <v>2.4451986389160156</v>
      </c>
      <c r="H237" s="100">
        <v>3.2681835517883302</v>
      </c>
      <c r="I237" s="100">
        <v>48.432579223632814</v>
      </c>
      <c r="J237" s="100">
        <v>5.352784210205078</v>
      </c>
      <c r="K237" s="101">
        <v>188.04110546875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51287</v>
      </c>
      <c r="B238" s="106" t="str">
        <f>+asset_level_drivers!$C$1</f>
        <v>Munson</v>
      </c>
      <c r="C238" s="93">
        <v>33</v>
      </c>
      <c r="D238" s="94">
        <v>4.3351668853759762</v>
      </c>
      <c r="E238" s="94">
        <v>84.830806030273436</v>
      </c>
      <c r="F238" s="94">
        <v>7.8892658233642576</v>
      </c>
      <c r="G238" s="94">
        <v>2.4319774436950685</v>
      </c>
      <c r="H238" s="94">
        <v>3.2513751907348634</v>
      </c>
      <c r="I238" s="94">
        <v>48.183489135742185</v>
      </c>
      <c r="J238" s="94">
        <v>5.3252545776367191</v>
      </c>
      <c r="K238" s="95">
        <v>187.87387597656249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51317</v>
      </c>
      <c r="B239" s="98" t="str">
        <f>+asset_level_drivers!$C$1</f>
        <v>Munson</v>
      </c>
      <c r="C239" s="99">
        <v>33</v>
      </c>
      <c r="D239" s="100">
        <v>4.3128710021972658</v>
      </c>
      <c r="E239" s="100">
        <v>84.394519409179694</v>
      </c>
      <c r="F239" s="100">
        <v>7.8486911621093753</v>
      </c>
      <c r="G239" s="100">
        <v>2.4188295783996581</v>
      </c>
      <c r="H239" s="100">
        <v>3.234653238296509</v>
      </c>
      <c r="I239" s="100">
        <v>47.935680541992184</v>
      </c>
      <c r="J239" s="100">
        <v>5.2978667755126949</v>
      </c>
      <c r="K239" s="101">
        <v>187.7075166015625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51348</v>
      </c>
      <c r="B240" s="106" t="str">
        <f>+asset_level_drivers!$C$1</f>
        <v>Munson</v>
      </c>
      <c r="C240" s="93">
        <v>33</v>
      </c>
      <c r="D240" s="94">
        <v>4.2906898269653322</v>
      </c>
      <c r="E240" s="94">
        <v>83.960478759765621</v>
      </c>
      <c r="F240" s="94">
        <v>7.8083253021240235</v>
      </c>
      <c r="G240" s="94">
        <v>2.4057536544799807</v>
      </c>
      <c r="H240" s="94">
        <v>3.2180173110961916</v>
      </c>
      <c r="I240" s="94">
        <v>47.689147216796876</v>
      </c>
      <c r="J240" s="94">
        <v>5.270619827270508</v>
      </c>
      <c r="K240" s="95">
        <v>187.5420185546875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51379</v>
      </c>
      <c r="B241" s="98" t="str">
        <f>+asset_level_drivers!$C$1</f>
        <v>Munson</v>
      </c>
      <c r="C241" s="99">
        <v>33</v>
      </c>
      <c r="D241" s="100">
        <v>4.2686227378845212</v>
      </c>
      <c r="E241" s="100">
        <v>83.528668701171881</v>
      </c>
      <c r="F241" s="100">
        <v>7.768167007446289</v>
      </c>
      <c r="G241" s="100">
        <v>2.3927488365173342</v>
      </c>
      <c r="H241" s="100">
        <v>3.2014670219421388</v>
      </c>
      <c r="I241" s="100">
        <v>47.443882202148437</v>
      </c>
      <c r="J241" s="100">
        <v>5.2435129165649412</v>
      </c>
      <c r="K241" s="101">
        <v>187.37737402343751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51409</v>
      </c>
      <c r="B242" s="106" t="str">
        <f>+asset_level_drivers!$C$1</f>
        <v>Munson</v>
      </c>
      <c r="C242" s="93">
        <v>33</v>
      </c>
      <c r="D242" s="94">
        <v>4.2466691627502442</v>
      </c>
      <c r="E242" s="94">
        <v>83.099079711914058</v>
      </c>
      <c r="F242" s="94">
        <v>7.7282151641845704</v>
      </c>
      <c r="G242" s="94">
        <v>2.3798146934509279</v>
      </c>
      <c r="H242" s="94">
        <v>3.1850018939971925</v>
      </c>
      <c r="I242" s="94">
        <v>47.199877441406251</v>
      </c>
      <c r="J242" s="94">
        <v>5.2165453948974605</v>
      </c>
      <c r="K242" s="95">
        <v>187.21359033203126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51440</v>
      </c>
      <c r="B243" s="98" t="str">
        <f>+asset_level_drivers!$C$1</f>
        <v>Munson</v>
      </c>
      <c r="C243" s="99">
        <v>33</v>
      </c>
      <c r="D243" s="100">
        <v>4.2248284301757817</v>
      </c>
      <c r="E243" s="100">
        <v>82.671699096679689</v>
      </c>
      <c r="F243" s="100">
        <v>7.6884687957763669</v>
      </c>
      <c r="G243" s="100">
        <v>2.3669508094787597</v>
      </c>
      <c r="H243" s="100">
        <v>3.168621292114258</v>
      </c>
      <c r="I243" s="100">
        <v>46.957127807617191</v>
      </c>
      <c r="J243" s="100">
        <v>5.1897166366577148</v>
      </c>
      <c r="K243" s="101">
        <v>187.05064697265624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51470</v>
      </c>
      <c r="B244" s="106" t="str">
        <f>+asset_level_drivers!$C$1</f>
        <v>Munson</v>
      </c>
      <c r="C244" s="93">
        <v>33</v>
      </c>
      <c r="D244" s="94">
        <v>4.1403156661987301</v>
      </c>
      <c r="E244" s="94">
        <v>80.3797236328125</v>
      </c>
      <c r="F244" s="94">
        <v>7.4753150939941406</v>
      </c>
      <c r="G244" s="94">
        <v>2.308858798980713</v>
      </c>
      <c r="H244" s="94">
        <v>3.1052367439270019</v>
      </c>
      <c r="I244" s="94">
        <v>45.651553344726565</v>
      </c>
      <c r="J244" s="94">
        <v>5.0458378448486325</v>
      </c>
      <c r="K244" s="95">
        <v>179.42061035156249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51501</v>
      </c>
      <c r="B245" s="98" t="str">
        <f>+asset_level_drivers!$C$1</f>
        <v>Munson</v>
      </c>
      <c r="C245" s="99">
        <v>33</v>
      </c>
      <c r="D245" s="100">
        <v>4.1190219612121579</v>
      </c>
      <c r="E245" s="100">
        <v>79.96632934570313</v>
      </c>
      <c r="F245" s="100">
        <v>7.436869430541992</v>
      </c>
      <c r="G245" s="100">
        <v>2.2963673934936524</v>
      </c>
      <c r="H245" s="100">
        <v>3.0892664279937745</v>
      </c>
      <c r="I245" s="100">
        <v>45.4167666015625</v>
      </c>
      <c r="J245" s="100">
        <v>5.0198869781494144</v>
      </c>
      <c r="K245" s="101">
        <v>179.26294091796876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51532</v>
      </c>
      <c r="B246" s="106" t="str">
        <f>+asset_level_drivers!$C$1</f>
        <v>Munson</v>
      </c>
      <c r="C246" s="93">
        <v>33</v>
      </c>
      <c r="D246" s="94">
        <v>4.0978377799987795</v>
      </c>
      <c r="E246" s="94">
        <v>79.555061767578124</v>
      </c>
      <c r="F246" s="94">
        <v>7.3986215209960937</v>
      </c>
      <c r="G246" s="94">
        <v>2.283943904876709</v>
      </c>
      <c r="H246" s="94">
        <v>3.073378314971924</v>
      </c>
      <c r="I246" s="94">
        <v>45.183187133789062</v>
      </c>
      <c r="J246" s="94">
        <v>4.9940697479248044</v>
      </c>
      <c r="K246" s="95">
        <v>179.10608740234375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51560</v>
      </c>
      <c r="B247" s="98" t="str">
        <f>+asset_level_drivers!$C$1</f>
        <v>Munson</v>
      </c>
      <c r="C247" s="99">
        <v>33</v>
      </c>
      <c r="D247" s="100">
        <v>4.0767625732421875</v>
      </c>
      <c r="E247" s="100">
        <v>79.145909912109374</v>
      </c>
      <c r="F247" s="100">
        <v>7.3605703277587891</v>
      </c>
      <c r="G247" s="100">
        <v>2.2715880622863769</v>
      </c>
      <c r="H247" s="100">
        <v>3.0575718612670899</v>
      </c>
      <c r="I247" s="100">
        <v>44.950810180664064</v>
      </c>
      <c r="J247" s="100">
        <v>4.9683850708007808</v>
      </c>
      <c r="K247" s="101">
        <v>178.95004931640625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51591</v>
      </c>
      <c r="B248" s="106" t="str">
        <f>+asset_level_drivers!$C$1</f>
        <v>Munson</v>
      </c>
      <c r="C248" s="93">
        <v>33</v>
      </c>
      <c r="D248" s="94">
        <v>4.0557957458496094</v>
      </c>
      <c r="E248" s="94">
        <v>78.738861328124997</v>
      </c>
      <c r="F248" s="94">
        <v>7.3227147827148436</v>
      </c>
      <c r="G248" s="94">
        <v>2.2592994422912596</v>
      </c>
      <c r="H248" s="94">
        <v>3.0418468322753904</v>
      </c>
      <c r="I248" s="94">
        <v>44.719627929687498</v>
      </c>
      <c r="J248" s="94">
        <v>4.9428325958251955</v>
      </c>
      <c r="K248" s="95">
        <v>178.79481396484374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51621</v>
      </c>
      <c r="B249" s="98" t="str">
        <f>+asset_level_drivers!$C$1</f>
        <v>Munson</v>
      </c>
      <c r="C249" s="99">
        <v>33</v>
      </c>
      <c r="D249" s="100">
        <v>4.0349367332458499</v>
      </c>
      <c r="E249" s="100">
        <v>78.333906005859376</v>
      </c>
      <c r="F249" s="100">
        <v>7.2850539398193357</v>
      </c>
      <c r="G249" s="100">
        <v>2.2470776443481446</v>
      </c>
      <c r="H249" s="100">
        <v>3.0262024574279787</v>
      </c>
      <c r="I249" s="100">
        <v>44.489634399414065</v>
      </c>
      <c r="J249" s="100">
        <v>4.9174115753173826</v>
      </c>
      <c r="K249" s="101">
        <v>178.64038916015625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51652</v>
      </c>
      <c r="B250" s="106" t="str">
        <f>+asset_level_drivers!$C$1</f>
        <v>Munson</v>
      </c>
      <c r="C250" s="93">
        <v>33</v>
      </c>
      <c r="D250" s="94">
        <v>4.0141850318908689</v>
      </c>
      <c r="E250" s="94">
        <v>77.931033447265619</v>
      </c>
      <c r="F250" s="94">
        <v>7.2475868988037107</v>
      </c>
      <c r="G250" s="94">
        <v>2.2349223976135253</v>
      </c>
      <c r="H250" s="94">
        <v>3.0106387996673583</v>
      </c>
      <c r="I250" s="94">
        <v>44.260823120117188</v>
      </c>
      <c r="J250" s="94">
        <v>4.8921212768554687</v>
      </c>
      <c r="K250" s="95">
        <v>178.48675537109375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51682</v>
      </c>
      <c r="B251" s="98" t="str">
        <f>+asset_level_drivers!$C$1</f>
        <v>Munson</v>
      </c>
      <c r="C251" s="99">
        <v>33</v>
      </c>
      <c r="D251" s="100">
        <v>3.9935400543212891</v>
      </c>
      <c r="E251" s="100">
        <v>77.530233642578125</v>
      </c>
      <c r="F251" s="100">
        <v>7.2103123931884765</v>
      </c>
      <c r="G251" s="100">
        <v>2.222833263397217</v>
      </c>
      <c r="H251" s="100">
        <v>2.9951550827026368</v>
      </c>
      <c r="I251" s="100">
        <v>44.033189575195316</v>
      </c>
      <c r="J251" s="100">
        <v>4.8669610900878908</v>
      </c>
      <c r="K251" s="101">
        <v>178.33392285156251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51713</v>
      </c>
      <c r="B252" s="106" t="str">
        <f>+asset_level_drivers!$C$1</f>
        <v>Munson</v>
      </c>
      <c r="C252" s="93">
        <v>33</v>
      </c>
      <c r="D252" s="94">
        <v>3.9730012283325196</v>
      </c>
      <c r="E252" s="94">
        <v>77.131495605468757</v>
      </c>
      <c r="F252" s="94">
        <v>7.1732297821044924</v>
      </c>
      <c r="G252" s="94">
        <v>2.2108098526000974</v>
      </c>
      <c r="H252" s="94">
        <v>2.9797509040832519</v>
      </c>
      <c r="I252" s="94">
        <v>43.806726684570314</v>
      </c>
      <c r="J252" s="94">
        <v>4.8419302825927737</v>
      </c>
      <c r="K252" s="95">
        <v>178.18188281249999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51744</v>
      </c>
      <c r="B253" s="98" t="str">
        <f>+asset_level_drivers!$C$1</f>
        <v>Munson</v>
      </c>
      <c r="C253" s="99">
        <v>33</v>
      </c>
      <c r="D253" s="100">
        <v>3.9525680465698243</v>
      </c>
      <c r="E253" s="100">
        <v>76.734807617187499</v>
      </c>
      <c r="F253" s="100">
        <v>7.1363379516601562</v>
      </c>
      <c r="G253" s="100">
        <v>2.1988518829345702</v>
      </c>
      <c r="H253" s="100">
        <v>2.9644260902404787</v>
      </c>
      <c r="I253" s="100">
        <v>43.581428955078124</v>
      </c>
      <c r="J253" s="100">
        <v>4.8170282897949219</v>
      </c>
      <c r="K253" s="101">
        <v>178.03062646484375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51774</v>
      </c>
      <c r="B254" s="106" t="str">
        <f>+asset_level_drivers!$C$1</f>
        <v>Munson</v>
      </c>
      <c r="C254" s="93">
        <v>33</v>
      </c>
      <c r="D254" s="94">
        <v>3.9322399520874023</v>
      </c>
      <c r="E254" s="94">
        <v>76.340160156249993</v>
      </c>
      <c r="F254" s="94">
        <v>7.0996356048583982</v>
      </c>
      <c r="G254" s="94">
        <v>2.1869589538574217</v>
      </c>
      <c r="H254" s="94">
        <v>2.9491799926757811</v>
      </c>
      <c r="I254" s="94">
        <v>43.357289794921876</v>
      </c>
      <c r="J254" s="94">
        <v>4.7922542266845705</v>
      </c>
      <c r="K254" s="95">
        <v>177.88015673828124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51805</v>
      </c>
      <c r="B255" s="98" t="str">
        <f>+asset_level_drivers!$C$1</f>
        <v>Munson</v>
      </c>
      <c r="C255" s="99">
        <v>33</v>
      </c>
      <c r="D255" s="100">
        <v>3.9120163345336914</v>
      </c>
      <c r="E255" s="100">
        <v>75.947541015625006</v>
      </c>
      <c r="F255" s="100">
        <v>7.0631220703124997</v>
      </c>
      <c r="G255" s="100">
        <v>2.175130641937256</v>
      </c>
      <c r="H255" s="100">
        <v>2.934012273788452</v>
      </c>
      <c r="I255" s="100">
        <v>43.134301757812501</v>
      </c>
      <c r="J255" s="100">
        <v>4.7676075897216794</v>
      </c>
      <c r="K255" s="101">
        <v>177.73045898437499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51835</v>
      </c>
      <c r="B256" s="106" t="str">
        <f>+asset_level_drivers!$C$1</f>
        <v>Munson</v>
      </c>
      <c r="C256" s="93">
        <v>33</v>
      </c>
      <c r="D256" s="94">
        <v>3.8918967819213868</v>
      </c>
      <c r="E256" s="94">
        <v>75.556941162109382</v>
      </c>
      <c r="F256" s="94">
        <v>7.0267962799072263</v>
      </c>
      <c r="G256" s="94">
        <v>2.1633666992187499</v>
      </c>
      <c r="H256" s="94">
        <v>2.9189225692749021</v>
      </c>
      <c r="I256" s="94">
        <v>42.912460937500001</v>
      </c>
      <c r="J256" s="94">
        <v>4.7430877380371097</v>
      </c>
      <c r="K256" s="95">
        <v>177.58154443359376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51866</v>
      </c>
      <c r="B257" s="98" t="str">
        <f>+asset_level_drivers!$C$1</f>
        <v>Munson</v>
      </c>
      <c r="C257" s="99">
        <v>33</v>
      </c>
      <c r="D257" s="100">
        <v>3.8718806686401366</v>
      </c>
      <c r="E257" s="100">
        <v>75.168351562500007</v>
      </c>
      <c r="F257" s="100">
        <v>6.9906573638916019</v>
      </c>
      <c r="G257" s="100">
        <v>2.1516667098999025</v>
      </c>
      <c r="H257" s="100">
        <v>2.903910499572754</v>
      </c>
      <c r="I257" s="100">
        <v>42.691761474609372</v>
      </c>
      <c r="J257" s="100">
        <v>4.718693862915039</v>
      </c>
      <c r="K257" s="101">
        <v>177.43339843749999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51897</v>
      </c>
      <c r="B258" s="106" t="str">
        <f>+asset_level_drivers!$C$1</f>
        <v>Munson</v>
      </c>
      <c r="C258" s="93">
        <v>33</v>
      </c>
      <c r="D258" s="94">
        <v>3.8519675445556643</v>
      </c>
      <c r="E258" s="94">
        <v>74.78176000976562</v>
      </c>
      <c r="F258" s="94">
        <v>6.9547043151855465</v>
      </c>
      <c r="G258" s="94">
        <v>2.1400303840637207</v>
      </c>
      <c r="H258" s="94">
        <v>2.8889756660461425</v>
      </c>
      <c r="I258" s="94">
        <v>42.472197998046873</v>
      </c>
      <c r="J258" s="94">
        <v>4.6944255371093746</v>
      </c>
      <c r="K258" s="95">
        <v>177.286015625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51925</v>
      </c>
      <c r="B259" s="98" t="str">
        <f>+asset_level_drivers!$C$1</f>
        <v>Munson</v>
      </c>
      <c r="C259" s="99">
        <v>33</v>
      </c>
      <c r="D259" s="100">
        <v>3.8321568183898926</v>
      </c>
      <c r="E259" s="100">
        <v>74.397156005859372</v>
      </c>
      <c r="F259" s="100">
        <v>6.9189361877441407</v>
      </c>
      <c r="G259" s="100">
        <v>2.128457347869873</v>
      </c>
      <c r="H259" s="100">
        <v>2.874117561340332</v>
      </c>
      <c r="I259" s="100">
        <v>42.253762817382814</v>
      </c>
      <c r="J259" s="100">
        <v>4.6702821197509765</v>
      </c>
      <c r="K259" s="101">
        <v>177.139396484375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51956</v>
      </c>
      <c r="B260" s="106" t="str">
        <f>+asset_level_drivers!$C$1</f>
        <v>Munson</v>
      </c>
      <c r="C260" s="93">
        <v>33</v>
      </c>
      <c r="D260" s="94">
        <v>3.8124480476379397</v>
      </c>
      <c r="E260" s="94">
        <v>74.014530517578123</v>
      </c>
      <c r="F260" s="94">
        <v>6.8833519897460942</v>
      </c>
      <c r="G260" s="94">
        <v>2.1169473037719726</v>
      </c>
      <c r="H260" s="94">
        <v>2.8593360557556151</v>
      </c>
      <c r="I260" s="94">
        <v>42.036449951171875</v>
      </c>
      <c r="J260" s="94">
        <v>4.6462627563476566</v>
      </c>
      <c r="K260" s="95">
        <v>176.99353613281249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51986</v>
      </c>
      <c r="B261" s="98" t="str">
        <f>+asset_level_drivers!$C$1</f>
        <v>Munson</v>
      </c>
      <c r="C261" s="99">
        <v>33</v>
      </c>
      <c r="D261" s="100">
        <v>3.7928404998779297</v>
      </c>
      <c r="E261" s="100">
        <v>73.633871093750003</v>
      </c>
      <c r="F261" s="100">
        <v>6.8479507446289061</v>
      </c>
      <c r="G261" s="100">
        <v>2.1054997367858888</v>
      </c>
      <c r="H261" s="100">
        <v>2.8446304397583009</v>
      </c>
      <c r="I261" s="100">
        <v>41.820255493164062</v>
      </c>
      <c r="J261" s="100">
        <v>4.6223668975830075</v>
      </c>
      <c r="K261" s="101">
        <v>176.84843554687501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52017</v>
      </c>
      <c r="B262" s="106" t="str">
        <f>+asset_level_drivers!$C$1</f>
        <v>Munson</v>
      </c>
      <c r="C262" s="93">
        <v>33</v>
      </c>
      <c r="D262" s="94">
        <v>3.7733338928222655</v>
      </c>
      <c r="E262" s="94">
        <v>73.255171386718743</v>
      </c>
      <c r="F262" s="94">
        <v>6.8127315979003908</v>
      </c>
      <c r="G262" s="94">
        <v>2.0941145019531251</v>
      </c>
      <c r="H262" s="94">
        <v>2.8300004596710204</v>
      </c>
      <c r="I262" s="94">
        <v>41.605173583984374</v>
      </c>
      <c r="J262" s="94">
        <v>4.5985940551757816</v>
      </c>
      <c r="K262" s="95">
        <v>176.70408447265626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52047</v>
      </c>
      <c r="B263" s="98" t="str">
        <f>+asset_level_drivers!$C$1</f>
        <v>Munson</v>
      </c>
      <c r="C263" s="99">
        <v>33</v>
      </c>
      <c r="D263" s="100">
        <v>3.7539276161193849</v>
      </c>
      <c r="E263" s="100">
        <v>72.878418945312504</v>
      </c>
      <c r="F263" s="100">
        <v>6.7776935882568363</v>
      </c>
      <c r="G263" s="100">
        <v>2.0827911872863769</v>
      </c>
      <c r="H263" s="100">
        <v>2.8154457263946533</v>
      </c>
      <c r="I263" s="100">
        <v>41.391197387695314</v>
      </c>
      <c r="J263" s="100">
        <v>4.5749433288574215</v>
      </c>
      <c r="K263" s="101">
        <v>176.56047900390624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52078</v>
      </c>
      <c r="B264" s="106" t="str">
        <f>+asset_level_drivers!$C$1</f>
        <v>Munson</v>
      </c>
      <c r="C264" s="93">
        <v>33</v>
      </c>
      <c r="D264" s="94">
        <v>3.7346211318969726</v>
      </c>
      <c r="E264" s="94">
        <v>72.503604492187506</v>
      </c>
      <c r="F264" s="94">
        <v>6.7428358764648442</v>
      </c>
      <c r="G264" s="94">
        <v>2.0715294227600096</v>
      </c>
      <c r="H264" s="94">
        <v>2.8009659080505371</v>
      </c>
      <c r="I264" s="94">
        <v>41.178322753906251</v>
      </c>
      <c r="J264" s="94">
        <v>4.551414459228516</v>
      </c>
      <c r="K264" s="95">
        <v>176.41762109375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52109</v>
      </c>
      <c r="B265" s="98" t="str">
        <f>+asset_level_drivers!$C$1</f>
        <v>Munson</v>
      </c>
      <c r="C265" s="99">
        <v>33</v>
      </c>
      <c r="D265" s="100">
        <v>3.6816049995422362</v>
      </c>
      <c r="E265" s="100">
        <v>69.801285644531248</v>
      </c>
      <c r="F265" s="100">
        <v>6.491520263671875</v>
      </c>
      <c r="G265" s="100">
        <v>2.0603289299011229</v>
      </c>
      <c r="H265" s="100">
        <v>2.761203712463379</v>
      </c>
      <c r="I265" s="100">
        <v>39.638766357421872</v>
      </c>
      <c r="J265" s="100">
        <v>4.3817764282226559</v>
      </c>
      <c r="K265" s="101">
        <v>168.71768701171874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52139</v>
      </c>
      <c r="B266" s="106" t="str">
        <f>+asset_level_drivers!$C$1</f>
        <v>Munson</v>
      </c>
      <c r="C266" s="93">
        <v>33</v>
      </c>
      <c r="D266" s="94">
        <v>3.6626704826354981</v>
      </c>
      <c r="E266" s="94">
        <v>69.442297119140619</v>
      </c>
      <c r="F266" s="94">
        <v>6.4581343688964843</v>
      </c>
      <c r="G266" s="94">
        <v>2.0491893043518066</v>
      </c>
      <c r="H266" s="94">
        <v>2.747002872467041</v>
      </c>
      <c r="I266" s="94">
        <v>39.434903198242189</v>
      </c>
      <c r="J266" s="94">
        <v>4.3592408752441409</v>
      </c>
      <c r="K266" s="95">
        <v>168.58034960937499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52170</v>
      </c>
      <c r="B267" s="98" t="str">
        <f>+asset_level_drivers!$C$1</f>
        <v>Munson</v>
      </c>
      <c r="C267" s="99">
        <v>33</v>
      </c>
      <c r="D267" s="100">
        <v>3.6438333549499511</v>
      </c>
      <c r="E267" s="100">
        <v>69.085154785156249</v>
      </c>
      <c r="F267" s="100">
        <v>6.4249201049804689</v>
      </c>
      <c r="G267" s="100">
        <v>2.0381102867126466</v>
      </c>
      <c r="H267" s="100">
        <v>2.7328749961853029</v>
      </c>
      <c r="I267" s="100">
        <v>39.232089477539063</v>
      </c>
      <c r="J267" s="100">
        <v>4.3368212127685544</v>
      </c>
      <c r="K267" s="101">
        <v>168.44372705078126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52200</v>
      </c>
      <c r="B268" s="106" t="str">
        <f>+asset_level_drivers!$C$1</f>
        <v>Munson</v>
      </c>
      <c r="C268" s="93">
        <v>33</v>
      </c>
      <c r="D268" s="94">
        <v>3.6250930824279783</v>
      </c>
      <c r="E268" s="94">
        <v>68.729849365234372</v>
      </c>
      <c r="F268" s="94">
        <v>6.3918766632080075</v>
      </c>
      <c r="G268" s="94">
        <v>2.0270914726257323</v>
      </c>
      <c r="H268" s="94">
        <v>2.71881982421875</v>
      </c>
      <c r="I268" s="94">
        <v>39.030318603515624</v>
      </c>
      <c r="J268" s="94">
        <v>4.3145169372558589</v>
      </c>
      <c r="K268" s="95">
        <v>168.30781298828126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52231</v>
      </c>
      <c r="B269" s="98" t="str">
        <f>+asset_level_drivers!$C$1</f>
        <v>Munson</v>
      </c>
      <c r="C269" s="99">
        <v>33</v>
      </c>
      <c r="D269" s="100">
        <v>3.6064492301940918</v>
      </c>
      <c r="E269" s="100">
        <v>68.376371337890632</v>
      </c>
      <c r="F269" s="100">
        <v>6.3590031127929691</v>
      </c>
      <c r="G269" s="100">
        <v>2.0161326026916502</v>
      </c>
      <c r="H269" s="100">
        <v>2.7048369331359865</v>
      </c>
      <c r="I269" s="100">
        <v>38.829584960937503</v>
      </c>
      <c r="J269" s="100">
        <v>4.2923272399902341</v>
      </c>
      <c r="K269" s="101">
        <v>168.17260302734374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52262</v>
      </c>
      <c r="B270" s="106" t="str">
        <f>+asset_level_drivers!$C$1</f>
        <v>Munson</v>
      </c>
      <c r="C270" s="93">
        <v>33</v>
      </c>
      <c r="D270" s="94">
        <v>3.5879012527465819</v>
      </c>
      <c r="E270" s="94">
        <v>68.024711425781248</v>
      </c>
      <c r="F270" s="94">
        <v>6.3262987976074223</v>
      </c>
      <c r="G270" s="94">
        <v>2.0052332801818848</v>
      </c>
      <c r="H270" s="94">
        <v>2.6909259185791017</v>
      </c>
      <c r="I270" s="94">
        <v>38.629884521484378</v>
      </c>
      <c r="J270" s="94">
        <v>4.2702517852783206</v>
      </c>
      <c r="K270" s="95">
        <v>168.03809277343751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52290</v>
      </c>
      <c r="B271" s="98" t="str">
        <f>+asset_level_drivers!$C$1</f>
        <v>Munson</v>
      </c>
      <c r="C271" s="99">
        <v>33</v>
      </c>
      <c r="D271" s="100">
        <v>3.5694485778808596</v>
      </c>
      <c r="E271" s="100">
        <v>67.674859619140619</v>
      </c>
      <c r="F271" s="100">
        <v>6.2937626495361325</v>
      </c>
      <c r="G271" s="100">
        <v>1.9943931388854981</v>
      </c>
      <c r="H271" s="100">
        <v>2.6770864562988281</v>
      </c>
      <c r="I271" s="100">
        <v>38.43120983886719</v>
      </c>
      <c r="J271" s="100">
        <v>4.2482898712158201</v>
      </c>
      <c r="K271" s="101">
        <v>167.90427685546874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52321</v>
      </c>
      <c r="B272" s="106" t="str">
        <f>+asset_level_drivers!$C$1</f>
        <v>Munson</v>
      </c>
      <c r="C272" s="93">
        <v>33</v>
      </c>
      <c r="D272" s="94">
        <v>3.5510908966064454</v>
      </c>
      <c r="E272" s="94">
        <v>67.32680786132812</v>
      </c>
      <c r="F272" s="94">
        <v>6.2613938751220699</v>
      </c>
      <c r="G272" s="94">
        <v>1.9836120262145995</v>
      </c>
      <c r="H272" s="94">
        <v>2.6633181686401368</v>
      </c>
      <c r="I272" s="94">
        <v>38.233558715820315</v>
      </c>
      <c r="J272" s="94">
        <v>4.226440933227539</v>
      </c>
      <c r="K272" s="95">
        <v>167.77115087890624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52351</v>
      </c>
      <c r="B273" s="98" t="str">
        <f>+asset_level_drivers!$C$1</f>
        <v>Munson</v>
      </c>
      <c r="C273" s="99">
        <v>33</v>
      </c>
      <c r="D273" s="100">
        <v>3.5328275337219237</v>
      </c>
      <c r="E273" s="100">
        <v>66.980543212890623</v>
      </c>
      <c r="F273" s="100">
        <v>6.2291911773681639</v>
      </c>
      <c r="G273" s="100">
        <v>1.9728894119262694</v>
      </c>
      <c r="H273" s="100">
        <v>2.6496206207275392</v>
      </c>
      <c r="I273" s="100">
        <v>38.036921630859375</v>
      </c>
      <c r="J273" s="100">
        <v>4.2047042083740234</v>
      </c>
      <c r="K273" s="101">
        <v>167.63871875000001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52382</v>
      </c>
      <c r="B274" s="106" t="str">
        <f>+asset_level_drivers!$C$1</f>
        <v>Munson</v>
      </c>
      <c r="C274" s="93">
        <v>33</v>
      </c>
      <c r="D274" s="94">
        <v>3.5146582107543947</v>
      </c>
      <c r="E274" s="94">
        <v>66.636062744140631</v>
      </c>
      <c r="F274" s="94">
        <v>6.1971544952392579</v>
      </c>
      <c r="G274" s="94">
        <v>1.9622251853942871</v>
      </c>
      <c r="H274" s="94">
        <v>2.6359936542510987</v>
      </c>
      <c r="I274" s="94">
        <v>37.841298217773435</v>
      </c>
      <c r="J274" s="94">
        <v>4.1830793762207028</v>
      </c>
      <c r="K274" s="95">
        <v>167.50697314453126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52412</v>
      </c>
      <c r="B275" s="98" t="str">
        <f>+asset_level_drivers!$C$1</f>
        <v>Munson</v>
      </c>
      <c r="C275" s="99">
        <v>33</v>
      </c>
      <c r="D275" s="100">
        <v>3.4965823211669922</v>
      </c>
      <c r="E275" s="100">
        <v>66.293353027343755</v>
      </c>
      <c r="F275" s="100">
        <v>6.165282455444336</v>
      </c>
      <c r="G275" s="100">
        <v>1.9516189422607422</v>
      </c>
      <c r="H275" s="100">
        <v>2.6224367027282716</v>
      </c>
      <c r="I275" s="100">
        <v>37.64668054199219</v>
      </c>
      <c r="J275" s="100">
        <v>4.1615659027099605</v>
      </c>
      <c r="K275" s="101">
        <v>167.37591015625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52443</v>
      </c>
      <c r="B276" s="106" t="str">
        <f>+asset_level_drivers!$C$1</f>
        <v>Munson</v>
      </c>
      <c r="C276" s="93">
        <v>33</v>
      </c>
      <c r="D276" s="94">
        <v>3.4785993614196777</v>
      </c>
      <c r="E276" s="94">
        <v>65.952405517578129</v>
      </c>
      <c r="F276" s="94">
        <v>6.133574432373047</v>
      </c>
      <c r="G276" s="94">
        <v>1.9410702972412108</v>
      </c>
      <c r="H276" s="94">
        <v>2.6089495201110839</v>
      </c>
      <c r="I276" s="94">
        <v>37.453062744140624</v>
      </c>
      <c r="J276" s="94">
        <v>4.1401629333496093</v>
      </c>
      <c r="K276" s="95">
        <v>167.24552197265626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52474</v>
      </c>
      <c r="B277" s="98" t="str">
        <f>+asset_level_drivers!$C$1</f>
        <v>Munson</v>
      </c>
      <c r="C277" s="99">
        <v>33</v>
      </c>
      <c r="D277" s="100">
        <v>3.4607089042663572</v>
      </c>
      <c r="E277" s="100">
        <v>65.613212158203126</v>
      </c>
      <c r="F277" s="100">
        <v>6.1020293579101565</v>
      </c>
      <c r="G277" s="100">
        <v>1.9305790023803711</v>
      </c>
      <c r="H277" s="100">
        <v>2.5955316772460937</v>
      </c>
      <c r="I277" s="100">
        <v>37.260441894531247</v>
      </c>
      <c r="J277" s="100">
        <v>4.1188699798583981</v>
      </c>
      <c r="K277" s="101">
        <v>167.11581494140626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52504</v>
      </c>
      <c r="B278" s="106" t="str">
        <f>+asset_level_drivers!$C$1</f>
        <v>Munson</v>
      </c>
      <c r="C278" s="93">
        <v>33</v>
      </c>
      <c r="D278" s="94">
        <v>3.4429103736877442</v>
      </c>
      <c r="E278" s="94">
        <v>65.275761718750005</v>
      </c>
      <c r="F278" s="94">
        <v>6.0706465454101561</v>
      </c>
      <c r="G278" s="94">
        <v>1.9201446571350098</v>
      </c>
      <c r="H278" s="94">
        <v>2.5821827316284178</v>
      </c>
      <c r="I278" s="94">
        <v>37.068809814453125</v>
      </c>
      <c r="J278" s="94">
        <v>4.0976865539550777</v>
      </c>
      <c r="K278" s="95">
        <v>166.98677343750001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52535</v>
      </c>
      <c r="B279" s="98" t="str">
        <f>+asset_level_drivers!$C$1</f>
        <v>Munson</v>
      </c>
      <c r="C279" s="99">
        <v>33</v>
      </c>
      <c r="D279" s="100">
        <v>3.4252033843994139</v>
      </c>
      <c r="E279" s="100">
        <v>64.940046630859371</v>
      </c>
      <c r="F279" s="100">
        <v>6.0394249572753909</v>
      </c>
      <c r="G279" s="100">
        <v>1.9097670211791993</v>
      </c>
      <c r="H279" s="100">
        <v>2.5689025325775146</v>
      </c>
      <c r="I279" s="100">
        <v>36.878164184570309</v>
      </c>
      <c r="J279" s="100">
        <v>4.0766119995117185</v>
      </c>
      <c r="K279" s="101">
        <v>166.85840234374999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52565</v>
      </c>
      <c r="B280" s="106" t="str">
        <f>+asset_level_drivers!$C$1</f>
        <v>Munson</v>
      </c>
      <c r="C280" s="93">
        <v>33</v>
      </c>
      <c r="D280" s="94">
        <v>3.4075874862670896</v>
      </c>
      <c r="E280" s="94">
        <v>64.606059814453118</v>
      </c>
      <c r="F280" s="94">
        <v>6.0083642272949218</v>
      </c>
      <c r="G280" s="94">
        <v>1.8994458274841308</v>
      </c>
      <c r="H280" s="94">
        <v>2.5556906166076661</v>
      </c>
      <c r="I280" s="94">
        <v>36.688499633789064</v>
      </c>
      <c r="J280" s="94">
        <v>4.0556459655761721</v>
      </c>
      <c r="K280" s="95">
        <v>166.73069677734375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52596</v>
      </c>
      <c r="B281" s="98" t="str">
        <f>+asset_level_drivers!$C$1</f>
        <v>Munson</v>
      </c>
      <c r="C281" s="99">
        <v>33</v>
      </c>
      <c r="D281" s="100">
        <v>3.3900621528625487</v>
      </c>
      <c r="E281" s="100">
        <v>64.273789062500001</v>
      </c>
      <c r="F281" s="100">
        <v>5.9774630432128903</v>
      </c>
      <c r="G281" s="100">
        <v>1.8891806983947754</v>
      </c>
      <c r="H281" s="100">
        <v>2.5425465908050535</v>
      </c>
      <c r="I281" s="100">
        <v>36.499810424804686</v>
      </c>
      <c r="J281" s="100">
        <v>4.0347877044677736</v>
      </c>
      <c r="K281" s="101">
        <v>166.60364648437499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52627</v>
      </c>
      <c r="B282" s="106" t="str">
        <f>+asset_level_drivers!$C$1</f>
        <v>Munson</v>
      </c>
      <c r="C282" s="93">
        <v>33</v>
      </c>
      <c r="D282" s="94">
        <v>3.3726270332336425</v>
      </c>
      <c r="E282" s="94">
        <v>63.943228515625002</v>
      </c>
      <c r="F282" s="94">
        <v>5.9467208099365232</v>
      </c>
      <c r="G282" s="94">
        <v>1.878971363067627</v>
      </c>
      <c r="H282" s="94">
        <v>2.5294702663421629</v>
      </c>
      <c r="I282" s="94">
        <v>36.312091186523439</v>
      </c>
      <c r="J282" s="94">
        <v>4.0140367584228516</v>
      </c>
      <c r="K282" s="95">
        <v>166.4772626953125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52656</v>
      </c>
      <c r="B283" s="98" t="str">
        <f>+asset_level_drivers!$C$1</f>
        <v>Munson</v>
      </c>
      <c r="C283" s="99">
        <v>33</v>
      </c>
      <c r="D283" s="100">
        <v>3.3552816047668457</v>
      </c>
      <c r="E283" s="100">
        <v>63.614367919921875</v>
      </c>
      <c r="F283" s="100">
        <v>5.9161368408203128</v>
      </c>
      <c r="G283" s="100">
        <v>1.8688175811767578</v>
      </c>
      <c r="H283" s="100">
        <v>2.5164612159729005</v>
      </c>
      <c r="I283" s="100">
        <v>36.125337158203124</v>
      </c>
      <c r="J283" s="100">
        <v>3.9933925170898439</v>
      </c>
      <c r="K283" s="101">
        <v>166.35152636718749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52687</v>
      </c>
      <c r="B284" s="106" t="str">
        <f>+asset_level_drivers!$C$1</f>
        <v>Munson</v>
      </c>
      <c r="C284" s="93">
        <v>33</v>
      </c>
      <c r="D284" s="94">
        <v>3.3380253906249999</v>
      </c>
      <c r="E284" s="94">
        <v>63.287198730468752</v>
      </c>
      <c r="F284" s="94">
        <v>5.8857100982666015</v>
      </c>
      <c r="G284" s="94">
        <v>1.8587189598083496</v>
      </c>
      <c r="H284" s="94">
        <v>2.5035190143585204</v>
      </c>
      <c r="I284" s="94">
        <v>35.939544433593753</v>
      </c>
      <c r="J284" s="94">
        <v>3.9728544921875</v>
      </c>
      <c r="K284" s="95">
        <v>166.2264453125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52717</v>
      </c>
      <c r="B285" s="98" t="str">
        <f>+asset_level_drivers!$C$1</f>
        <v>Munson</v>
      </c>
      <c r="C285" s="99">
        <v>33</v>
      </c>
      <c r="D285" s="100">
        <v>3.3208578376770022</v>
      </c>
      <c r="E285" s="100">
        <v>62.961711669921876</v>
      </c>
      <c r="F285" s="100">
        <v>5.8554398498535161</v>
      </c>
      <c r="G285" s="100">
        <v>1.8486751480102539</v>
      </c>
      <c r="H285" s="100">
        <v>2.490643413543701</v>
      </c>
      <c r="I285" s="100">
        <v>35.754707885742185</v>
      </c>
      <c r="J285" s="100">
        <v>3.9524219970703127</v>
      </c>
      <c r="K285" s="101">
        <v>166.1020107421875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52748</v>
      </c>
      <c r="B286" s="106" t="str">
        <f>+asset_level_drivers!$C$1</f>
        <v>Munson</v>
      </c>
      <c r="C286" s="93">
        <v>33</v>
      </c>
      <c r="D286" s="94">
        <v>3.3037786827087401</v>
      </c>
      <c r="E286" s="94">
        <v>62.637898925781251</v>
      </c>
      <c r="F286" s="94">
        <v>5.8253251190185544</v>
      </c>
      <c r="G286" s="94">
        <v>1.83868599319458</v>
      </c>
      <c r="H286" s="94">
        <v>2.4778340091705324</v>
      </c>
      <c r="I286" s="94">
        <v>35.570820678710938</v>
      </c>
      <c r="J286" s="94">
        <v>3.9320945739746094</v>
      </c>
      <c r="K286" s="95">
        <v>165.97822021484376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52778</v>
      </c>
      <c r="B287" s="98" t="str">
        <f>+asset_level_drivers!$C$1</f>
        <v>Munson</v>
      </c>
      <c r="C287" s="99">
        <v>33</v>
      </c>
      <c r="D287" s="100">
        <v>3.2867873497009277</v>
      </c>
      <c r="E287" s="100">
        <v>62.315752441406246</v>
      </c>
      <c r="F287" s="100">
        <v>5.7953656158447266</v>
      </c>
      <c r="G287" s="100">
        <v>1.8287511291503906</v>
      </c>
      <c r="H287" s="100">
        <v>2.4650904884338378</v>
      </c>
      <c r="I287" s="100">
        <v>35.387879882812499</v>
      </c>
      <c r="J287" s="100">
        <v>3.9118719100952148</v>
      </c>
      <c r="K287" s="101">
        <v>165.85506982421876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52809</v>
      </c>
      <c r="B288" s="106" t="str">
        <f>+asset_level_drivers!$C$1</f>
        <v>Munson</v>
      </c>
      <c r="C288" s="93">
        <v>33</v>
      </c>
      <c r="D288" s="94">
        <v>3.2698833465576174</v>
      </c>
      <c r="E288" s="94">
        <v>61.99526135253906</v>
      </c>
      <c r="F288" s="94">
        <v>5.7655598602294926</v>
      </c>
      <c r="G288" s="94">
        <v>1.818870174407959</v>
      </c>
      <c r="H288" s="94">
        <v>2.4524125518798829</v>
      </c>
      <c r="I288" s="94">
        <v>35.20587890625</v>
      </c>
      <c r="J288" s="94">
        <v>3.8917530441284178</v>
      </c>
      <c r="K288" s="95">
        <v>165.73256347656249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52840</v>
      </c>
      <c r="B289" s="98" t="str">
        <f>+asset_level_drivers!$C$1</f>
        <v>Munson</v>
      </c>
      <c r="C289" s="99">
        <v>33</v>
      </c>
      <c r="D289" s="100">
        <v>3.2530662307739258</v>
      </c>
      <c r="E289" s="100">
        <v>61.676419189453128</v>
      </c>
      <c r="F289" s="100">
        <v>5.7359075775146486</v>
      </c>
      <c r="G289" s="100">
        <v>1.8090428733825683</v>
      </c>
      <c r="H289" s="100">
        <v>2.4397996902465819</v>
      </c>
      <c r="I289" s="100">
        <v>35.024814819335937</v>
      </c>
      <c r="J289" s="100">
        <v>3.8717377471923826</v>
      </c>
      <c r="K289" s="101">
        <v>165.61068457031249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52870</v>
      </c>
      <c r="B290" s="106" t="str">
        <f>+asset_level_drivers!$C$1</f>
        <v>Munson</v>
      </c>
      <c r="C290" s="93">
        <v>33</v>
      </c>
      <c r="D290" s="94">
        <v>3.2363356704711914</v>
      </c>
      <c r="E290" s="94">
        <v>61.3592158203125</v>
      </c>
      <c r="F290" s="94">
        <v>5.7064076995849611</v>
      </c>
      <c r="G290" s="94">
        <v>1.7992689914703368</v>
      </c>
      <c r="H290" s="94">
        <v>2.4272517433166505</v>
      </c>
      <c r="I290" s="94">
        <v>34.844681518554687</v>
      </c>
      <c r="J290" s="94">
        <v>3.8518253860473632</v>
      </c>
      <c r="K290" s="95">
        <v>165.48943505859376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52901</v>
      </c>
      <c r="B291" s="98" t="str">
        <f>+asset_level_drivers!$C$1</f>
        <v>Munson</v>
      </c>
      <c r="C291" s="99">
        <v>33</v>
      </c>
      <c r="D291" s="100">
        <v>3.2196911964416506</v>
      </c>
      <c r="E291" s="100">
        <v>61.043644287109373</v>
      </c>
      <c r="F291" s="100">
        <v>5.6770594635009761</v>
      </c>
      <c r="G291" s="100">
        <v>1.7895482692718505</v>
      </c>
      <c r="H291" s="100">
        <v>2.4147683944702147</v>
      </c>
      <c r="I291" s="100">
        <v>34.665475097656248</v>
      </c>
      <c r="J291" s="100">
        <v>3.8320153350830077</v>
      </c>
      <c r="K291" s="101">
        <v>165.36881591796876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52931</v>
      </c>
      <c r="B292" s="106" t="str">
        <f>+asset_level_drivers!$C$1</f>
        <v>Munson</v>
      </c>
      <c r="C292" s="93">
        <v>33</v>
      </c>
      <c r="D292" s="94">
        <v>3.2031322860717775</v>
      </c>
      <c r="E292" s="94">
        <v>60.729696411132814</v>
      </c>
      <c r="F292" s="94">
        <v>5.6478623809814454</v>
      </c>
      <c r="G292" s="94">
        <v>1.7798803462982178</v>
      </c>
      <c r="H292" s="94">
        <v>2.402349208831787</v>
      </c>
      <c r="I292" s="94">
        <v>34.48719030761719</v>
      </c>
      <c r="J292" s="94">
        <v>3.8123071899414063</v>
      </c>
      <c r="K292" s="95">
        <v>165.24882226562499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52962</v>
      </c>
      <c r="B293" s="98" t="str">
        <f>+asset_level_drivers!$C$1</f>
        <v>Munson</v>
      </c>
      <c r="C293" s="99">
        <v>33</v>
      </c>
      <c r="D293" s="100">
        <v>3.1309099998474119</v>
      </c>
      <c r="E293" s="100">
        <v>58.461181640625</v>
      </c>
      <c r="F293" s="100">
        <v>5.4368904876708983</v>
      </c>
      <c r="G293" s="100">
        <v>1.7702649402618409</v>
      </c>
      <c r="H293" s="100">
        <v>2.3481825408935548</v>
      </c>
      <c r="I293" s="100">
        <v>33.194798583984372</v>
      </c>
      <c r="J293" s="100">
        <v>3.669901153564453</v>
      </c>
      <c r="K293" s="101">
        <v>157.69787207031251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52993</v>
      </c>
      <c r="B294" s="106" t="str">
        <f>+asset_level_drivers!$C$1</f>
        <v>Munson</v>
      </c>
      <c r="C294" s="93">
        <v>33</v>
      </c>
      <c r="D294" s="94">
        <v>3.1148076553344728</v>
      </c>
      <c r="E294" s="94">
        <v>58.160514892578128</v>
      </c>
      <c r="F294" s="94">
        <v>5.4089284057617188</v>
      </c>
      <c r="G294" s="94">
        <v>1.760701711654663</v>
      </c>
      <c r="H294" s="94">
        <v>2.336105722427368</v>
      </c>
      <c r="I294" s="94">
        <v>33.024077758789062</v>
      </c>
      <c r="J294" s="94">
        <v>3.651026840209961</v>
      </c>
      <c r="K294" s="95">
        <v>157.58251611328126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53021</v>
      </c>
      <c r="B295" s="98" t="str">
        <f>+asset_level_drivers!$C$1</f>
        <v>Munson</v>
      </c>
      <c r="C295" s="99">
        <v>33</v>
      </c>
      <c r="D295" s="100">
        <v>3.0987880783081057</v>
      </c>
      <c r="E295" s="100">
        <v>57.861394042968747</v>
      </c>
      <c r="F295" s="100">
        <v>5.3811102142333986</v>
      </c>
      <c r="G295" s="100">
        <v>1.751190402984619</v>
      </c>
      <c r="H295" s="100">
        <v>2.3240910129547121</v>
      </c>
      <c r="I295" s="100">
        <v>32.854234130859375</v>
      </c>
      <c r="J295" s="100">
        <v>3.6322495880126953</v>
      </c>
      <c r="K295" s="101">
        <v>157.46776074218749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53052</v>
      </c>
      <c r="B296" s="106" t="str">
        <f>+asset_level_drivers!$C$1</f>
        <v>Munson</v>
      </c>
      <c r="C296" s="93">
        <v>33</v>
      </c>
      <c r="D296" s="94">
        <v>3.0828509216308593</v>
      </c>
      <c r="E296" s="94">
        <v>57.563811767578123</v>
      </c>
      <c r="F296" s="94">
        <v>5.3534350280761718</v>
      </c>
      <c r="G296" s="94">
        <v>1.7417307815551757</v>
      </c>
      <c r="H296" s="94">
        <v>2.3121381912231445</v>
      </c>
      <c r="I296" s="94">
        <v>32.685263427734377</v>
      </c>
      <c r="J296" s="94">
        <v>3.6135687713623046</v>
      </c>
      <c r="K296" s="95">
        <v>157.35359912109374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53082</v>
      </c>
      <c r="B297" s="98" t="str">
        <f>+asset_level_drivers!$C$1</f>
        <v>Munson</v>
      </c>
      <c r="C297" s="99">
        <v>33</v>
      </c>
      <c r="D297" s="100">
        <v>3.0669957771301268</v>
      </c>
      <c r="E297" s="100">
        <v>57.267759765625001</v>
      </c>
      <c r="F297" s="100">
        <v>5.3259021759033205</v>
      </c>
      <c r="G297" s="100">
        <v>1.7323225936889648</v>
      </c>
      <c r="H297" s="100">
        <v>2.3002468643188476</v>
      </c>
      <c r="I297" s="100">
        <v>32.517163085937497</v>
      </c>
      <c r="J297" s="100">
        <v>3.5949841156005857</v>
      </c>
      <c r="K297" s="101">
        <v>157.2400302734375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53113</v>
      </c>
      <c r="B298" s="106" t="str">
        <f>+asset_level_drivers!$C$1</f>
        <v>Munson</v>
      </c>
      <c r="C298" s="93">
        <v>33</v>
      </c>
      <c r="D298" s="94">
        <v>3.0512221488952638</v>
      </c>
      <c r="E298" s="94">
        <v>56.973230712890626</v>
      </c>
      <c r="F298" s="94">
        <v>5.2985109405517576</v>
      </c>
      <c r="G298" s="94">
        <v>1.7229654598236084</v>
      </c>
      <c r="H298" s="94">
        <v>2.2884165916442871</v>
      </c>
      <c r="I298" s="94">
        <v>32.349926635742186</v>
      </c>
      <c r="J298" s="94">
        <v>3.5764949951171876</v>
      </c>
      <c r="K298" s="95">
        <v>157.12705078125001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53143</v>
      </c>
      <c r="B299" s="98" t="str">
        <f>+asset_level_drivers!$C$1</f>
        <v>Munson</v>
      </c>
      <c r="C299" s="99">
        <v>33</v>
      </c>
      <c r="D299" s="100">
        <v>3.0355296363830568</v>
      </c>
      <c r="E299" s="100">
        <v>56.680216796875001</v>
      </c>
      <c r="F299" s="100">
        <v>5.2712607574462886</v>
      </c>
      <c r="G299" s="100">
        <v>1.7136591453552246</v>
      </c>
      <c r="H299" s="100">
        <v>2.2766472244262697</v>
      </c>
      <c r="I299" s="100">
        <v>32.183550292968746</v>
      </c>
      <c r="J299" s="100">
        <v>3.5581012115478514</v>
      </c>
      <c r="K299" s="101">
        <v>157.01465087890625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53174</v>
      </c>
      <c r="B300" s="106" t="str">
        <f>+asset_level_drivers!$C$1</f>
        <v>Munson</v>
      </c>
      <c r="C300" s="93">
        <v>33</v>
      </c>
      <c r="D300" s="94">
        <v>3.0199178428649902</v>
      </c>
      <c r="E300" s="94">
        <v>56.388708984375</v>
      </c>
      <c r="F300" s="94">
        <v>5.2441503753662113</v>
      </c>
      <c r="G300" s="94">
        <v>1.674622875213623</v>
      </c>
      <c r="H300" s="94">
        <v>2.2649383678436279</v>
      </c>
      <c r="I300" s="94">
        <v>32.018029174804688</v>
      </c>
      <c r="J300" s="94">
        <v>3.5398016662597658</v>
      </c>
      <c r="K300" s="95">
        <v>156.85905908203125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53205</v>
      </c>
      <c r="B301" s="98" t="str">
        <f>+asset_level_drivers!$C$1</f>
        <v>Munson</v>
      </c>
      <c r="C301" s="99">
        <v>33</v>
      </c>
      <c r="D301" s="100">
        <v>3.0043864021301268</v>
      </c>
      <c r="E301" s="100">
        <v>56.09870153808594</v>
      </c>
      <c r="F301" s="100">
        <v>5.2171798248291017</v>
      </c>
      <c r="G301" s="100">
        <v>1.6655706424713135</v>
      </c>
      <c r="H301" s="100">
        <v>2.2532897853851317</v>
      </c>
      <c r="I301" s="100">
        <v>31.853361206054686</v>
      </c>
      <c r="J301" s="100">
        <v>3.5215965576171877</v>
      </c>
      <c r="K301" s="101">
        <v>156.74804833984376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53235</v>
      </c>
      <c r="B302" s="106" t="str">
        <f>+asset_level_drivers!$C$1</f>
        <v>Munson</v>
      </c>
      <c r="C302" s="93">
        <v>33</v>
      </c>
      <c r="D302" s="94">
        <v>2.9889348258972168</v>
      </c>
      <c r="E302" s="94">
        <v>55.810185180664064</v>
      </c>
      <c r="F302" s="94">
        <v>5.1903478393554687</v>
      </c>
      <c r="G302" s="94">
        <v>1.6565675811767577</v>
      </c>
      <c r="H302" s="94">
        <v>2.2417010688781738</v>
      </c>
      <c r="I302" s="94">
        <v>31.689538330078125</v>
      </c>
      <c r="J302" s="94">
        <v>3.503484909057617</v>
      </c>
      <c r="K302" s="95">
        <v>156.63761328125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53266</v>
      </c>
      <c r="B303" s="98" t="str">
        <f>+asset_level_drivers!$C$1</f>
        <v>Munson</v>
      </c>
      <c r="C303" s="99">
        <v>33</v>
      </c>
      <c r="D303" s="100">
        <v>2.9735627174377441</v>
      </c>
      <c r="E303" s="100">
        <v>55.523153564453125</v>
      </c>
      <c r="F303" s="100">
        <v>5.163653839111328</v>
      </c>
      <c r="G303" s="100">
        <v>1.6178364715576172</v>
      </c>
      <c r="H303" s="100">
        <v>2.2301720046997069</v>
      </c>
      <c r="I303" s="100">
        <v>31.526559326171874</v>
      </c>
      <c r="J303" s="100">
        <v>3.4854665069580077</v>
      </c>
      <c r="K303" s="101">
        <v>156.48397851562501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53296</v>
      </c>
      <c r="B304" s="106" t="str">
        <f>+asset_level_drivers!$C$1</f>
        <v>Munson</v>
      </c>
      <c r="C304" s="93">
        <v>33</v>
      </c>
      <c r="D304" s="94">
        <v>2.9582695960998535</v>
      </c>
      <c r="E304" s="94">
        <v>55.237596191406247</v>
      </c>
      <c r="F304" s="94">
        <v>5.1370970611572266</v>
      </c>
      <c r="G304" s="94">
        <v>1.6091104774475098</v>
      </c>
      <c r="H304" s="94">
        <v>2.218702217102051</v>
      </c>
      <c r="I304" s="94">
        <v>31.364417358398438</v>
      </c>
      <c r="J304" s="94">
        <v>3.4675406036376955</v>
      </c>
      <c r="K304" s="95">
        <v>156.37494921875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53327</v>
      </c>
      <c r="B305" s="98" t="str">
        <f>+asset_level_drivers!$C$1</f>
        <v>Munson</v>
      </c>
      <c r="C305" s="99">
        <v>33</v>
      </c>
      <c r="D305" s="100">
        <v>2.9430552101135254</v>
      </c>
      <c r="E305" s="100">
        <v>54.953508911132815</v>
      </c>
      <c r="F305" s="100">
        <v>5.1106768951416015</v>
      </c>
      <c r="G305" s="100">
        <v>1.6004318733215332</v>
      </c>
      <c r="H305" s="100">
        <v>2.2072914276123048</v>
      </c>
      <c r="I305" s="100">
        <v>31.203109863281249</v>
      </c>
      <c r="J305" s="100">
        <v>3.4497070617675782</v>
      </c>
      <c r="K305" s="101">
        <v>156.26647802734374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53358</v>
      </c>
      <c r="B306" s="106" t="str">
        <f>+asset_level_drivers!$C$1</f>
        <v>Munson</v>
      </c>
      <c r="C306" s="93">
        <v>33</v>
      </c>
      <c r="D306" s="94">
        <v>2.9279190216064452</v>
      </c>
      <c r="E306" s="94">
        <v>54.670882568359374</v>
      </c>
      <c r="F306" s="94">
        <v>5.0843926544189451</v>
      </c>
      <c r="G306" s="94">
        <v>1.5918003044128417</v>
      </c>
      <c r="H306" s="94">
        <v>2.1959392929077151</v>
      </c>
      <c r="I306" s="94">
        <v>31.042631835937499</v>
      </c>
      <c r="J306" s="94">
        <v>3.4319652099609375</v>
      </c>
      <c r="K306" s="95">
        <v>156.15857373046876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53386</v>
      </c>
      <c r="B307" s="98" t="str">
        <f>+asset_level_drivers!$C$1</f>
        <v>Munson</v>
      </c>
      <c r="C307" s="99">
        <v>33</v>
      </c>
      <c r="D307" s="100">
        <v>2.9128607063293459</v>
      </c>
      <c r="E307" s="100">
        <v>54.389709838867191</v>
      </c>
      <c r="F307" s="100">
        <v>5.0582435150146488</v>
      </c>
      <c r="G307" s="100">
        <v>1.583215560913086</v>
      </c>
      <c r="H307" s="100">
        <v>2.1846454963684083</v>
      </c>
      <c r="I307" s="100">
        <v>30.882979492187498</v>
      </c>
      <c r="J307" s="100">
        <v>3.4143145065307619</v>
      </c>
      <c r="K307" s="101">
        <v>156.05122705078125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53417</v>
      </c>
      <c r="B308" s="106" t="str">
        <f>+asset_level_drivers!$C$1</f>
        <v>Munson</v>
      </c>
      <c r="C308" s="93">
        <v>33</v>
      </c>
      <c r="D308" s="94">
        <v>2.8978798637390137</v>
      </c>
      <c r="E308" s="94">
        <v>54.109982177734373</v>
      </c>
      <c r="F308" s="94">
        <v>5.0322289276123051</v>
      </c>
      <c r="G308" s="94">
        <v>1.574677391052246</v>
      </c>
      <c r="H308" s="94">
        <v>2.1734099140167236</v>
      </c>
      <c r="I308" s="94">
        <v>30.724147338867187</v>
      </c>
      <c r="J308" s="94">
        <v>3.3967546234130861</v>
      </c>
      <c r="K308" s="95">
        <v>155.94443798828124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53447</v>
      </c>
      <c r="B309" s="98" t="str">
        <f>+asset_level_drivers!$C$1</f>
        <v>Munson</v>
      </c>
      <c r="C309" s="99">
        <v>33</v>
      </c>
      <c r="D309" s="100">
        <v>2.8829759941101076</v>
      </c>
      <c r="E309" s="100">
        <v>53.831693969726565</v>
      </c>
      <c r="F309" s="100">
        <v>5.0063480377197269</v>
      </c>
      <c r="G309" s="100">
        <v>1.5661854572296143</v>
      </c>
      <c r="H309" s="100">
        <v>2.1622319831848142</v>
      </c>
      <c r="I309" s="100">
        <v>30.566132812500001</v>
      </c>
      <c r="J309" s="100">
        <v>3.3792850494384767</v>
      </c>
      <c r="K309" s="101">
        <v>155.8381982421875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53478</v>
      </c>
      <c r="B310" s="106" t="str">
        <f>+asset_level_drivers!$C$1</f>
        <v>Munson</v>
      </c>
      <c r="C310" s="93">
        <v>33</v>
      </c>
      <c r="D310" s="94">
        <v>2.8681488609313965</v>
      </c>
      <c r="E310" s="94">
        <v>53.554837768554691</v>
      </c>
      <c r="F310" s="94">
        <v>4.9806004180908205</v>
      </c>
      <c r="G310" s="94">
        <v>1.5577396621704103</v>
      </c>
      <c r="H310" s="94">
        <v>2.1511116123199461</v>
      </c>
      <c r="I310" s="94">
        <v>30.408931640624999</v>
      </c>
      <c r="J310" s="94">
        <v>3.3619054336547851</v>
      </c>
      <c r="K310" s="95">
        <v>155.73250927734375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53508</v>
      </c>
      <c r="B311" s="98" t="str">
        <f>+asset_level_drivers!$C$1</f>
        <v>Munson</v>
      </c>
      <c r="C311" s="99">
        <v>33</v>
      </c>
      <c r="D311" s="100">
        <v>2.8533979759216308</v>
      </c>
      <c r="E311" s="100">
        <v>53.279404418945312</v>
      </c>
      <c r="F311" s="100">
        <v>4.9549851074218747</v>
      </c>
      <c r="G311" s="100">
        <v>1.5493396282196046</v>
      </c>
      <c r="H311" s="100">
        <v>2.1400484752655031</v>
      </c>
      <c r="I311" s="100">
        <v>30.252538330078124</v>
      </c>
      <c r="J311" s="100">
        <v>3.3446150665283203</v>
      </c>
      <c r="K311" s="101">
        <v>155.62736914062501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53539</v>
      </c>
      <c r="B312" s="106" t="str">
        <f>+asset_level_drivers!$C$1</f>
        <v>Munson</v>
      </c>
      <c r="C312" s="93">
        <v>33</v>
      </c>
      <c r="D312" s="94">
        <v>2.8387229614257814</v>
      </c>
      <c r="E312" s="94">
        <v>53.005388549804685</v>
      </c>
      <c r="F312" s="94">
        <v>4.92950163269043</v>
      </c>
      <c r="G312" s="94">
        <v>1.5409851627349853</v>
      </c>
      <c r="H312" s="94">
        <v>2.1290422153472899</v>
      </c>
      <c r="I312" s="94">
        <v>30.096948852539061</v>
      </c>
      <c r="J312" s="94">
        <v>3.3274137039184568</v>
      </c>
      <c r="K312" s="95">
        <v>155.52277050781251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53570</v>
      </c>
      <c r="B313" s="98" t="str">
        <f>+asset_level_drivers!$C$1</f>
        <v>Munson</v>
      </c>
      <c r="C313" s="99">
        <v>33</v>
      </c>
      <c r="D313" s="100">
        <v>2.8241233482360841</v>
      </c>
      <c r="E313" s="100">
        <v>52.732781738281247</v>
      </c>
      <c r="F313" s="100">
        <v>4.9041491241455075</v>
      </c>
      <c r="G313" s="100">
        <v>1.5326759147644042</v>
      </c>
      <c r="H313" s="100">
        <v>2.118092544555664</v>
      </c>
      <c r="I313" s="100">
        <v>29.942160888671875</v>
      </c>
      <c r="J313" s="100">
        <v>3.31030078125</v>
      </c>
      <c r="K313" s="101">
        <v>155.41871533203124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53600</v>
      </c>
      <c r="B314" s="106" t="str">
        <f>+asset_level_drivers!$C$1</f>
        <v>Munson</v>
      </c>
      <c r="C314" s="93">
        <v>33</v>
      </c>
      <c r="D314" s="94">
        <v>2.8095988883972169</v>
      </c>
      <c r="E314" s="94">
        <v>52.461576782226565</v>
      </c>
      <c r="F314" s="94">
        <v>4.8789271850585934</v>
      </c>
      <c r="G314" s="94">
        <v>1.5244117755889892</v>
      </c>
      <c r="H314" s="94">
        <v>2.1071991271972657</v>
      </c>
      <c r="I314" s="94">
        <v>29.788167480468751</v>
      </c>
      <c r="J314" s="94">
        <v>3.2932759170532226</v>
      </c>
      <c r="K314" s="95">
        <v>155.31519775390626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53631</v>
      </c>
      <c r="B315" s="98" t="str">
        <f>+asset_level_drivers!$C$1</f>
        <v>Munson</v>
      </c>
      <c r="C315" s="99">
        <v>33</v>
      </c>
      <c r="D315" s="100">
        <v>2.7951490936279297</v>
      </c>
      <c r="E315" s="100">
        <v>52.191766113281247</v>
      </c>
      <c r="F315" s="100">
        <v>4.8538348236083984</v>
      </c>
      <c r="G315" s="100">
        <v>1.5161924057006837</v>
      </c>
      <c r="H315" s="100">
        <v>2.0963618164062501</v>
      </c>
      <c r="I315" s="100">
        <v>29.634966674804687</v>
      </c>
      <c r="J315" s="100">
        <v>3.2763386764526365</v>
      </c>
      <c r="K315" s="101">
        <v>155.21221582031251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53661</v>
      </c>
      <c r="B316" s="106" t="str">
        <f>+asset_level_drivers!$C$1</f>
        <v>Munson</v>
      </c>
      <c r="C316" s="93">
        <v>33</v>
      </c>
      <c r="D316" s="94">
        <v>2.780773582458496</v>
      </c>
      <c r="E316" s="94">
        <v>51.923343017578127</v>
      </c>
      <c r="F316" s="94">
        <v>4.8288713989257817</v>
      </c>
      <c r="G316" s="94">
        <v>1.5080175800323485</v>
      </c>
      <c r="H316" s="94">
        <v>2.0855802154541014</v>
      </c>
      <c r="I316" s="94">
        <v>29.48255419921875</v>
      </c>
      <c r="J316" s="94">
        <v>3.2594883193969726</v>
      </c>
      <c r="K316" s="95">
        <v>155.10976806640625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53692</v>
      </c>
      <c r="B317" s="98" t="str">
        <f>+asset_level_drivers!$C$1</f>
        <v>Munson</v>
      </c>
      <c r="C317" s="99">
        <v>33</v>
      </c>
      <c r="D317" s="100">
        <v>2.7664720039367676</v>
      </c>
      <c r="E317" s="100">
        <v>51.656300781250003</v>
      </c>
      <c r="F317" s="100">
        <v>4.8040364227294923</v>
      </c>
      <c r="G317" s="100">
        <v>1.4998870868682861</v>
      </c>
      <c r="H317" s="100">
        <v>2.07485396194458</v>
      </c>
      <c r="I317" s="100">
        <v>29.330924194335939</v>
      </c>
      <c r="J317" s="100">
        <v>3.2427247467041016</v>
      </c>
      <c r="K317" s="101">
        <v>155.00784912109376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53723</v>
      </c>
      <c r="B318" s="106" t="str">
        <f>+asset_level_drivers!$C$1</f>
        <v>Munson</v>
      </c>
      <c r="C318" s="93">
        <v>33</v>
      </c>
      <c r="D318" s="94">
        <v>2.7522440185546877</v>
      </c>
      <c r="E318" s="94">
        <v>51.390631713867187</v>
      </c>
      <c r="F318" s="94">
        <v>4.7793291931152346</v>
      </c>
      <c r="G318" s="94">
        <v>1.4918006858825683</v>
      </c>
      <c r="H318" s="94">
        <v>2.064182987213135</v>
      </c>
      <c r="I318" s="94">
        <v>29.180074584960938</v>
      </c>
      <c r="J318" s="94">
        <v>3.2260473022460938</v>
      </c>
      <c r="K318" s="95">
        <v>154.90645800781249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53751</v>
      </c>
      <c r="B319" s="98" t="str">
        <f>+asset_level_drivers!$C$1</f>
        <v>Munson</v>
      </c>
      <c r="C319" s="99">
        <v>33</v>
      </c>
      <c r="D319" s="100">
        <v>2.7380892372131349</v>
      </c>
      <c r="E319" s="100">
        <v>51.12632971191406</v>
      </c>
      <c r="F319" s="100">
        <v>4.754749176025391</v>
      </c>
      <c r="G319" s="100">
        <v>1.4837581577301024</v>
      </c>
      <c r="H319" s="100">
        <v>2.0535669479370116</v>
      </c>
      <c r="I319" s="100">
        <v>29.030001831054687</v>
      </c>
      <c r="J319" s="100">
        <v>3.2094557952880858</v>
      </c>
      <c r="K319" s="101">
        <v>154.80559082031249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53782</v>
      </c>
      <c r="B320" s="106" t="str">
        <f>+asset_level_drivers!$C$1</f>
        <v>Munson</v>
      </c>
      <c r="C320" s="93">
        <v>33</v>
      </c>
      <c r="D320" s="94">
        <v>2.7240072212219237</v>
      </c>
      <c r="E320" s="94">
        <v>50.863385742187504</v>
      </c>
      <c r="F320" s="94">
        <v>4.7302952728271483</v>
      </c>
      <c r="G320" s="94">
        <v>1.4459915046691894</v>
      </c>
      <c r="H320" s="94">
        <v>2.0430053977966307</v>
      </c>
      <c r="I320" s="94">
        <v>28.880700683593751</v>
      </c>
      <c r="J320" s="94">
        <v>3.192949394226074</v>
      </c>
      <c r="K320" s="95">
        <v>154.6614912109375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53812</v>
      </c>
      <c r="B321" s="98" t="str">
        <f>+asset_level_drivers!$C$1</f>
        <v>Munson</v>
      </c>
      <c r="C321" s="99">
        <v>33</v>
      </c>
      <c r="D321" s="100">
        <v>2.7099976310729978</v>
      </c>
      <c r="E321" s="100">
        <v>50.601795532226561</v>
      </c>
      <c r="F321" s="100">
        <v>4.7059674682617185</v>
      </c>
      <c r="G321" s="100">
        <v>1.4382153663635253</v>
      </c>
      <c r="H321" s="100">
        <v>2.0324982299804688</v>
      </c>
      <c r="I321" s="100">
        <v>28.732166625976564</v>
      </c>
      <c r="J321" s="100">
        <v>3.176528175354004</v>
      </c>
      <c r="K321" s="101">
        <v>154.56192871093751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53843</v>
      </c>
      <c r="B322" s="106" t="str">
        <f>+asset_level_drivers!$C$1</f>
        <v>Munson</v>
      </c>
      <c r="C322" s="93">
        <v>33</v>
      </c>
      <c r="D322" s="94">
        <v>2.6960600891113282</v>
      </c>
      <c r="E322" s="94">
        <v>50.341549316406251</v>
      </c>
      <c r="F322" s="94">
        <v>4.6817645111083985</v>
      </c>
      <c r="G322" s="94">
        <v>1.4304812507629394</v>
      </c>
      <c r="H322" s="94">
        <v>2.0220450820922853</v>
      </c>
      <c r="I322" s="94">
        <v>28.584396484374999</v>
      </c>
      <c r="J322" s="94">
        <v>3.1601911697387695</v>
      </c>
      <c r="K322" s="95">
        <v>154.46288427734376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53873</v>
      </c>
      <c r="B323" s="98" t="str">
        <f>+asset_level_drivers!$C$1</f>
        <v>Munson</v>
      </c>
      <c r="C323" s="99">
        <v>33</v>
      </c>
      <c r="D323" s="100">
        <v>2.6821942138671875</v>
      </c>
      <c r="E323" s="100">
        <v>50.082642822265626</v>
      </c>
      <c r="F323" s="100">
        <v>4.6576862792968754</v>
      </c>
      <c r="G323" s="100">
        <v>1.4227889499664306</v>
      </c>
      <c r="H323" s="100">
        <v>2.0116456527709961</v>
      </c>
      <c r="I323" s="100">
        <v>28.437386840820313</v>
      </c>
      <c r="J323" s="100">
        <v>3.1439383468627931</v>
      </c>
      <c r="K323" s="101">
        <v>154.36434912109374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53904</v>
      </c>
      <c r="B324" s="106" t="str">
        <f>+asset_level_drivers!$C$1</f>
        <v>Munson</v>
      </c>
      <c r="C324" s="93">
        <v>33</v>
      </c>
      <c r="D324" s="94">
        <v>2.6683996543884279</v>
      </c>
      <c r="E324" s="94">
        <v>49.82506750488281</v>
      </c>
      <c r="F324" s="94">
        <v>4.6337317352294924</v>
      </c>
      <c r="G324" s="94">
        <v>1.4151382446289063</v>
      </c>
      <c r="H324" s="94">
        <v>2.0012997512817381</v>
      </c>
      <c r="I324" s="94">
        <v>28.291133728027344</v>
      </c>
      <c r="J324" s="94">
        <v>3.1277690887451173</v>
      </c>
      <c r="K324" s="95">
        <v>154.26632617187499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53935</v>
      </c>
      <c r="B325" s="98" t="str">
        <f>+asset_level_drivers!$C$1</f>
        <v>Munson</v>
      </c>
      <c r="C325" s="99">
        <v>33</v>
      </c>
      <c r="D325" s="100">
        <v>2.654676025390625</v>
      </c>
      <c r="E325" s="100">
        <v>49.568815917968749</v>
      </c>
      <c r="F325" s="100">
        <v>4.609900329589844</v>
      </c>
      <c r="G325" s="100">
        <v>1.4075288524627685</v>
      </c>
      <c r="H325" s="100">
        <v>1.9910070152282715</v>
      </c>
      <c r="I325" s="100">
        <v>28.145631591796874</v>
      </c>
      <c r="J325" s="100">
        <v>3.1116828231811522</v>
      </c>
      <c r="K325" s="101">
        <v>154.16880908203126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53965</v>
      </c>
      <c r="B326" s="106" t="str">
        <f>+asset_level_drivers!$C$1</f>
        <v>Munson</v>
      </c>
      <c r="C326" s="93">
        <v>33</v>
      </c>
      <c r="D326" s="94">
        <v>2.6410230064392088</v>
      </c>
      <c r="E326" s="94">
        <v>49.313882324218753</v>
      </c>
      <c r="F326" s="94">
        <v>4.5861915435791012</v>
      </c>
      <c r="G326" s="94">
        <v>1.3999606380462646</v>
      </c>
      <c r="H326" s="94">
        <v>1.9807672920227051</v>
      </c>
      <c r="I326" s="94">
        <v>28.000877319335938</v>
      </c>
      <c r="J326" s="94">
        <v>3.0956793823242186</v>
      </c>
      <c r="K326" s="95">
        <v>154.07179541015626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53996</v>
      </c>
      <c r="B327" s="98" t="str">
        <f>+asset_level_drivers!$C$1</f>
        <v>Munson</v>
      </c>
      <c r="C327" s="99">
        <v>33</v>
      </c>
      <c r="D327" s="100">
        <v>2.6274402046203615</v>
      </c>
      <c r="E327" s="100">
        <v>49.060260742187502</v>
      </c>
      <c r="F327" s="100">
        <v>4.5626047058105472</v>
      </c>
      <c r="G327" s="100">
        <v>1.39243332862854</v>
      </c>
      <c r="H327" s="100">
        <v>1.970580150604248</v>
      </c>
      <c r="I327" s="100">
        <v>27.856868957519531</v>
      </c>
      <c r="J327" s="100">
        <v>3.0797583389282228</v>
      </c>
      <c r="K327" s="101">
        <v>153.97528564453125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54026</v>
      </c>
      <c r="B328" s="106" t="str">
        <f>+asset_level_drivers!$C$1</f>
        <v>Munson</v>
      </c>
      <c r="C328" s="93">
        <v>33</v>
      </c>
      <c r="D328" s="94">
        <v>2.6139272537231446</v>
      </c>
      <c r="E328" s="94">
        <v>48.807943847656247</v>
      </c>
      <c r="F328" s="94">
        <v>4.539139236450195</v>
      </c>
      <c r="G328" s="94">
        <v>1.3849467086791991</v>
      </c>
      <c r="H328" s="94">
        <v>1.9604454536437987</v>
      </c>
      <c r="I328" s="94">
        <v>27.713601013183595</v>
      </c>
      <c r="J328" s="94">
        <v>3.0639190826416014</v>
      </c>
      <c r="K328" s="95">
        <v>153.87927343749999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54057</v>
      </c>
      <c r="B329" s="98" t="str">
        <f>+asset_level_drivers!$C$1</f>
        <v>Munson</v>
      </c>
      <c r="C329" s="99">
        <v>33</v>
      </c>
      <c r="D329" s="100">
        <v>2.6004837703704835</v>
      </c>
      <c r="E329" s="100">
        <v>48.556922973632815</v>
      </c>
      <c r="F329" s="100">
        <v>4.5157943267822267</v>
      </c>
      <c r="G329" s="100">
        <v>1.3775005092620849</v>
      </c>
      <c r="H329" s="100">
        <v>1.9503628349304198</v>
      </c>
      <c r="I329" s="100">
        <v>27.571069641113283</v>
      </c>
      <c r="J329" s="100">
        <v>3.0481612472534181</v>
      </c>
      <c r="K329" s="101">
        <v>153.78376025390625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54088</v>
      </c>
      <c r="B330" s="106" t="str">
        <f>+asset_level_drivers!$C$1</f>
        <v>Munson</v>
      </c>
      <c r="C330" s="93">
        <v>33</v>
      </c>
      <c r="D330" s="94">
        <v>2.5871094551086427</v>
      </c>
      <c r="E330" s="94">
        <v>48.307194091796873</v>
      </c>
      <c r="F330" s="94">
        <v>4.4925695953369145</v>
      </c>
      <c r="G330" s="94">
        <v>1.3700945911407472</v>
      </c>
      <c r="H330" s="94">
        <v>1.9403321247100831</v>
      </c>
      <c r="I330" s="94">
        <v>27.429270874023437</v>
      </c>
      <c r="J330" s="94">
        <v>3.0324845657348631</v>
      </c>
      <c r="K330" s="95">
        <v>153.6887392578125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54117</v>
      </c>
      <c r="B331" s="98" t="str">
        <f>+asset_level_drivers!$C$1</f>
        <v>Munson</v>
      </c>
      <c r="C331" s="99">
        <v>33</v>
      </c>
      <c r="D331" s="100">
        <v>2.5738039073944092</v>
      </c>
      <c r="E331" s="100">
        <v>48.05874938964844</v>
      </c>
      <c r="F331" s="100">
        <v>4.4694641571044924</v>
      </c>
      <c r="G331" s="100">
        <v>1.3324057006835937</v>
      </c>
      <c r="H331" s="100">
        <v>1.9303529396057129</v>
      </c>
      <c r="I331" s="100">
        <v>27.288202270507814</v>
      </c>
      <c r="J331" s="100">
        <v>3.0168884124755859</v>
      </c>
      <c r="K331" s="101">
        <v>153.54963427734376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54148</v>
      </c>
      <c r="B332" s="106" t="str">
        <f>+asset_level_drivers!$C$1</f>
        <v>Munson</v>
      </c>
      <c r="C332" s="93">
        <v>33</v>
      </c>
      <c r="D332" s="94">
        <v>2.5605667877197265</v>
      </c>
      <c r="E332" s="94">
        <v>47.811581909179687</v>
      </c>
      <c r="F332" s="94">
        <v>4.4464775543212891</v>
      </c>
      <c r="G332" s="94">
        <v>1.3252624206542969</v>
      </c>
      <c r="H332" s="94">
        <v>1.9204251098632812</v>
      </c>
      <c r="I332" s="94">
        <v>27.147857482910155</v>
      </c>
      <c r="J332" s="94">
        <v>3.0013724899291994</v>
      </c>
      <c r="K332" s="95">
        <v>153.45586572265626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54178</v>
      </c>
      <c r="B333" s="98" t="str">
        <f>+asset_level_drivers!$C$1</f>
        <v>Munson</v>
      </c>
      <c r="C333" s="99">
        <v>33</v>
      </c>
      <c r="D333" s="100">
        <v>2.5473977432250976</v>
      </c>
      <c r="E333" s="100">
        <v>47.565686035156247</v>
      </c>
      <c r="F333" s="100">
        <v>4.4236092529296878</v>
      </c>
      <c r="G333" s="100">
        <v>1.3181576271057129</v>
      </c>
      <c r="H333" s="100">
        <v>1.910548303604126</v>
      </c>
      <c r="I333" s="100">
        <v>27.008236267089845</v>
      </c>
      <c r="J333" s="100">
        <v>2.9859363861083983</v>
      </c>
      <c r="K333" s="101">
        <v>153.36257763671875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54209</v>
      </c>
      <c r="B334" s="106" t="str">
        <f>+asset_level_drivers!$C$1</f>
        <v>Munson</v>
      </c>
      <c r="C334" s="93">
        <v>33</v>
      </c>
      <c r="D334" s="94">
        <v>2.5342964248657225</v>
      </c>
      <c r="E334" s="94">
        <v>47.321054687500002</v>
      </c>
      <c r="F334" s="94">
        <v>4.4008585662841799</v>
      </c>
      <c r="G334" s="94">
        <v>1.3110911331176758</v>
      </c>
      <c r="H334" s="94">
        <v>1.900722297668457</v>
      </c>
      <c r="I334" s="94">
        <v>26.86933184814453</v>
      </c>
      <c r="J334" s="94">
        <v>2.9705796127319335</v>
      </c>
      <c r="K334" s="95">
        <v>153.26977343749999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54239</v>
      </c>
      <c r="B335" s="98" t="str">
        <f>+asset_level_drivers!$C$1</f>
        <v>Munson</v>
      </c>
      <c r="C335" s="99">
        <v>33</v>
      </c>
      <c r="D335" s="100">
        <v>2.4485378055572511</v>
      </c>
      <c r="E335" s="100">
        <v>45.361680419921875</v>
      </c>
      <c r="F335" s="100">
        <v>4.2186366882324222</v>
      </c>
      <c r="G335" s="100">
        <v>1.2576717071533203</v>
      </c>
      <c r="H335" s="100">
        <v>1.8364033832550049</v>
      </c>
      <c r="I335" s="100">
        <v>25.753021362304686</v>
      </c>
      <c r="J335" s="100">
        <v>2.8475799560546875</v>
      </c>
      <c r="K335" s="101">
        <v>145.75890185546876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54270</v>
      </c>
      <c r="B336" s="106" t="str">
        <f>+asset_level_drivers!$C$1</f>
        <v>Munson</v>
      </c>
      <c r="C336" s="93">
        <v>33</v>
      </c>
      <c r="D336" s="94">
        <v>2.435944927215576</v>
      </c>
      <c r="E336" s="94">
        <v>45.128384521484378</v>
      </c>
      <c r="F336" s="94">
        <v>4.1969402160644531</v>
      </c>
      <c r="G336" s="94">
        <v>1.2509608459472656</v>
      </c>
      <c r="H336" s="94">
        <v>1.8269586677551271</v>
      </c>
      <c r="I336" s="94">
        <v>25.620573364257812</v>
      </c>
      <c r="J336" s="94">
        <v>2.8329347915649414</v>
      </c>
      <c r="K336" s="95">
        <v>145.67045214843751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54301</v>
      </c>
      <c r="B337" s="98" t="str">
        <f>+asset_level_drivers!$C$1</f>
        <v>Munson</v>
      </c>
      <c r="C337" s="99">
        <v>33</v>
      </c>
      <c r="D337" s="100">
        <v>2.423416831970215</v>
      </c>
      <c r="E337" s="100">
        <v>44.896288940429685</v>
      </c>
      <c r="F337" s="100">
        <v>4.1753553314208984</v>
      </c>
      <c r="G337" s="100">
        <v>1.2442859916687012</v>
      </c>
      <c r="H337" s="100">
        <v>1.8175626258850097</v>
      </c>
      <c r="I337" s="100">
        <v>25.488806213378908</v>
      </c>
      <c r="J337" s="100">
        <v>2.8183649749755859</v>
      </c>
      <c r="K337" s="101">
        <v>145.58245800781251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54331</v>
      </c>
      <c r="B338" s="106" t="str">
        <f>+asset_level_drivers!$C$1</f>
        <v>Munson</v>
      </c>
      <c r="C338" s="93">
        <v>33</v>
      </c>
      <c r="D338" s="94">
        <v>2.410953151702881</v>
      </c>
      <c r="E338" s="94">
        <v>44.665386840820311</v>
      </c>
      <c r="F338" s="94">
        <v>4.1538814086914062</v>
      </c>
      <c r="G338" s="94">
        <v>1.2376469001770019</v>
      </c>
      <c r="H338" s="94">
        <v>1.8082148361206054</v>
      </c>
      <c r="I338" s="94">
        <v>25.35771697998047</v>
      </c>
      <c r="J338" s="94">
        <v>2.8038700408935546</v>
      </c>
      <c r="K338" s="95">
        <v>145.49492187499999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54362</v>
      </c>
      <c r="B339" s="98" t="str">
        <f>+asset_level_drivers!$C$1</f>
        <v>Munson</v>
      </c>
      <c r="C339" s="99">
        <v>33</v>
      </c>
      <c r="D339" s="100">
        <v>2.368281681060791</v>
      </c>
      <c r="E339" s="100">
        <v>41.53533361816406</v>
      </c>
      <c r="F339" s="100">
        <v>3.862786437988281</v>
      </c>
      <c r="G339" s="100">
        <v>1.2310433921813966</v>
      </c>
      <c r="H339" s="100">
        <v>1.7762112922668456</v>
      </c>
      <c r="I339" s="100">
        <v>23.574109130859377</v>
      </c>
      <c r="J339" s="100">
        <v>2.6073809051513672</v>
      </c>
      <c r="K339" s="101">
        <v>137.65693945312501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54392</v>
      </c>
      <c r="B340" s="106" t="str">
        <f>+asset_level_drivers!$C$1</f>
        <v>Munson</v>
      </c>
      <c r="C340" s="93">
        <v>33</v>
      </c>
      <c r="D340" s="94">
        <v>2.3561015739440916</v>
      </c>
      <c r="E340" s="94">
        <v>41.321716552734372</v>
      </c>
      <c r="F340" s="94">
        <v>3.8429200592041015</v>
      </c>
      <c r="G340" s="94">
        <v>1.2244752693176268</v>
      </c>
      <c r="H340" s="94">
        <v>1.7670761909484862</v>
      </c>
      <c r="I340" s="94">
        <v>23.452867309570312</v>
      </c>
      <c r="J340" s="94">
        <v>2.5939711303710937</v>
      </c>
      <c r="K340" s="95">
        <v>137.57534716796874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54423</v>
      </c>
      <c r="B341" s="98" t="str">
        <f>+asset_level_drivers!$C$1</f>
        <v>Munson</v>
      </c>
      <c r="C341" s="99">
        <v>33</v>
      </c>
      <c r="D341" s="100">
        <v>2.3439841499328615</v>
      </c>
      <c r="E341" s="100">
        <v>41.109198974609377</v>
      </c>
      <c r="F341" s="100">
        <v>3.8231559600830076</v>
      </c>
      <c r="G341" s="100">
        <v>1.2179424057006836</v>
      </c>
      <c r="H341" s="100">
        <v>1.7579881210327148</v>
      </c>
      <c r="I341" s="100">
        <v>23.332249267578124</v>
      </c>
      <c r="J341" s="100">
        <v>2.5806303787231446</v>
      </c>
      <c r="K341" s="101">
        <v>137.49417626953124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54454</v>
      </c>
      <c r="B342" s="106" t="str">
        <f>+asset_level_drivers!$C$1</f>
        <v>Munson</v>
      </c>
      <c r="C342" s="93">
        <v>33</v>
      </c>
      <c r="D342" s="94">
        <v>2.331929027557373</v>
      </c>
      <c r="E342" s="94">
        <v>40.897774291992185</v>
      </c>
      <c r="F342" s="94">
        <v>3.8034933929443357</v>
      </c>
      <c r="G342" s="94">
        <v>1.2114445648193359</v>
      </c>
      <c r="H342" s="94">
        <v>1.7489468040466309</v>
      </c>
      <c r="I342" s="94">
        <v>23.212251708984375</v>
      </c>
      <c r="J342" s="94">
        <v>2.5673581542968749</v>
      </c>
      <c r="K342" s="95">
        <v>137.41342529296875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54482</v>
      </c>
      <c r="B343" s="98" t="str">
        <f>+asset_level_drivers!$C$1</f>
        <v>Munson</v>
      </c>
      <c r="C343" s="99">
        <v>33</v>
      </c>
      <c r="D343" s="100">
        <v>2.3199359169006346</v>
      </c>
      <c r="E343" s="100">
        <v>40.687436767578127</v>
      </c>
      <c r="F343" s="100">
        <v>3.7839319458007812</v>
      </c>
      <c r="G343" s="100">
        <v>1.204981554031372</v>
      </c>
      <c r="H343" s="100">
        <v>1.7399519195556641</v>
      </c>
      <c r="I343" s="100">
        <v>23.092870300292969</v>
      </c>
      <c r="J343" s="100">
        <v>2.5541541290283205</v>
      </c>
      <c r="K343" s="101">
        <v>137.3330927734375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54513</v>
      </c>
      <c r="B344" s="106" t="str">
        <f>+asset_level_drivers!$C$1</f>
        <v>Munson</v>
      </c>
      <c r="C344" s="93">
        <v>33</v>
      </c>
      <c r="D344" s="94">
        <v>2.3080044326782225</v>
      </c>
      <c r="E344" s="94">
        <v>40.478180908203122</v>
      </c>
      <c r="F344" s="94">
        <v>3.7644712219238281</v>
      </c>
      <c r="G344" s="94">
        <v>1.1985531234741211</v>
      </c>
      <c r="H344" s="94">
        <v>1.7310032958984376</v>
      </c>
      <c r="I344" s="94">
        <v>22.97410369873047</v>
      </c>
      <c r="J344" s="94">
        <v>2.5410181732177732</v>
      </c>
      <c r="K344" s="95">
        <v>137.25317480468749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54543</v>
      </c>
      <c r="B345" s="98" t="str">
        <f>+asset_level_drivers!$C$1</f>
        <v>Munson</v>
      </c>
      <c r="C345" s="99">
        <v>33</v>
      </c>
      <c r="D345" s="100">
        <v>2.2961343078613283</v>
      </c>
      <c r="E345" s="100">
        <v>40.270000610351559</v>
      </c>
      <c r="F345" s="100">
        <v>3.7451104431152342</v>
      </c>
      <c r="G345" s="100">
        <v>1.1921591625213623</v>
      </c>
      <c r="H345" s="100">
        <v>1.7221007003784179</v>
      </c>
      <c r="I345" s="100">
        <v>22.855947387695313</v>
      </c>
      <c r="J345" s="100">
        <v>2.527949645996094</v>
      </c>
      <c r="K345" s="101">
        <v>137.17366943359374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54574</v>
      </c>
      <c r="B346" s="106" t="str">
        <f>+asset_level_drivers!$C$1</f>
        <v>Munson</v>
      </c>
      <c r="C346" s="93">
        <v>33</v>
      </c>
      <c r="D346" s="94">
        <v>2.2843252754211427</v>
      </c>
      <c r="E346" s="94">
        <v>40.062890991210935</v>
      </c>
      <c r="F346" s="94">
        <v>3.7258492431640624</v>
      </c>
      <c r="G346" s="94">
        <v>1.1857994785308839</v>
      </c>
      <c r="H346" s="94">
        <v>1.7132439613342285</v>
      </c>
      <c r="I346" s="94">
        <v>22.738398559570314</v>
      </c>
      <c r="J346" s="94">
        <v>2.5149483795166017</v>
      </c>
      <c r="K346" s="95">
        <v>137.09457617187499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54604</v>
      </c>
      <c r="B347" s="98" t="str">
        <f>+asset_level_drivers!$C$1</f>
        <v>Munson</v>
      </c>
      <c r="C347" s="99">
        <v>33</v>
      </c>
      <c r="D347" s="100">
        <v>2.2725769577026367</v>
      </c>
      <c r="E347" s="100">
        <v>39.856848022460937</v>
      </c>
      <c r="F347" s="100">
        <v>3.7066872100830079</v>
      </c>
      <c r="G347" s="100">
        <v>1.1794738903045654</v>
      </c>
      <c r="H347" s="100">
        <v>1.7044327201843261</v>
      </c>
      <c r="I347" s="100">
        <v>22.621455322265625</v>
      </c>
      <c r="J347" s="100">
        <v>2.5020139389038087</v>
      </c>
      <c r="K347" s="101">
        <v>137.01589111328124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54635</v>
      </c>
      <c r="B348" s="106" t="str">
        <f>+asset_level_drivers!$C$1</f>
        <v>Munson</v>
      </c>
      <c r="C348" s="93">
        <v>33</v>
      </c>
      <c r="D348" s="94">
        <v>2.2608890991210937</v>
      </c>
      <c r="E348" s="94">
        <v>39.651863525390624</v>
      </c>
      <c r="F348" s="94">
        <v>3.6876237182617189</v>
      </c>
      <c r="G348" s="94">
        <v>1.1731822109222412</v>
      </c>
      <c r="H348" s="94">
        <v>1.6956668281555176</v>
      </c>
      <c r="I348" s="94">
        <v>22.505112731933593</v>
      </c>
      <c r="J348" s="94">
        <v>2.4891461029052735</v>
      </c>
      <c r="K348" s="95">
        <v>136.93761035156251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54666</v>
      </c>
      <c r="B349" s="98" t="str">
        <f>+asset_level_drivers!$C$1</f>
        <v>Munson</v>
      </c>
      <c r="C349" s="99">
        <v>33</v>
      </c>
      <c r="D349" s="100">
        <v>2.2492613182067873</v>
      </c>
      <c r="E349" s="100">
        <v>39.447933715820312</v>
      </c>
      <c r="F349" s="100">
        <v>3.6686582489013673</v>
      </c>
      <c r="G349" s="100">
        <v>1.1669242515563965</v>
      </c>
      <c r="H349" s="100">
        <v>1.6869459877014159</v>
      </c>
      <c r="I349" s="100">
        <v>22.389369018554689</v>
      </c>
      <c r="J349" s="100">
        <v>2.4763443908691407</v>
      </c>
      <c r="K349" s="101">
        <v>136.85973730468751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54696</v>
      </c>
      <c r="B350" s="106" t="str">
        <f>+asset_level_drivers!$C$1</f>
        <v>Munson</v>
      </c>
      <c r="C350" s="93">
        <v>33</v>
      </c>
      <c r="D350" s="94">
        <v>2.1930330276489256</v>
      </c>
      <c r="E350" s="94">
        <v>37.094789062499999</v>
      </c>
      <c r="F350" s="94">
        <v>3.4498157501220703</v>
      </c>
      <c r="G350" s="94">
        <v>1.1606998443603516</v>
      </c>
      <c r="H350" s="94">
        <v>1.6447747459411621</v>
      </c>
      <c r="I350" s="94">
        <v>21.048569946289064</v>
      </c>
      <c r="J350" s="94">
        <v>2.328625717163086</v>
      </c>
      <c r="K350" s="95">
        <v>129.28504638671876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54727</v>
      </c>
      <c r="B351" s="98" t="str">
        <f>+asset_level_drivers!$C$1</f>
        <v>Munson</v>
      </c>
      <c r="C351" s="99">
        <v>33</v>
      </c>
      <c r="D351" s="100">
        <v>2.1817542610168457</v>
      </c>
      <c r="E351" s="100">
        <v>36.90401025390625</v>
      </c>
      <c r="F351" s="100">
        <v>3.4320733032226562</v>
      </c>
      <c r="G351" s="100">
        <v>1.1545087966918945</v>
      </c>
      <c r="H351" s="100">
        <v>1.6363156929016114</v>
      </c>
      <c r="I351" s="100">
        <v>20.940317138671876</v>
      </c>
      <c r="J351" s="100">
        <v>2.3166495285034179</v>
      </c>
      <c r="K351" s="101">
        <v>129.21171533203125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54757</v>
      </c>
      <c r="B352" s="106" t="str">
        <f>+asset_level_drivers!$C$1</f>
        <v>Munson</v>
      </c>
      <c r="C352" s="93">
        <v>33</v>
      </c>
      <c r="D352" s="94">
        <v>2.1200879364013674</v>
      </c>
      <c r="E352" s="94">
        <v>34.646930786132813</v>
      </c>
      <c r="F352" s="94">
        <v>3.2221649169921873</v>
      </c>
      <c r="G352" s="94">
        <v>1.084055145263672</v>
      </c>
      <c r="H352" s="94">
        <v>1.5900659713745118</v>
      </c>
      <c r="I352" s="94">
        <v>19.65427020263672</v>
      </c>
      <c r="J352" s="94">
        <v>2.1749613876342773</v>
      </c>
      <c r="K352" s="95">
        <v>121.57509374999999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54788</v>
      </c>
      <c r="B353" s="98" t="str">
        <f>+asset_level_drivers!$C$1</f>
        <v>Munson</v>
      </c>
      <c r="C353" s="99">
        <v>33</v>
      </c>
      <c r="D353" s="100">
        <v>2.1091843261718748</v>
      </c>
      <c r="E353" s="100">
        <v>34.468741455078124</v>
      </c>
      <c r="F353" s="100">
        <v>3.2055932617187501</v>
      </c>
      <c r="G353" s="100">
        <v>1.0783179321289063</v>
      </c>
      <c r="H353" s="100">
        <v>1.581888271331787</v>
      </c>
      <c r="I353" s="100">
        <v>19.553187988281248</v>
      </c>
      <c r="J353" s="100">
        <v>2.1637755737304687</v>
      </c>
      <c r="K353" s="101">
        <v>121.506685546875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54819</v>
      </c>
      <c r="B354" s="106" t="str">
        <f>+asset_level_drivers!$C$1</f>
        <v>Munson</v>
      </c>
      <c r="C354" s="93">
        <v>33</v>
      </c>
      <c r="D354" s="94">
        <v>2.0983367729187012</v>
      </c>
      <c r="E354" s="94">
        <v>34.291468627929689</v>
      </c>
      <c r="F354" s="94">
        <v>3.1891069030761718</v>
      </c>
      <c r="G354" s="94">
        <v>1.0726111946105956</v>
      </c>
      <c r="H354" s="94">
        <v>1.5737525901794434</v>
      </c>
      <c r="I354" s="94">
        <v>19.452626098632813</v>
      </c>
      <c r="J354" s="94">
        <v>2.1526472244262695</v>
      </c>
      <c r="K354" s="95">
        <v>121.43862988281251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54847</v>
      </c>
      <c r="B355" s="98" t="str">
        <f>+asset_level_drivers!$C$1</f>
        <v>Munson</v>
      </c>
      <c r="C355" s="99">
        <v>33</v>
      </c>
      <c r="D355" s="100">
        <v>2.08754500579834</v>
      </c>
      <c r="E355" s="100">
        <v>34.115107421875003</v>
      </c>
      <c r="F355" s="100">
        <v>3.1727053070068361</v>
      </c>
      <c r="G355" s="100">
        <v>1.0669347763061523</v>
      </c>
      <c r="H355" s="100">
        <v>1.5656587677001954</v>
      </c>
      <c r="I355" s="100">
        <v>19.352580810546876</v>
      </c>
      <c r="J355" s="100">
        <v>2.1415762252807617</v>
      </c>
      <c r="K355" s="101">
        <v>121.37092529296875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54878</v>
      </c>
      <c r="B356" s="106" t="str">
        <f>+asset_level_drivers!$C$1</f>
        <v>Munson</v>
      </c>
      <c r="C356" s="93">
        <v>33</v>
      </c>
      <c r="D356" s="94">
        <v>2.0026220588684081</v>
      </c>
      <c r="E356" s="94">
        <v>32.286277709960935</v>
      </c>
      <c r="F356" s="94">
        <v>3.0026241302490235</v>
      </c>
      <c r="G356" s="94">
        <v>1.0612884979248047</v>
      </c>
      <c r="H356" s="94">
        <v>1.5019665374755859</v>
      </c>
      <c r="I356" s="94">
        <v>18.31062646484375</v>
      </c>
      <c r="J356" s="94">
        <v>2.0267713546752928</v>
      </c>
      <c r="K356" s="95">
        <v>113.9743994140625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54908</v>
      </c>
      <c r="B357" s="98" t="str">
        <f>+asset_level_drivers!$C$1</f>
        <v>Munson</v>
      </c>
      <c r="C357" s="99">
        <v>33</v>
      </c>
      <c r="D357" s="100">
        <v>1.9923225250244141</v>
      </c>
      <c r="E357" s="100">
        <v>32.120228881835935</v>
      </c>
      <c r="F357" s="100">
        <v>2.987181610107422</v>
      </c>
      <c r="G357" s="100">
        <v>1.0556721992492675</v>
      </c>
      <c r="H357" s="100">
        <v>1.4942418899536132</v>
      </c>
      <c r="I357" s="100">
        <v>18.216454833984375</v>
      </c>
      <c r="J357" s="100">
        <v>2.0163477020263674</v>
      </c>
      <c r="K357" s="101">
        <v>113.91026806640625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54939</v>
      </c>
      <c r="B358" s="106" t="str">
        <f>+asset_level_drivers!$C$1</f>
        <v>Munson</v>
      </c>
      <c r="C358" s="93">
        <v>33</v>
      </c>
      <c r="D358" s="94">
        <v>1.9820759925842286</v>
      </c>
      <c r="E358" s="94">
        <v>31.955033935546876</v>
      </c>
      <c r="F358" s="94">
        <v>2.9718184509277346</v>
      </c>
      <c r="G358" s="94">
        <v>1.0500857734680176</v>
      </c>
      <c r="H358" s="94">
        <v>1.4865569915771484</v>
      </c>
      <c r="I358" s="94">
        <v>18.122767333984374</v>
      </c>
      <c r="J358" s="94">
        <v>2.0059775238037107</v>
      </c>
      <c r="K358" s="95">
        <v>113.84646923828124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54969</v>
      </c>
      <c r="B359" s="98" t="str">
        <f>+asset_level_drivers!$C$1</f>
        <v>Munson</v>
      </c>
      <c r="C359" s="99">
        <v>33</v>
      </c>
      <c r="D359" s="100">
        <v>1.9718821563720703</v>
      </c>
      <c r="E359" s="100">
        <v>31.790688842773438</v>
      </c>
      <c r="F359" s="100">
        <v>2.9565344085693361</v>
      </c>
      <c r="G359" s="100">
        <v>1.0445289955139161</v>
      </c>
      <c r="H359" s="100">
        <v>1.478911636352539</v>
      </c>
      <c r="I359" s="100">
        <v>18.029561157226563</v>
      </c>
      <c r="J359" s="100">
        <v>1.9956608200073243</v>
      </c>
      <c r="K359" s="101">
        <v>113.78299755859375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55000</v>
      </c>
      <c r="B360" s="106" t="str">
        <f>+asset_level_drivers!$C$1</f>
        <v>Munson</v>
      </c>
      <c r="C360" s="93">
        <v>33</v>
      </c>
      <c r="D360" s="94">
        <v>1.9617407569885255</v>
      </c>
      <c r="E360" s="94">
        <v>31.627188842773439</v>
      </c>
      <c r="F360" s="94">
        <v>2.941328887939453</v>
      </c>
      <c r="G360" s="94">
        <v>1.0390017547607422</v>
      </c>
      <c r="H360" s="94">
        <v>1.4713056030273437</v>
      </c>
      <c r="I360" s="94">
        <v>17.936835571289063</v>
      </c>
      <c r="J360" s="94">
        <v>1.9853970718383789</v>
      </c>
      <c r="K360" s="95">
        <v>113.71985400390625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55031</v>
      </c>
      <c r="B361" s="98" t="str">
        <f>+asset_level_drivers!$C$1</f>
        <v>Munson</v>
      </c>
      <c r="C361" s="99">
        <v>33</v>
      </c>
      <c r="D361" s="100">
        <v>1.9516515083312989</v>
      </c>
      <c r="E361" s="100">
        <v>31.464529663085937</v>
      </c>
      <c r="F361" s="100">
        <v>2.9262015533447268</v>
      </c>
      <c r="G361" s="100">
        <v>1.0335038967132568</v>
      </c>
      <c r="H361" s="100">
        <v>1.4637386360168456</v>
      </c>
      <c r="I361" s="100">
        <v>17.844585815429689</v>
      </c>
      <c r="J361" s="100">
        <v>1.9751861419677734</v>
      </c>
      <c r="K361" s="101">
        <v>113.65703857421875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55061</v>
      </c>
      <c r="B362" s="106" t="str">
        <f>+asset_level_drivers!$C$1</f>
        <v>Munson</v>
      </c>
      <c r="C362" s="93">
        <v>33</v>
      </c>
      <c r="D362" s="94">
        <v>1.8901682281494141</v>
      </c>
      <c r="E362" s="94">
        <v>29.273661621093751</v>
      </c>
      <c r="F362" s="94">
        <v>2.7224508209228517</v>
      </c>
      <c r="G362" s="94">
        <v>1.0280352458953856</v>
      </c>
      <c r="H362" s="94">
        <v>1.4176261711120606</v>
      </c>
      <c r="I362" s="94">
        <v>16.596254577636717</v>
      </c>
      <c r="J362" s="94">
        <v>1.8376544113159179</v>
      </c>
      <c r="K362" s="95">
        <v>106.1383212890625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55092</v>
      </c>
      <c r="B363" s="98" t="str">
        <f>+asset_level_drivers!$C$1</f>
        <v>Munson</v>
      </c>
      <c r="C363" s="99">
        <v>33</v>
      </c>
      <c r="D363" s="100">
        <v>1.8804470825195312</v>
      </c>
      <c r="E363" s="100">
        <v>29.123107421875002</v>
      </c>
      <c r="F363" s="100">
        <v>2.708449249267578</v>
      </c>
      <c r="G363" s="100">
        <v>1.0225956382751464</v>
      </c>
      <c r="H363" s="100">
        <v>1.4103353309631348</v>
      </c>
      <c r="I363" s="100">
        <v>16.510900512695311</v>
      </c>
      <c r="J363" s="100">
        <v>1.8282032852172851</v>
      </c>
      <c r="K363" s="101">
        <v>106.07968212890626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55122</v>
      </c>
      <c r="B364" s="106" t="str">
        <f>+asset_level_drivers!$C$1</f>
        <v>Munson</v>
      </c>
      <c r="C364" s="93">
        <v>33</v>
      </c>
      <c r="D364" s="94">
        <v>1.8707759170532225</v>
      </c>
      <c r="E364" s="94">
        <v>28.973326416015624</v>
      </c>
      <c r="F364" s="94">
        <v>2.6945196685791015</v>
      </c>
      <c r="G364" s="94">
        <v>1.0171849117279053</v>
      </c>
      <c r="H364" s="94">
        <v>1.4030819015502929</v>
      </c>
      <c r="I364" s="94">
        <v>16.425984863281251</v>
      </c>
      <c r="J364" s="94">
        <v>1.818800811767578</v>
      </c>
      <c r="K364" s="95">
        <v>106.0213447265625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55153</v>
      </c>
      <c r="B365" s="98" t="str">
        <f>+asset_level_drivers!$C$1</f>
        <v>Munson</v>
      </c>
      <c r="C365" s="99">
        <v>33</v>
      </c>
      <c r="D365" s="100">
        <v>1.861154468536377</v>
      </c>
      <c r="E365" s="100">
        <v>28.824316284179687</v>
      </c>
      <c r="F365" s="100">
        <v>2.6806616821289064</v>
      </c>
      <c r="G365" s="100">
        <v>1.0118029060363769</v>
      </c>
      <c r="H365" s="100">
        <v>1.3958658752441406</v>
      </c>
      <c r="I365" s="100">
        <v>16.341505187988282</v>
      </c>
      <c r="J365" s="100">
        <v>1.8094466552734374</v>
      </c>
      <c r="K365" s="101">
        <v>105.9633115234375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55184</v>
      </c>
      <c r="B366" s="106" t="str">
        <f>+asset_level_drivers!$C$1</f>
        <v>Munson</v>
      </c>
      <c r="C366" s="93">
        <v>33</v>
      </c>
      <c r="D366" s="94">
        <v>1.8515825462341309</v>
      </c>
      <c r="E366" s="94">
        <v>28.676072753906251</v>
      </c>
      <c r="F366" s="94">
        <v>2.6668750305175779</v>
      </c>
      <c r="G366" s="94">
        <v>1.0064495124816895</v>
      </c>
      <c r="H366" s="94">
        <v>1.3886869201660157</v>
      </c>
      <c r="I366" s="94">
        <v>16.257461059570314</v>
      </c>
      <c r="J366" s="94">
        <v>1.8001407012939452</v>
      </c>
      <c r="K366" s="95">
        <v>105.90557373046875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55212</v>
      </c>
      <c r="B367" s="98" t="str">
        <f>+asset_level_drivers!$C$1</f>
        <v>Munson</v>
      </c>
      <c r="C367" s="99">
        <v>33</v>
      </c>
      <c r="D367" s="100">
        <v>1.8420598754882813</v>
      </c>
      <c r="E367" s="100">
        <v>28.528591552734376</v>
      </c>
      <c r="F367" s="100">
        <v>2.6531593017578126</v>
      </c>
      <c r="G367" s="100">
        <v>1.0011245746612549</v>
      </c>
      <c r="H367" s="100">
        <v>1.3815449066162109</v>
      </c>
      <c r="I367" s="100">
        <v>16.173848754882812</v>
      </c>
      <c r="J367" s="100">
        <v>1.7908825454711914</v>
      </c>
      <c r="K367" s="101">
        <v>105.84813525390625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55243</v>
      </c>
      <c r="B368" s="106" t="str">
        <f>+asset_level_drivers!$C$1</f>
        <v>Munson</v>
      </c>
      <c r="C368" s="93">
        <v>33</v>
      </c>
      <c r="D368" s="94">
        <v>1.8325861625671387</v>
      </c>
      <c r="E368" s="94">
        <v>28.381868286132814</v>
      </c>
      <c r="F368" s="94">
        <v>2.6395140533447266</v>
      </c>
      <c r="G368" s="94">
        <v>0.99582791519165037</v>
      </c>
      <c r="H368" s="94">
        <v>1.3744396171569824</v>
      </c>
      <c r="I368" s="94">
        <v>16.090665771484375</v>
      </c>
      <c r="J368" s="94">
        <v>1.7816720199584961</v>
      </c>
      <c r="K368" s="95">
        <v>105.79099609375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55273</v>
      </c>
      <c r="B369" s="98" t="str">
        <f>+asset_level_drivers!$C$1</f>
        <v>Munson</v>
      </c>
      <c r="C369" s="99">
        <v>33</v>
      </c>
      <c r="D369" s="100">
        <v>1.8231611595153809</v>
      </c>
      <c r="E369" s="100">
        <v>28.235901000976561</v>
      </c>
      <c r="F369" s="100">
        <v>2.6259390563964842</v>
      </c>
      <c r="G369" s="100">
        <v>0.96079366683959966</v>
      </c>
      <c r="H369" s="100">
        <v>1.3673708457946778</v>
      </c>
      <c r="I369" s="100">
        <v>16.007912414550781</v>
      </c>
      <c r="J369" s="100">
        <v>1.7725089263916016</v>
      </c>
      <c r="K369" s="101">
        <v>105.6903935546875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55304</v>
      </c>
      <c r="B370" s="106" t="str">
        <f>+asset_level_drivers!$C$1</f>
        <v>Munson</v>
      </c>
      <c r="C370" s="93">
        <v>33</v>
      </c>
      <c r="D370" s="94">
        <v>1.8137846183776856</v>
      </c>
      <c r="E370" s="94">
        <v>28.090682739257812</v>
      </c>
      <c r="F370" s="94">
        <v>2.612433792114258</v>
      </c>
      <c r="G370" s="94">
        <v>0.95573255920410161</v>
      </c>
      <c r="H370" s="94">
        <v>1.3603384513854981</v>
      </c>
      <c r="I370" s="94">
        <v>15.925583068847656</v>
      </c>
      <c r="J370" s="94">
        <v>1.7633928604125977</v>
      </c>
      <c r="K370" s="95">
        <v>105.63410595703125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55334</v>
      </c>
      <c r="B371" s="98" t="str">
        <f>+asset_level_drivers!$C$1</f>
        <v>Munson</v>
      </c>
      <c r="C371" s="99">
        <v>33</v>
      </c>
      <c r="D371" s="100">
        <v>1.7212999153137207</v>
      </c>
      <c r="E371" s="100">
        <v>26.438583374023438</v>
      </c>
      <c r="F371" s="100">
        <v>2.4587885131835936</v>
      </c>
      <c r="G371" s="100">
        <v>0.9506982307434082</v>
      </c>
      <c r="H371" s="100">
        <v>1.2909749259948731</v>
      </c>
      <c r="I371" s="100">
        <v>14.984329406738281</v>
      </c>
      <c r="J371" s="100">
        <v>1.6596823043823241</v>
      </c>
      <c r="K371" s="101">
        <v>98.298228027343754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55365</v>
      </c>
      <c r="B372" s="106" t="str">
        <f>+asset_level_drivers!$C$1</f>
        <v>Munson</v>
      </c>
      <c r="C372" s="93">
        <v>33</v>
      </c>
      <c r="D372" s="94">
        <v>1.7124472236633301</v>
      </c>
      <c r="E372" s="94">
        <v>26.302609863281251</v>
      </c>
      <c r="F372" s="94">
        <v>2.4461429748535157</v>
      </c>
      <c r="G372" s="94">
        <v>0.94569046401977541</v>
      </c>
      <c r="H372" s="94">
        <v>1.2843354148864745</v>
      </c>
      <c r="I372" s="94">
        <v>14.907265197753906</v>
      </c>
      <c r="J372" s="94">
        <v>1.6511465835571288</v>
      </c>
      <c r="K372" s="95">
        <v>98.245142578124998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55396</v>
      </c>
      <c r="B373" s="98" t="str">
        <f>+asset_level_drivers!$C$1</f>
        <v>Munson</v>
      </c>
      <c r="C373" s="99">
        <v>33</v>
      </c>
      <c r="D373" s="100">
        <v>1.7036401062011719</v>
      </c>
      <c r="E373" s="100">
        <v>26.167334838867188</v>
      </c>
      <c r="F373" s="100">
        <v>2.4335624389648438</v>
      </c>
      <c r="G373" s="100">
        <v>0.94070921707153321</v>
      </c>
      <c r="H373" s="100">
        <v>1.277730052947998</v>
      </c>
      <c r="I373" s="100">
        <v>14.830596679687501</v>
      </c>
      <c r="J373" s="100">
        <v>1.6426546859741211</v>
      </c>
      <c r="K373" s="101">
        <v>98.192330078124996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55426</v>
      </c>
      <c r="B374" s="106" t="str">
        <f>+asset_level_drivers!$C$1</f>
        <v>Munson</v>
      </c>
      <c r="C374" s="93">
        <v>33</v>
      </c>
      <c r="D374" s="94">
        <v>1.6948782691955566</v>
      </c>
      <c r="E374" s="94">
        <v>26.032756591796876</v>
      </c>
      <c r="F374" s="94">
        <v>2.4210466461181639</v>
      </c>
      <c r="G374" s="94">
        <v>0.93575428390502935</v>
      </c>
      <c r="H374" s="94">
        <v>1.27115873336792</v>
      </c>
      <c r="I374" s="94">
        <v>14.75432275390625</v>
      </c>
      <c r="J374" s="94">
        <v>1.6342065963745118</v>
      </c>
      <c r="K374" s="95">
        <v>98.139791015624994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55457</v>
      </c>
      <c r="B375" s="98" t="str">
        <f>+asset_level_drivers!$C$1</f>
        <v>Munson</v>
      </c>
      <c r="C375" s="99">
        <v>33</v>
      </c>
      <c r="D375" s="100">
        <v>1.6861614570617676</v>
      </c>
      <c r="E375" s="100">
        <v>25.898869384765625</v>
      </c>
      <c r="F375" s="100">
        <v>2.4085951080322268</v>
      </c>
      <c r="G375" s="100">
        <v>0.93082550239562989</v>
      </c>
      <c r="H375" s="100">
        <v>1.2646210670471192</v>
      </c>
      <c r="I375" s="100">
        <v>14.678440979003906</v>
      </c>
      <c r="J375" s="100">
        <v>1.6258017883300782</v>
      </c>
      <c r="K375" s="101">
        <v>98.087520996093744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55487</v>
      </c>
      <c r="B376" s="106" t="str">
        <f>+asset_level_drivers!$C$1</f>
        <v>Munson</v>
      </c>
      <c r="C376" s="93">
        <v>33</v>
      </c>
      <c r="D376" s="94">
        <v>1.6774894905090332</v>
      </c>
      <c r="E376" s="94">
        <v>25.76567041015625</v>
      </c>
      <c r="F376" s="94">
        <v>2.396207580566406</v>
      </c>
      <c r="G376" s="94">
        <v>0.92592277526855471</v>
      </c>
      <c r="H376" s="94">
        <v>1.2581171302795411</v>
      </c>
      <c r="I376" s="94">
        <v>14.602948852539063</v>
      </c>
      <c r="J376" s="94">
        <v>1.617440185546875</v>
      </c>
      <c r="K376" s="95">
        <v>98.035522949218745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55518</v>
      </c>
      <c r="B377" s="98" t="str">
        <f>+asset_level_drivers!$C$1</f>
        <v>Munson</v>
      </c>
      <c r="C377" s="99">
        <v>33</v>
      </c>
      <c r="D377" s="100">
        <v>1.6688621063232423</v>
      </c>
      <c r="E377" s="100">
        <v>25.633157470703125</v>
      </c>
      <c r="F377" s="100">
        <v>2.3838839111328123</v>
      </c>
      <c r="G377" s="100">
        <v>0.92104595375061038</v>
      </c>
      <c r="H377" s="100">
        <v>1.2516466026306152</v>
      </c>
      <c r="I377" s="100">
        <v>14.527846130371094</v>
      </c>
      <c r="J377" s="100">
        <v>1.6091217041015624</v>
      </c>
      <c r="K377" s="101">
        <v>97.98379248046875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55549</v>
      </c>
      <c r="B378" s="106" t="str">
        <f>+asset_level_drivers!$C$1</f>
        <v>Munson</v>
      </c>
      <c r="C378" s="93">
        <v>33</v>
      </c>
      <c r="D378" s="94">
        <v>1.595177017211914</v>
      </c>
      <c r="E378" s="94">
        <v>23.693419921875002</v>
      </c>
      <c r="F378" s="94">
        <v>2.2034882812499998</v>
      </c>
      <c r="G378" s="94">
        <v>0.91619494247436528</v>
      </c>
      <c r="H378" s="94">
        <v>1.1963827629089356</v>
      </c>
      <c r="I378" s="94">
        <v>13.422622680664063</v>
      </c>
      <c r="J378" s="94">
        <v>1.4873546981811523</v>
      </c>
      <c r="K378" s="95">
        <v>90.550895507812498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55578</v>
      </c>
      <c r="B379" s="98" t="str">
        <f>+asset_level_drivers!$C$1</f>
        <v>Munson</v>
      </c>
      <c r="C379" s="99">
        <v>33</v>
      </c>
      <c r="D379" s="100">
        <v>1.5869730339050292</v>
      </c>
      <c r="E379" s="100">
        <v>23.571564086914062</v>
      </c>
      <c r="F379" s="100">
        <v>2.1921557159423828</v>
      </c>
      <c r="G379" s="100">
        <v>0.91136957931518559</v>
      </c>
      <c r="H379" s="100">
        <v>1.1902297630310059</v>
      </c>
      <c r="I379" s="100">
        <v>13.353590332031249</v>
      </c>
      <c r="J379" s="100">
        <v>1.4797051849365235</v>
      </c>
      <c r="K379" s="101">
        <v>90.502842285156248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55609</v>
      </c>
      <c r="B380" s="106" t="str">
        <f>+asset_level_drivers!$C$1</f>
        <v>Munson</v>
      </c>
      <c r="C380" s="93">
        <v>33</v>
      </c>
      <c r="D380" s="94">
        <v>1.5788112297058106</v>
      </c>
      <c r="E380" s="94">
        <v>23.450335571289063</v>
      </c>
      <c r="F380" s="94">
        <v>2.1808814239501952</v>
      </c>
      <c r="G380" s="94">
        <v>0.90656971549987797</v>
      </c>
      <c r="H380" s="94">
        <v>1.1841084480285644</v>
      </c>
      <c r="I380" s="94">
        <v>13.2849130859375</v>
      </c>
      <c r="J380" s="94">
        <v>1.4720949783325195</v>
      </c>
      <c r="K380" s="95">
        <v>90.455040527343755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55639</v>
      </c>
      <c r="B381" s="98" t="str">
        <f>+asset_level_drivers!$C$1</f>
        <v>Munson</v>
      </c>
      <c r="C381" s="99">
        <v>33</v>
      </c>
      <c r="D381" s="100">
        <v>1.5706913948059082</v>
      </c>
      <c r="E381" s="100">
        <v>23.329730712890626</v>
      </c>
      <c r="F381" s="100">
        <v>2.1696651916503908</v>
      </c>
      <c r="G381" s="100">
        <v>0.90179520225524901</v>
      </c>
      <c r="H381" s="100">
        <v>1.1780185546874999</v>
      </c>
      <c r="I381" s="100">
        <v>13.21658837890625</v>
      </c>
      <c r="J381" s="100">
        <v>1.4645240783691407</v>
      </c>
      <c r="K381" s="101">
        <v>90.407480468749995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55670</v>
      </c>
      <c r="B382" s="106" t="str">
        <f>+asset_level_drivers!$C$1</f>
        <v>Munson</v>
      </c>
      <c r="C382" s="93">
        <v>33</v>
      </c>
      <c r="D382" s="94">
        <v>1.4973167839050292</v>
      </c>
      <c r="E382" s="94">
        <v>21.401674926757813</v>
      </c>
      <c r="F382" s="94">
        <v>1.9903559875488281</v>
      </c>
      <c r="G382" s="94">
        <v>0.89704594230651857</v>
      </c>
      <c r="H382" s="94">
        <v>1.1229875488281249</v>
      </c>
      <c r="I382" s="94">
        <v>12.118015197753905</v>
      </c>
      <c r="J382" s="94">
        <v>1.3434903640747071</v>
      </c>
      <c r="K382" s="95">
        <v>82.978680664062495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55700</v>
      </c>
      <c r="B383" s="98" t="str">
        <f>+asset_level_drivers!$C$1</f>
        <v>Munson</v>
      </c>
      <c r="C383" s="99">
        <v>33</v>
      </c>
      <c r="D383" s="100">
        <v>1.4896161003112793</v>
      </c>
      <c r="E383" s="100">
        <v>21.291606079101562</v>
      </c>
      <c r="F383" s="100">
        <v>1.980119613647461</v>
      </c>
      <c r="G383" s="100">
        <v>0.89232177925109868</v>
      </c>
      <c r="H383" s="100">
        <v>1.1172121047973633</v>
      </c>
      <c r="I383" s="100">
        <v>12.055692199707032</v>
      </c>
      <c r="J383" s="100">
        <v>1.3365807952880859</v>
      </c>
      <c r="K383" s="101">
        <v>82.934756347656247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55731</v>
      </c>
      <c r="B384" s="106" t="str">
        <f>+asset_level_drivers!$C$1</f>
        <v>Munson</v>
      </c>
      <c r="C384" s="93">
        <v>33</v>
      </c>
      <c r="D384" s="94">
        <v>1.4819549942016601</v>
      </c>
      <c r="E384" s="94">
        <v>21.182103271484376</v>
      </c>
      <c r="F384" s="94">
        <v>1.969935791015625</v>
      </c>
      <c r="G384" s="94">
        <v>0.88762256240844728</v>
      </c>
      <c r="H384" s="94">
        <v>1.1114662246704101</v>
      </c>
      <c r="I384" s="94">
        <v>11.993689636230469</v>
      </c>
      <c r="J384" s="94">
        <v>1.3297067489624024</v>
      </c>
      <c r="K384" s="95">
        <v>82.891061035156255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55762</v>
      </c>
      <c r="B385" s="98" t="str">
        <f>+asset_level_drivers!$C$1</f>
        <v>Munson</v>
      </c>
      <c r="C385" s="99">
        <v>33</v>
      </c>
      <c r="D385" s="100">
        <v>1.3807163810729981</v>
      </c>
      <c r="E385" s="100">
        <v>19.674968627929687</v>
      </c>
      <c r="F385" s="100">
        <v>1.8297722473144531</v>
      </c>
      <c r="G385" s="100">
        <v>0.88294813346862788</v>
      </c>
      <c r="H385" s="100">
        <v>1.0355372619628906</v>
      </c>
      <c r="I385" s="100">
        <v>11.214732177734374</v>
      </c>
      <c r="J385" s="100">
        <v>1.235096336364746</v>
      </c>
      <c r="K385" s="101">
        <v>75.652008300781247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55792</v>
      </c>
      <c r="B386" s="106" t="str">
        <f>+asset_level_drivers!$C$1</f>
        <v>Munson</v>
      </c>
      <c r="C386" s="93">
        <v>33</v>
      </c>
      <c r="D386" s="94">
        <v>1.3736153602600099</v>
      </c>
      <c r="E386" s="94">
        <v>19.573780273437499</v>
      </c>
      <c r="F386" s="94">
        <v>1.8203617401123047</v>
      </c>
      <c r="G386" s="94">
        <v>0.87829846382141108</v>
      </c>
      <c r="H386" s="94">
        <v>1.0302114753723144</v>
      </c>
      <c r="I386" s="94">
        <v>11.157054809570312</v>
      </c>
      <c r="J386" s="94">
        <v>1.2287442016601562</v>
      </c>
      <c r="K386" s="95">
        <v>75.610950195312498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55823</v>
      </c>
      <c r="B387" s="98" t="str">
        <f>+asset_level_drivers!$C$1</f>
        <v>Munson</v>
      </c>
      <c r="C387" s="99">
        <v>33</v>
      </c>
      <c r="D387" s="100">
        <v>1.3665508422851562</v>
      </c>
      <c r="E387" s="100">
        <v>19.473111694335937</v>
      </c>
      <c r="F387" s="100">
        <v>1.8109995880126952</v>
      </c>
      <c r="G387" s="100">
        <v>0.87367333793640134</v>
      </c>
      <c r="H387" s="100">
        <v>1.0249131546020507</v>
      </c>
      <c r="I387" s="100">
        <v>11.099673583984375</v>
      </c>
      <c r="J387" s="100">
        <v>1.2224247589111328</v>
      </c>
      <c r="K387" s="101">
        <v>75.570106445312504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55853</v>
      </c>
      <c r="B388" s="106" t="str">
        <f>+asset_level_drivers!$C$1</f>
        <v>Munson</v>
      </c>
      <c r="C388" s="93">
        <v>33</v>
      </c>
      <c r="D388" s="94">
        <v>1.3595226821899413</v>
      </c>
      <c r="E388" s="94">
        <v>19.372961425781249</v>
      </c>
      <c r="F388" s="94">
        <v>1.8016855926513673</v>
      </c>
      <c r="G388" s="94">
        <v>0.83928223419189452</v>
      </c>
      <c r="H388" s="94">
        <v>1.0196419906616212</v>
      </c>
      <c r="I388" s="94">
        <v>11.042587768554688</v>
      </c>
      <c r="J388" s="94">
        <v>1.2161378555297853</v>
      </c>
      <c r="K388" s="95">
        <v>75.485679199218751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55884</v>
      </c>
      <c r="B389" s="98" t="str">
        <f>+asset_level_drivers!$C$1</f>
        <v>Munson</v>
      </c>
      <c r="C389" s="99">
        <v>33</v>
      </c>
      <c r="D389" s="100">
        <v>1.3525306510925292</v>
      </c>
      <c r="E389" s="100">
        <v>19.273326293945313</v>
      </c>
      <c r="F389" s="100">
        <v>1.7924195404052734</v>
      </c>
      <c r="G389" s="100">
        <v>0.83485907745361332</v>
      </c>
      <c r="H389" s="100">
        <v>1.014398021697998</v>
      </c>
      <c r="I389" s="100">
        <v>10.985796081542968</v>
      </c>
      <c r="J389" s="100">
        <v>1.2098832092285157</v>
      </c>
      <c r="K389" s="101">
        <v>75.445482910156244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55915</v>
      </c>
      <c r="B390" s="106" t="str">
        <f>+asset_level_drivers!$C$1</f>
        <v>Munson</v>
      </c>
      <c r="C390" s="93">
        <v>33</v>
      </c>
      <c r="D390" s="94">
        <v>1.3455745391845704</v>
      </c>
      <c r="E390" s="94">
        <v>19.174203369140624</v>
      </c>
      <c r="F390" s="94">
        <v>1.7832011260986329</v>
      </c>
      <c r="G390" s="94">
        <v>0.83045928192138674</v>
      </c>
      <c r="H390" s="94">
        <v>1.0091809043884277</v>
      </c>
      <c r="I390" s="94">
        <v>10.9292958984375</v>
      </c>
      <c r="J390" s="94">
        <v>1.2036607894897462</v>
      </c>
      <c r="K390" s="95">
        <v>75.405491699218743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55943</v>
      </c>
      <c r="B391" s="98" t="str">
        <f>+asset_level_drivers!$C$1</f>
        <v>Munson</v>
      </c>
      <c r="C391" s="99">
        <v>33</v>
      </c>
      <c r="D391" s="100">
        <v>1.3386542205810548</v>
      </c>
      <c r="E391" s="100">
        <v>19.075589965820313</v>
      </c>
      <c r="F391" s="100">
        <v>1.7740300598144532</v>
      </c>
      <c r="G391" s="100">
        <v>0.82608275222778316</v>
      </c>
      <c r="H391" s="100">
        <v>1.0039906616210938</v>
      </c>
      <c r="I391" s="100">
        <v>10.873086120605469</v>
      </c>
      <c r="J391" s="100">
        <v>1.1974703369140625</v>
      </c>
      <c r="K391" s="101">
        <v>75.365705566406248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55974</v>
      </c>
      <c r="B392" s="106" t="str">
        <f>+asset_level_drivers!$C$1</f>
        <v>Munson</v>
      </c>
      <c r="C392" s="93">
        <v>33</v>
      </c>
      <c r="D392" s="94">
        <v>1.3317695198059083</v>
      </c>
      <c r="E392" s="94">
        <v>18.977484252929688</v>
      </c>
      <c r="F392" s="94">
        <v>1.7649062042236328</v>
      </c>
      <c r="G392" s="94">
        <v>0.82172941207885741</v>
      </c>
      <c r="H392" s="94">
        <v>0.99882715225219731</v>
      </c>
      <c r="I392" s="94">
        <v>10.817165649414063</v>
      </c>
      <c r="J392" s="94">
        <v>1.1913117523193359</v>
      </c>
      <c r="K392" s="95">
        <v>75.326126953124998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56004</v>
      </c>
      <c r="B393" s="98" t="str">
        <f>+asset_level_drivers!$C$1</f>
        <v>Munson</v>
      </c>
      <c r="C393" s="99">
        <v>33</v>
      </c>
      <c r="D393" s="100">
        <v>1.3249201965332031</v>
      </c>
      <c r="E393" s="100">
        <v>18.879882324218752</v>
      </c>
      <c r="F393" s="100">
        <v>1.7558292388916015</v>
      </c>
      <c r="G393" s="100">
        <v>0.81739904785156248</v>
      </c>
      <c r="H393" s="100">
        <v>0.9936901397705078</v>
      </c>
      <c r="I393" s="100">
        <v>10.761533081054688</v>
      </c>
      <c r="J393" s="100">
        <v>1.1851847839355469</v>
      </c>
      <c r="K393" s="101">
        <v>75.28675244140625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56035</v>
      </c>
      <c r="B394" s="106" t="str">
        <f>+asset_level_drivers!$C$1</f>
        <v>Munson</v>
      </c>
      <c r="C394" s="93">
        <v>33</v>
      </c>
      <c r="D394" s="94">
        <v>1.2648570404052735</v>
      </c>
      <c r="E394" s="94">
        <v>16.786606323242186</v>
      </c>
      <c r="F394" s="94">
        <v>1.561154525756836</v>
      </c>
      <c r="G394" s="94">
        <v>0.81309156799316407</v>
      </c>
      <c r="H394" s="94">
        <v>0.94864278411865233</v>
      </c>
      <c r="I394" s="94">
        <v>9.5683651123046882</v>
      </c>
      <c r="J394" s="94">
        <v>1.0537793655395509</v>
      </c>
      <c r="K394" s="95">
        <v>67.802474121093752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56065</v>
      </c>
      <c r="B395" s="98" t="str">
        <f>+asset_level_drivers!$C$1</f>
        <v>Munson</v>
      </c>
      <c r="C395" s="99">
        <v>33</v>
      </c>
      <c r="D395" s="100">
        <v>1.2583518562316895</v>
      </c>
      <c r="E395" s="100">
        <v>16.700272460937502</v>
      </c>
      <c r="F395" s="100">
        <v>1.5531254730224608</v>
      </c>
      <c r="G395" s="100">
        <v>0.80880688858032224</v>
      </c>
      <c r="H395" s="100">
        <v>0.94376389312744136</v>
      </c>
      <c r="I395" s="100">
        <v>9.5191549072265627</v>
      </c>
      <c r="J395" s="100">
        <v>1.0483597412109376</v>
      </c>
      <c r="K395" s="101">
        <v>67.766978515624999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56096</v>
      </c>
      <c r="B396" s="106" t="str">
        <f>+asset_level_drivers!$C$1</f>
        <v>Munson</v>
      </c>
      <c r="C396" s="93">
        <v>33</v>
      </c>
      <c r="D396" s="94">
        <v>1.2518801307678222</v>
      </c>
      <c r="E396" s="94">
        <v>16.614382934570312</v>
      </c>
      <c r="F396" s="94">
        <v>1.5451377563476563</v>
      </c>
      <c r="G396" s="94">
        <v>0.804544864654541</v>
      </c>
      <c r="H396" s="94">
        <v>0.9389100685119629</v>
      </c>
      <c r="I396" s="94">
        <v>9.4701984252929687</v>
      </c>
      <c r="J396" s="94">
        <v>1.042968032836914</v>
      </c>
      <c r="K396" s="95">
        <v>67.73166552734375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56127</v>
      </c>
      <c r="B397" s="98" t="str">
        <f>+asset_level_drivers!$C$1</f>
        <v>Munson</v>
      </c>
      <c r="C397" s="99">
        <v>33</v>
      </c>
      <c r="D397" s="100">
        <v>1.245441707611084</v>
      </c>
      <c r="E397" s="100">
        <v>16.528935180664064</v>
      </c>
      <c r="F397" s="100">
        <v>1.5371911163330079</v>
      </c>
      <c r="G397" s="100">
        <v>0.80030541229248042</v>
      </c>
      <c r="H397" s="100">
        <v>0.93408130645751952</v>
      </c>
      <c r="I397" s="100">
        <v>9.4214929199218744</v>
      </c>
      <c r="J397" s="100">
        <v>1.0376040573120118</v>
      </c>
      <c r="K397" s="101">
        <v>67.696534667968749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56157</v>
      </c>
      <c r="B398" s="106" t="str">
        <f>+asset_level_drivers!$C$1</f>
        <v>Munson</v>
      </c>
      <c r="C398" s="93">
        <v>33</v>
      </c>
      <c r="D398" s="94">
        <v>1.2390364189147949</v>
      </c>
      <c r="E398" s="94">
        <v>16.443926879882813</v>
      </c>
      <c r="F398" s="94">
        <v>1.5292853546142577</v>
      </c>
      <c r="G398" s="94">
        <v>0.79608837890624995</v>
      </c>
      <c r="H398" s="94">
        <v>0.92927729034423823</v>
      </c>
      <c r="I398" s="94">
        <v>9.3730382690429686</v>
      </c>
      <c r="J398" s="94">
        <v>1.0322676391601562</v>
      </c>
      <c r="K398" s="95">
        <v>67.661585937500007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56188</v>
      </c>
      <c r="B399" s="98" t="str">
        <f>+asset_level_drivers!$C$1</f>
        <v>Munson</v>
      </c>
      <c r="C399" s="99">
        <v>33</v>
      </c>
      <c r="D399" s="100">
        <v>1.2326640510559081</v>
      </c>
      <c r="E399" s="100">
        <v>16.359355834960937</v>
      </c>
      <c r="F399" s="100">
        <v>1.5214202270507813</v>
      </c>
      <c r="G399" s="100">
        <v>0.79189361953735349</v>
      </c>
      <c r="H399" s="100">
        <v>0.92449803924560547</v>
      </c>
      <c r="I399" s="100">
        <v>9.3248323974609377</v>
      </c>
      <c r="J399" s="100">
        <v>1.0269587097167969</v>
      </c>
      <c r="K399" s="101">
        <v>67.626817382812504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56218</v>
      </c>
      <c r="B400" s="106" t="str">
        <f>+asset_level_drivers!$C$1</f>
        <v>Munson</v>
      </c>
      <c r="C400" s="93">
        <v>33</v>
      </c>
      <c r="D400" s="94">
        <v>1.2263244438171386</v>
      </c>
      <c r="E400" s="94">
        <v>16.275219238281249</v>
      </c>
      <c r="F400" s="94">
        <v>1.5135955352783204</v>
      </c>
      <c r="G400" s="94">
        <v>0.78772105026245121</v>
      </c>
      <c r="H400" s="94">
        <v>0.91974334716796879</v>
      </c>
      <c r="I400" s="94">
        <v>9.2768748168945319</v>
      </c>
      <c r="J400" s="94">
        <v>1.0216770629882812</v>
      </c>
      <c r="K400" s="95">
        <v>67.592229980468744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56249</v>
      </c>
      <c r="B401" s="98" t="str">
        <f>+asset_level_drivers!$C$1</f>
        <v>Munson</v>
      </c>
      <c r="C401" s="99">
        <v>33</v>
      </c>
      <c r="D401" s="100">
        <v>1.2200174179077148</v>
      </c>
      <c r="E401" s="100">
        <v>16.191515502929686</v>
      </c>
      <c r="F401" s="100">
        <v>1.5058110961914062</v>
      </c>
      <c r="G401" s="100">
        <v>0.78357051849365233</v>
      </c>
      <c r="H401" s="100">
        <v>0.91501307296752932</v>
      </c>
      <c r="I401" s="100">
        <v>9.2291638183593747</v>
      </c>
      <c r="J401" s="100">
        <v>1.0164225311279298</v>
      </c>
      <c r="K401" s="101">
        <v>67.55781884765625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56280</v>
      </c>
      <c r="B402" s="106" t="str">
        <f>+asset_level_drivers!$C$1</f>
        <v>Munson</v>
      </c>
      <c r="C402" s="93">
        <v>33</v>
      </c>
      <c r="D402" s="94">
        <v>1.2137428474426271</v>
      </c>
      <c r="E402" s="94">
        <v>16.108242431640626</v>
      </c>
      <c r="F402" s="94">
        <v>1.4980666961669922</v>
      </c>
      <c r="G402" s="94">
        <v>0.77944194030761715</v>
      </c>
      <c r="H402" s="94">
        <v>0.91030714035034177</v>
      </c>
      <c r="I402" s="94">
        <v>9.1816980590820307</v>
      </c>
      <c r="J402" s="94">
        <v>1.0111950302124024</v>
      </c>
      <c r="K402" s="95">
        <v>67.523587890624995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56308</v>
      </c>
      <c r="B403" s="98" t="str">
        <f>+asset_level_drivers!$C$1</f>
        <v>Munson</v>
      </c>
      <c r="C403" s="99">
        <v>33</v>
      </c>
      <c r="D403" s="100">
        <v>1.2075005264282226</v>
      </c>
      <c r="E403" s="100">
        <v>16.025397338867187</v>
      </c>
      <c r="F403" s="100">
        <v>1.4903621063232422</v>
      </c>
      <c r="G403" s="100">
        <v>0.77533517074584957</v>
      </c>
      <c r="H403" s="100">
        <v>0.90562541961669918</v>
      </c>
      <c r="I403" s="100">
        <v>9.1344765014648441</v>
      </c>
      <c r="J403" s="100">
        <v>1.0059944686889648</v>
      </c>
      <c r="K403" s="101">
        <v>67.489531249999999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56339</v>
      </c>
      <c r="B404" s="106" t="str">
        <f>+asset_level_drivers!$C$1</f>
        <v>Munson</v>
      </c>
      <c r="C404" s="93">
        <v>33</v>
      </c>
      <c r="D404" s="94">
        <v>1.144542266845703</v>
      </c>
      <c r="E404" s="94">
        <v>14.001573364257812</v>
      </c>
      <c r="F404" s="94">
        <v>1.3021464538574219</v>
      </c>
      <c r="G404" s="94">
        <v>0.77125012588500974</v>
      </c>
      <c r="H404" s="94">
        <v>0.85840670013427733</v>
      </c>
      <c r="I404" s="94">
        <v>7.9808964843750001</v>
      </c>
      <c r="J404" s="94">
        <v>0.87894889831542966</v>
      </c>
      <c r="K404" s="95">
        <v>60.029070312499996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56369</v>
      </c>
      <c r="B405" s="98" t="str">
        <f>+asset_level_drivers!$C$1</f>
        <v>Munson</v>
      </c>
      <c r="C405" s="99">
        <v>33</v>
      </c>
      <c r="D405" s="100">
        <v>1.1386559066772461</v>
      </c>
      <c r="E405" s="100">
        <v>13.929563598632813</v>
      </c>
      <c r="F405" s="100">
        <v>1.2954495391845704</v>
      </c>
      <c r="G405" s="100">
        <v>0.76718671417236328</v>
      </c>
      <c r="H405" s="100">
        <v>0.85399193572998044</v>
      </c>
      <c r="I405" s="100">
        <v>7.9398511352539058</v>
      </c>
      <c r="J405" s="100">
        <v>0.87442849731445316</v>
      </c>
      <c r="K405" s="101">
        <v>59.9987421875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56400</v>
      </c>
      <c r="B406" s="106" t="str">
        <f>+asset_level_drivers!$C$1</f>
        <v>Munson</v>
      </c>
      <c r="C406" s="93">
        <v>33</v>
      </c>
      <c r="D406" s="94">
        <v>1.1327997665405274</v>
      </c>
      <c r="E406" s="94">
        <v>13.857923706054688</v>
      </c>
      <c r="F406" s="94">
        <v>1.2887870788574218</v>
      </c>
      <c r="G406" s="94">
        <v>0.76314473342895506</v>
      </c>
      <c r="H406" s="94">
        <v>0.84959982299804693</v>
      </c>
      <c r="I406" s="94">
        <v>7.8990164184570313</v>
      </c>
      <c r="J406" s="94">
        <v>0.86993130493164061</v>
      </c>
      <c r="K406" s="95">
        <v>59.968571777343747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56430</v>
      </c>
      <c r="B407" s="98" t="str">
        <f>+asset_level_drivers!$C$1</f>
        <v>Munson</v>
      </c>
      <c r="C407" s="99">
        <v>33</v>
      </c>
      <c r="D407" s="100">
        <v>1.1269737777709961</v>
      </c>
      <c r="E407" s="100">
        <v>13.786651977539062</v>
      </c>
      <c r="F407" s="100">
        <v>1.2821587371826171</v>
      </c>
      <c r="G407" s="100">
        <v>0.75912416458129883</v>
      </c>
      <c r="H407" s="100">
        <v>0.84523033142089843</v>
      </c>
      <c r="I407" s="100">
        <v>7.8583915405273439</v>
      </c>
      <c r="J407" s="100">
        <v>0.86545719909667973</v>
      </c>
      <c r="K407" s="101">
        <v>59.938557128906247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56461</v>
      </c>
      <c r="B408" s="106" t="str">
        <f>+asset_level_drivers!$C$1</f>
        <v>Munson</v>
      </c>
      <c r="C408" s="93">
        <v>33</v>
      </c>
      <c r="D408" s="94">
        <v>1.1211777572631836</v>
      </c>
      <c r="E408" s="94">
        <v>13.715747192382812</v>
      </c>
      <c r="F408" s="94">
        <v>1.2755646057128907</v>
      </c>
      <c r="G408" s="94">
        <v>0.75512485504150395</v>
      </c>
      <c r="H408" s="94">
        <v>0.84088331604003907</v>
      </c>
      <c r="I408" s="94">
        <v>7.8179759521484371</v>
      </c>
      <c r="J408" s="94">
        <v>0.8610061416625977</v>
      </c>
      <c r="K408" s="95">
        <v>59.908699707031253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56492</v>
      </c>
      <c r="B409" s="98" t="str">
        <f>+asset_level_drivers!$C$1</f>
        <v>Munson</v>
      </c>
      <c r="C409" s="99">
        <v>33</v>
      </c>
      <c r="D409" s="100">
        <v>1.1154115142822265</v>
      </c>
      <c r="E409" s="100">
        <v>13.645207031249999</v>
      </c>
      <c r="F409" s="100">
        <v>1.2690043945312499</v>
      </c>
      <c r="G409" s="100">
        <v>0.75114665603637698</v>
      </c>
      <c r="H409" s="100">
        <v>0.83655863189697266</v>
      </c>
      <c r="I409" s="100">
        <v>7.7777679443359373</v>
      </c>
      <c r="J409" s="100">
        <v>0.8565779571533203</v>
      </c>
      <c r="K409" s="101">
        <v>59.8789951171875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56522</v>
      </c>
      <c r="B410" s="106" t="str">
        <f>+asset_level_drivers!$C$1</f>
        <v>Munson</v>
      </c>
      <c r="C410" s="93">
        <v>33</v>
      </c>
      <c r="D410" s="94">
        <v>1.1096749267578125</v>
      </c>
      <c r="E410" s="94">
        <v>13.575029418945313</v>
      </c>
      <c r="F410" s="94">
        <v>1.2624778137207031</v>
      </c>
      <c r="G410" s="94">
        <v>0.74718948745727543</v>
      </c>
      <c r="H410" s="94">
        <v>0.83225617980957034</v>
      </c>
      <c r="I410" s="94">
        <v>7.7377667846679685</v>
      </c>
      <c r="J410" s="94">
        <v>0.8521725463867188</v>
      </c>
      <c r="K410" s="95">
        <v>59.84944287109375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56553</v>
      </c>
      <c r="B411" s="98" t="str">
        <f>+asset_level_drivers!$C$1</f>
        <v>Munson</v>
      </c>
      <c r="C411" s="99">
        <v>33</v>
      </c>
      <c r="D411" s="100">
        <v>1.1039678649902345</v>
      </c>
      <c r="E411" s="100">
        <v>13.505213012695313</v>
      </c>
      <c r="F411" s="100">
        <v>1.2559849700927734</v>
      </c>
      <c r="G411" s="100">
        <v>0.74325326156616212</v>
      </c>
      <c r="H411" s="100">
        <v>0.82797589874267574</v>
      </c>
      <c r="I411" s="100">
        <v>7.6979710083007813</v>
      </c>
      <c r="J411" s="100">
        <v>0.84778987884521484</v>
      </c>
      <c r="K411" s="101">
        <v>59.820046386718751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56583</v>
      </c>
      <c r="B412" s="106" t="str">
        <f>+asset_level_drivers!$C$1</f>
        <v>Munson</v>
      </c>
      <c r="C412" s="93">
        <v>33</v>
      </c>
      <c r="D412" s="94">
        <v>1.0982901458740235</v>
      </c>
      <c r="E412" s="94">
        <v>13.435755615234376</v>
      </c>
      <c r="F412" s="94">
        <v>1.249525405883789</v>
      </c>
      <c r="G412" s="94">
        <v>0.73933784103393552</v>
      </c>
      <c r="H412" s="94">
        <v>0.82371759033203129</v>
      </c>
      <c r="I412" s="94">
        <v>7.6583803710937497</v>
      </c>
      <c r="J412" s="94">
        <v>0.84342965698242189</v>
      </c>
      <c r="K412" s="95">
        <v>59.790799804687502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56614</v>
      </c>
      <c r="B413" s="98" t="str">
        <f>+asset_level_drivers!$C$1</f>
        <v>Munson</v>
      </c>
      <c r="C413" s="99">
        <v>33</v>
      </c>
      <c r="D413" s="100">
        <v>1.0926416549682618</v>
      </c>
      <c r="E413" s="100">
        <v>13.366656127929687</v>
      </c>
      <c r="F413" s="100">
        <v>1.2430991821289064</v>
      </c>
      <c r="G413" s="100">
        <v>0.73544313430786135</v>
      </c>
      <c r="H413" s="100">
        <v>0.81948125457763676</v>
      </c>
      <c r="I413" s="100">
        <v>7.6189939575195309</v>
      </c>
      <c r="J413" s="100">
        <v>0.83909195709228512</v>
      </c>
      <c r="K413" s="101">
        <v>59.761705078124997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56645</v>
      </c>
      <c r="B414" s="106" t="str">
        <f>+asset_level_drivers!$C$1</f>
        <v>Munson</v>
      </c>
      <c r="C414" s="93">
        <v>33</v>
      </c>
      <c r="D414" s="94">
        <v>1.0870221939086915</v>
      </c>
      <c r="E414" s="94">
        <v>13.297911254882813</v>
      </c>
      <c r="F414" s="94">
        <v>1.2367059173583985</v>
      </c>
      <c r="G414" s="94">
        <v>0.73156899833679201</v>
      </c>
      <c r="H414" s="94">
        <v>0.81526664733886722</v>
      </c>
      <c r="I414" s="94">
        <v>7.5798093261718753</v>
      </c>
      <c r="J414" s="94">
        <v>0.83477652740478514</v>
      </c>
      <c r="K414" s="95">
        <v>59.732758789062501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56673</v>
      </c>
      <c r="B415" s="98" t="str">
        <f>+asset_level_drivers!$C$1</f>
        <v>Munson</v>
      </c>
      <c r="C415" s="99">
        <v>33</v>
      </c>
      <c r="D415" s="100">
        <v>1.0814316482543946</v>
      </c>
      <c r="E415" s="100">
        <v>13.22952001953125</v>
      </c>
      <c r="F415" s="100">
        <v>1.2303454742431641</v>
      </c>
      <c r="G415" s="100">
        <v>0.72771534729003906</v>
      </c>
      <c r="H415" s="100">
        <v>0.81107375335693355</v>
      </c>
      <c r="I415" s="100">
        <v>7.5408264770507811</v>
      </c>
      <c r="J415" s="100">
        <v>0.83048326873779299</v>
      </c>
      <c r="K415" s="101">
        <v>59.703963867187497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56704</v>
      </c>
      <c r="B416" s="106" t="str">
        <f>+asset_level_drivers!$C$1</f>
        <v>Munson</v>
      </c>
      <c r="C416" s="93">
        <v>33</v>
      </c>
      <c r="D416" s="94">
        <v>1.0758698272705078</v>
      </c>
      <c r="E416" s="94">
        <v>13.161480346679687</v>
      </c>
      <c r="F416" s="94">
        <v>1.2240178146362304</v>
      </c>
      <c r="G416" s="94">
        <v>0.72388204002380374</v>
      </c>
      <c r="H416" s="94">
        <v>0.80690235900878904</v>
      </c>
      <c r="I416" s="94">
        <v>7.5020435180664062</v>
      </c>
      <c r="J416" s="94">
        <v>0.82621204376220703</v>
      </c>
      <c r="K416" s="95">
        <v>59.675319335937502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56734</v>
      </c>
      <c r="B417" s="98" t="str">
        <f>+asset_level_drivers!$C$1</f>
        <v>Munson</v>
      </c>
      <c r="C417" s="99">
        <v>33</v>
      </c>
      <c r="D417" s="100">
        <v>1.0703366088867188</v>
      </c>
      <c r="E417" s="100">
        <v>13.093790771484375</v>
      </c>
      <c r="F417" s="100">
        <v>1.2177226638793945</v>
      </c>
      <c r="G417" s="100">
        <v>0.72006899070739749</v>
      </c>
      <c r="H417" s="100">
        <v>0.80275244903564458</v>
      </c>
      <c r="I417" s="100">
        <v>7.4634603881835941</v>
      </c>
      <c r="J417" s="100">
        <v>0.82196280670166011</v>
      </c>
      <c r="K417" s="101">
        <v>59.646821289062501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56765</v>
      </c>
      <c r="B418" s="106" t="str">
        <f>+asset_level_drivers!$C$1</f>
        <v>Munson</v>
      </c>
      <c r="C418" s="93">
        <v>33</v>
      </c>
      <c r="D418" s="94">
        <v>1.0648318634033203</v>
      </c>
      <c r="E418" s="94">
        <v>13.026449340820312</v>
      </c>
      <c r="F418" s="94">
        <v>1.2114598770141602</v>
      </c>
      <c r="G418" s="94">
        <v>0.7162761173248291</v>
      </c>
      <c r="H418" s="94">
        <v>0.79862390136718753</v>
      </c>
      <c r="I418" s="94">
        <v>7.4250760498046873</v>
      </c>
      <c r="J418" s="94">
        <v>0.81773544311523438</v>
      </c>
      <c r="K418" s="95">
        <v>59.61847119140625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56795</v>
      </c>
      <c r="B419" s="98" t="str">
        <f>+asset_level_drivers!$C$1</f>
        <v>Munson</v>
      </c>
      <c r="C419" s="99">
        <v>33</v>
      </c>
      <c r="D419" s="100">
        <v>1.0593554229736328</v>
      </c>
      <c r="E419" s="100">
        <v>12.959453735351563</v>
      </c>
      <c r="F419" s="100">
        <v>1.205229362487793</v>
      </c>
      <c r="G419" s="100">
        <v>0.71250327682495118</v>
      </c>
      <c r="H419" s="100">
        <v>0.79451656341552734</v>
      </c>
      <c r="I419" s="100">
        <v>7.3868883666992184</v>
      </c>
      <c r="J419" s="100">
        <v>0.81352985382080079</v>
      </c>
      <c r="K419" s="101">
        <v>59.590266601562497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56826</v>
      </c>
      <c r="B420" s="106" t="str">
        <f>+asset_level_drivers!$C$1</f>
        <v>Munson</v>
      </c>
      <c r="C420" s="93">
        <v>33</v>
      </c>
      <c r="D420" s="94">
        <v>1.0539071578979493</v>
      </c>
      <c r="E420" s="94">
        <v>12.892803344726563</v>
      </c>
      <c r="F420" s="94">
        <v>1.1990307998657226</v>
      </c>
      <c r="G420" s="94">
        <v>0.67853392791748046</v>
      </c>
      <c r="H420" s="94">
        <v>0.79043038177490232</v>
      </c>
      <c r="I420" s="94">
        <v>7.3488981323242184</v>
      </c>
      <c r="J420" s="94">
        <v>0.80934580993652339</v>
      </c>
      <c r="K420" s="95">
        <v>59.517790527343749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56857</v>
      </c>
      <c r="B421" s="98" t="str">
        <f>+asset_level_drivers!$C$1</f>
        <v>Munson</v>
      </c>
      <c r="C421" s="99">
        <v>33</v>
      </c>
      <c r="D421" s="100">
        <v>1.0484868621826171</v>
      </c>
      <c r="E421" s="100">
        <v>12.826495239257813</v>
      </c>
      <c r="F421" s="100">
        <v>1.1928641738891601</v>
      </c>
      <c r="G421" s="100">
        <v>0.67498302459716797</v>
      </c>
      <c r="H421" s="100">
        <v>0.78636515808105467</v>
      </c>
      <c r="I421" s="100">
        <v>7.3111022338867189</v>
      </c>
      <c r="J421" s="100">
        <v>0.80518331909179686</v>
      </c>
      <c r="K421" s="101">
        <v>59.4901455078125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56887</v>
      </c>
      <c r="B422" s="106" t="str">
        <f>+asset_level_drivers!$C$1</f>
        <v>Munson</v>
      </c>
      <c r="C422" s="93">
        <v>33</v>
      </c>
      <c r="D422" s="94">
        <v>1.043094497680664</v>
      </c>
      <c r="E422" s="94">
        <v>12.760528564453125</v>
      </c>
      <c r="F422" s="94">
        <v>1.1867293014526368</v>
      </c>
      <c r="G422" s="94">
        <v>0.67145080566406246</v>
      </c>
      <c r="H422" s="94">
        <v>0.78232086944580082</v>
      </c>
      <c r="I422" s="94">
        <v>7.2735011596679691</v>
      </c>
      <c r="J422" s="94">
        <v>0.80104229736328125</v>
      </c>
      <c r="K422" s="95">
        <v>59.462644042968748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56918</v>
      </c>
      <c r="B423" s="98" t="str">
        <f>+asset_level_drivers!$C$1</f>
        <v>Munson</v>
      </c>
      <c r="C423" s="99">
        <v>33</v>
      </c>
      <c r="D423" s="100">
        <v>1.0377298202514649</v>
      </c>
      <c r="E423" s="100">
        <v>12.694901000976563</v>
      </c>
      <c r="F423" s="100">
        <v>1.1806259231567382</v>
      </c>
      <c r="G423" s="100">
        <v>0.66793706512451168</v>
      </c>
      <c r="H423" s="100">
        <v>0.77829737854003911</v>
      </c>
      <c r="I423" s="100">
        <v>7.2360934448242187</v>
      </c>
      <c r="J423" s="100">
        <v>0.79692253875732422</v>
      </c>
      <c r="K423" s="101">
        <v>59.435283691406248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56948</v>
      </c>
      <c r="B424" s="106" t="str">
        <f>+asset_level_drivers!$C$1</f>
        <v>Munson</v>
      </c>
      <c r="C424" s="93">
        <v>33</v>
      </c>
      <c r="D424" s="94">
        <v>1.0323927688598633</v>
      </c>
      <c r="E424" s="94">
        <v>12.629611083984376</v>
      </c>
      <c r="F424" s="94">
        <v>1.174553955078125</v>
      </c>
      <c r="G424" s="94">
        <v>0.66444179534912107</v>
      </c>
      <c r="H424" s="94">
        <v>0.77429457855224615</v>
      </c>
      <c r="I424" s="94">
        <v>7.1988782348632814</v>
      </c>
      <c r="J424" s="94">
        <v>0.79282395172119136</v>
      </c>
      <c r="K424" s="95">
        <v>59.408063476562504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56979</v>
      </c>
      <c r="B425" s="98" t="str">
        <f>+asset_level_drivers!$C$1</f>
        <v>Munson</v>
      </c>
      <c r="C425" s="99">
        <v>33</v>
      </c>
      <c r="D425" s="100">
        <v>1.0270831756591796</v>
      </c>
      <c r="E425" s="100">
        <v>12.564656738281251</v>
      </c>
      <c r="F425" s="100">
        <v>1.168513168334961</v>
      </c>
      <c r="G425" s="100">
        <v>0.6609648590087891</v>
      </c>
      <c r="H425" s="100">
        <v>0.77031236267089842</v>
      </c>
      <c r="I425" s="100">
        <v>7.161854431152344</v>
      </c>
      <c r="J425" s="100">
        <v>0.78874642944335938</v>
      </c>
      <c r="K425" s="101">
        <v>59.380984374999997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57010</v>
      </c>
      <c r="B426" s="106" t="str">
        <f>+asset_level_drivers!$C$1</f>
        <v>Munson</v>
      </c>
      <c r="C426" s="93">
        <v>33</v>
      </c>
      <c r="D426" s="94">
        <v>1.0218009033203126</v>
      </c>
      <c r="E426" s="94">
        <v>12.500037109375</v>
      </c>
      <c r="F426" s="94">
        <v>1.1625036087036134</v>
      </c>
      <c r="G426" s="94">
        <v>0.65750617980957027</v>
      </c>
      <c r="H426" s="94">
        <v>0.76635066223144532</v>
      </c>
      <c r="I426" s="94">
        <v>7.1250213012695314</v>
      </c>
      <c r="J426" s="94">
        <v>0.78468997192382817</v>
      </c>
      <c r="K426" s="95">
        <v>59.35404638671875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57039</v>
      </c>
      <c r="B427" s="98" t="str">
        <f>+asset_level_drivers!$C$1</f>
        <v>Munson</v>
      </c>
      <c r="C427" s="99">
        <v>33</v>
      </c>
      <c r="D427" s="100">
        <v>1.016545768737793</v>
      </c>
      <c r="E427" s="100">
        <v>12.435749389648437</v>
      </c>
      <c r="F427" s="100">
        <v>1.1565248031616211</v>
      </c>
      <c r="G427" s="100">
        <v>0.65406562042236327</v>
      </c>
      <c r="H427" s="100">
        <v>0.76240931701660153</v>
      </c>
      <c r="I427" s="100">
        <v>7.0883771972656247</v>
      </c>
      <c r="J427" s="100">
        <v>0.78065425109863285</v>
      </c>
      <c r="K427" s="101">
        <v>59.327247070312502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57070</v>
      </c>
      <c r="B428" s="106" t="str">
        <f>+asset_level_drivers!$C$1</f>
        <v>Munson</v>
      </c>
      <c r="C428" s="93">
        <v>33</v>
      </c>
      <c r="D428" s="94">
        <v>1.0113176498413086</v>
      </c>
      <c r="E428" s="94">
        <v>12.371792236328124</v>
      </c>
      <c r="F428" s="94">
        <v>1.1505767974853516</v>
      </c>
      <c r="G428" s="94">
        <v>0.65064311218261717</v>
      </c>
      <c r="H428" s="94">
        <v>0.75848824310302732</v>
      </c>
      <c r="I428" s="94">
        <v>7.0519217529296876</v>
      </c>
      <c r="J428" s="94">
        <v>0.77663938140869138</v>
      </c>
      <c r="K428" s="95">
        <v>59.300586425781248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57100</v>
      </c>
      <c r="B429" s="98" t="str">
        <f>+asset_level_drivers!$C$1</f>
        <v>Munson</v>
      </c>
      <c r="C429" s="99">
        <v>33</v>
      </c>
      <c r="D429" s="100">
        <v>1.0061164474487305</v>
      </c>
      <c r="E429" s="100">
        <v>12.308163696289062</v>
      </c>
      <c r="F429" s="100">
        <v>1.1446593475341797</v>
      </c>
      <c r="G429" s="100">
        <v>0.64723857116699224</v>
      </c>
      <c r="H429" s="100">
        <v>0.75458734893798829</v>
      </c>
      <c r="I429" s="100">
        <v>7.015653137207031</v>
      </c>
      <c r="J429" s="100">
        <v>0.77264511108398437</v>
      </c>
      <c r="K429" s="101">
        <v>59.274061035156251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57131</v>
      </c>
      <c r="B430" s="106" t="str">
        <f>+asset_level_drivers!$C$1</f>
        <v>Munson</v>
      </c>
      <c r="C430" s="93">
        <v>33</v>
      </c>
      <c r="D430" s="94">
        <v>0.91421100616455075</v>
      </c>
      <c r="E430" s="94">
        <v>10.788714233398437</v>
      </c>
      <c r="F430" s="94">
        <v>1.0033505325317382</v>
      </c>
      <c r="G430" s="94">
        <v>0.64385186004638673</v>
      </c>
      <c r="H430" s="94">
        <v>0.68565825653076173</v>
      </c>
      <c r="I430" s="94">
        <v>6.1495671386718751</v>
      </c>
      <c r="J430" s="94">
        <v>0.67726166534423826</v>
      </c>
      <c r="K430" s="95">
        <v>51.98520556640625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57161</v>
      </c>
      <c r="B431" s="98" t="str">
        <f>+asset_level_drivers!$C$1</f>
        <v>Munson</v>
      </c>
      <c r="C431" s="99">
        <v>33</v>
      </c>
      <c r="D431" s="100">
        <v>0.90950923156738284</v>
      </c>
      <c r="E431" s="100">
        <v>10.733228515624999</v>
      </c>
      <c r="F431" s="100">
        <v>0.99819036102294922</v>
      </c>
      <c r="G431" s="100">
        <v>0.64048297119140629</v>
      </c>
      <c r="H431" s="100">
        <v>0.68213191986083987</v>
      </c>
      <c r="I431" s="100">
        <v>6.1179404296874997</v>
      </c>
      <c r="J431" s="100">
        <v>0.67377855682373045</v>
      </c>
      <c r="K431" s="101">
        <v>51.96148681640625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57192</v>
      </c>
      <c r="B432" s="106" t="str">
        <f>+asset_level_drivers!$C$1</f>
        <v>Munson</v>
      </c>
      <c r="C432" s="93">
        <v>33</v>
      </c>
      <c r="D432" s="94">
        <v>0.90483158874511715</v>
      </c>
      <c r="E432" s="94">
        <v>10.678027221679688</v>
      </c>
      <c r="F432" s="94">
        <v>0.99305666351318356</v>
      </c>
      <c r="G432" s="94">
        <v>0.63713169860839847</v>
      </c>
      <c r="H432" s="94">
        <v>0.67862369537353517</v>
      </c>
      <c r="I432" s="94">
        <v>6.0864755859375004</v>
      </c>
      <c r="J432" s="94">
        <v>0.67031329345703128</v>
      </c>
      <c r="K432" s="95">
        <v>51.93789208984375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57223</v>
      </c>
      <c r="B433" s="98" t="str">
        <f>+asset_level_drivers!$C$1</f>
        <v>Munson</v>
      </c>
      <c r="C433" s="99">
        <v>33</v>
      </c>
      <c r="D433" s="100">
        <v>0.90017802429199223</v>
      </c>
      <c r="E433" s="100">
        <v>10.623109741210937</v>
      </c>
      <c r="F433" s="100">
        <v>0.98794933319091793</v>
      </c>
      <c r="G433" s="100">
        <v>0.6337980346679688</v>
      </c>
      <c r="H433" s="100">
        <v>0.67513351440429692</v>
      </c>
      <c r="I433" s="100">
        <v>6.0551726074218752</v>
      </c>
      <c r="J433" s="100">
        <v>0.66686581420898439</v>
      </c>
      <c r="K433" s="101">
        <v>51.914418945312498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57253</v>
      </c>
      <c r="B434" s="106" t="str">
        <f>+asset_level_drivers!$C$1</f>
        <v>Munson</v>
      </c>
      <c r="C434" s="93">
        <v>33</v>
      </c>
      <c r="D434" s="94">
        <v>0.89554838562011718</v>
      </c>
      <c r="E434" s="94">
        <v>10.568474853515625</v>
      </c>
      <c r="F434" s="94">
        <v>0.98286825561523439</v>
      </c>
      <c r="G434" s="94">
        <v>0.63048183822631831</v>
      </c>
      <c r="H434" s="94">
        <v>0.67166128540039061</v>
      </c>
      <c r="I434" s="94">
        <v>6.0240306396484371</v>
      </c>
      <c r="J434" s="94">
        <v>0.6634360961914062</v>
      </c>
      <c r="K434" s="95">
        <v>51.891066894531249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57284</v>
      </c>
      <c r="B435" s="98" t="str">
        <f>+asset_level_drivers!$C$1</f>
        <v>Munson</v>
      </c>
      <c r="C435" s="99">
        <v>33</v>
      </c>
      <c r="D435" s="100">
        <v>0.89094254302978515</v>
      </c>
      <c r="E435" s="100">
        <v>10.514120605468751</v>
      </c>
      <c r="F435" s="100">
        <v>0.97781333160400385</v>
      </c>
      <c r="G435" s="100">
        <v>0.62718303680419918</v>
      </c>
      <c r="H435" s="100">
        <v>0.66820692443847651</v>
      </c>
      <c r="I435" s="100">
        <v>5.9930488281249996</v>
      </c>
      <c r="J435" s="100">
        <v>0.66002404022216798</v>
      </c>
      <c r="K435" s="101">
        <v>51.8678349609375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57314</v>
      </c>
      <c r="B436" s="106" t="str">
        <f>+asset_level_drivers!$C$1</f>
        <v>Munson</v>
      </c>
      <c r="C436" s="93">
        <v>33</v>
      </c>
      <c r="D436" s="94">
        <v>0.88636040496826174</v>
      </c>
      <c r="E436" s="94">
        <v>10.46004638671875</v>
      </c>
      <c r="F436" s="94">
        <v>0.97278443145751958</v>
      </c>
      <c r="G436" s="94">
        <v>0.62390155792236324</v>
      </c>
      <c r="H436" s="94">
        <v>0.66477030944824222</v>
      </c>
      <c r="I436" s="94">
        <v>5.9622263793945312</v>
      </c>
      <c r="J436" s="94">
        <v>0.65662954711914068</v>
      </c>
      <c r="K436" s="95">
        <v>51.844722167968747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57345</v>
      </c>
      <c r="B437" s="98" t="str">
        <f>+asset_level_drivers!$C$1</f>
        <v>Munson</v>
      </c>
      <c r="C437" s="99">
        <v>33</v>
      </c>
      <c r="D437" s="100">
        <v>0.881801872253418</v>
      </c>
      <c r="E437" s="100">
        <v>10.406250732421874</v>
      </c>
      <c r="F437" s="100">
        <v>0.96778138732910157</v>
      </c>
      <c r="G437" s="100">
        <v>0.62063732147216799</v>
      </c>
      <c r="H437" s="100">
        <v>0.66135140991210939</v>
      </c>
      <c r="I437" s="100">
        <v>5.9315628051757816</v>
      </c>
      <c r="J437" s="100">
        <v>0.65325247192382807</v>
      </c>
      <c r="K437" s="101">
        <v>51.821730957031249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57376</v>
      </c>
      <c r="B438" s="106" t="str">
        <f>+asset_level_drivers!$C$1</f>
        <v>Munson</v>
      </c>
      <c r="C438" s="93">
        <v>33</v>
      </c>
      <c r="D438" s="94">
        <v>0.87726676940917969</v>
      </c>
      <c r="E438" s="94">
        <v>10.352731201171874</v>
      </c>
      <c r="F438" s="94">
        <v>0.9628041152954101</v>
      </c>
      <c r="G438" s="94">
        <v>0.61739019393920902</v>
      </c>
      <c r="H438" s="94">
        <v>0.65795005798339845</v>
      </c>
      <c r="I438" s="94">
        <v>5.9010567016601563</v>
      </c>
      <c r="J438" s="94">
        <v>0.64989279937744138</v>
      </c>
      <c r="K438" s="95">
        <v>51.798857421874999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57404</v>
      </c>
      <c r="B439" s="98" t="str">
        <f>+asset_level_drivers!$C$1</f>
        <v>Munson</v>
      </c>
      <c r="C439" s="99">
        <v>33</v>
      </c>
      <c r="D439" s="100">
        <v>0.87275498962402343</v>
      </c>
      <c r="E439" s="100">
        <v>10.299487548828125</v>
      </c>
      <c r="F439" s="100">
        <v>0.95785245513916017</v>
      </c>
      <c r="G439" s="100">
        <v>0.61416010284423828</v>
      </c>
      <c r="H439" s="100">
        <v>0.65456624603271485</v>
      </c>
      <c r="I439" s="100">
        <v>5.8707077636718754</v>
      </c>
      <c r="J439" s="100">
        <v>0.64655043029785153</v>
      </c>
      <c r="K439" s="101">
        <v>51.776101562500003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57435</v>
      </c>
      <c r="B440" s="106" t="str">
        <f>+asset_level_drivers!$C$1</f>
        <v>Munson</v>
      </c>
      <c r="C440" s="93">
        <v>33</v>
      </c>
      <c r="D440" s="94">
        <v>0.86826637268066409</v>
      </c>
      <c r="E440" s="94">
        <v>10.246516723632812</v>
      </c>
      <c r="F440" s="94">
        <v>0.95292612457275394</v>
      </c>
      <c r="G440" s="94">
        <v>0.61094691085815434</v>
      </c>
      <c r="H440" s="94">
        <v>0.65119979858398436</v>
      </c>
      <c r="I440" s="94">
        <v>5.8405142211914063</v>
      </c>
      <c r="J440" s="94">
        <v>0.64322515106201172</v>
      </c>
      <c r="K440" s="95">
        <v>51.753462890625002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57465</v>
      </c>
      <c r="B441" s="98" t="str">
        <f>+asset_level_drivers!$C$1</f>
        <v>Munson</v>
      </c>
      <c r="C441" s="99">
        <v>33</v>
      </c>
      <c r="D441" s="100">
        <v>0.77972359466552732</v>
      </c>
      <c r="E441" s="100">
        <v>8.703308227539063</v>
      </c>
      <c r="F441" s="100">
        <v>0.80940777587890622</v>
      </c>
      <c r="G441" s="100">
        <v>0.60775060272216797</v>
      </c>
      <c r="H441" s="100">
        <v>0.58479269409179691</v>
      </c>
      <c r="I441" s="100">
        <v>4.9608854370117186</v>
      </c>
      <c r="J441" s="100">
        <v>0.54635026550292964</v>
      </c>
      <c r="K441" s="101">
        <v>44.456852050781251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57496</v>
      </c>
      <c r="B442" s="106" t="str">
        <f>+asset_level_drivers!$C$1</f>
        <v>Munson</v>
      </c>
      <c r="C442" s="93">
        <v>33</v>
      </c>
      <c r="D442" s="94">
        <v>0.77571344757080074</v>
      </c>
      <c r="E442" s="94">
        <v>8.6585469970703119</v>
      </c>
      <c r="F442" s="94">
        <v>0.80524496459960937</v>
      </c>
      <c r="G442" s="94">
        <v>0.60457104492187497</v>
      </c>
      <c r="H442" s="94">
        <v>0.58178510284423823</v>
      </c>
      <c r="I442" s="94">
        <v>4.9353715209960933</v>
      </c>
      <c r="J442" s="94">
        <v>0.54354037475585937</v>
      </c>
      <c r="K442" s="95">
        <v>44.437040039062502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57526</v>
      </c>
      <c r="B443" s="98" t="str">
        <f>+asset_level_drivers!$C$1</f>
        <v>Munson</v>
      </c>
      <c r="C443" s="99">
        <v>33</v>
      </c>
      <c r="D443" s="100">
        <v>0.77172393035888676</v>
      </c>
      <c r="E443" s="100">
        <v>8.6140156250000004</v>
      </c>
      <c r="F443" s="100">
        <v>0.80110353851318361</v>
      </c>
      <c r="G443" s="100">
        <v>0.60140816116333007</v>
      </c>
      <c r="H443" s="100">
        <v>0.57879296874999997</v>
      </c>
      <c r="I443" s="100">
        <v>4.9099890747070312</v>
      </c>
      <c r="J443" s="100">
        <v>0.54074489593505859</v>
      </c>
      <c r="K443" s="101">
        <v>44.417330078124998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57557</v>
      </c>
      <c r="B444" s="106" t="str">
        <f>+asset_level_drivers!$C$1</f>
        <v>Munson</v>
      </c>
      <c r="C444" s="93">
        <v>33</v>
      </c>
      <c r="D444" s="94">
        <v>0.7677549438476563</v>
      </c>
      <c r="E444" s="94">
        <v>8.5697135009765617</v>
      </c>
      <c r="F444" s="94">
        <v>0.79698345947265625</v>
      </c>
      <c r="G444" s="94">
        <v>0.59826187896728511</v>
      </c>
      <c r="H444" s="94">
        <v>0.57581622314453129</v>
      </c>
      <c r="I444" s="94">
        <v>4.8847366943359374</v>
      </c>
      <c r="J444" s="94">
        <v>0.5379638671875</v>
      </c>
      <c r="K444" s="95">
        <v>44.397721191406248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57588</v>
      </c>
      <c r="B445" s="98" t="str">
        <f>+asset_level_drivers!$C$1</f>
        <v>Munson</v>
      </c>
      <c r="C445" s="99">
        <v>33</v>
      </c>
      <c r="D445" s="100">
        <v>0.76380638885498042</v>
      </c>
      <c r="E445" s="100">
        <v>8.5256398925781252</v>
      </c>
      <c r="F445" s="100">
        <v>0.79288462066650389</v>
      </c>
      <c r="G445" s="100">
        <v>0.59513212203979493</v>
      </c>
      <c r="H445" s="100">
        <v>0.57285479736328127</v>
      </c>
      <c r="I445" s="100">
        <v>4.8596149291992186</v>
      </c>
      <c r="J445" s="100">
        <v>0.53519713592529294</v>
      </c>
      <c r="K445" s="101">
        <v>44.378215820312498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57618</v>
      </c>
      <c r="B446" s="106" t="str">
        <f>+asset_level_drivers!$C$1</f>
        <v>Munson</v>
      </c>
      <c r="C446" s="93">
        <v>33</v>
      </c>
      <c r="D446" s="94">
        <v>0.75987812042236325</v>
      </c>
      <c r="E446" s="94">
        <v>8.4817921142578125</v>
      </c>
      <c r="F446" s="94">
        <v>0.78880676269531247</v>
      </c>
      <c r="G446" s="94">
        <v>0.59201875686645511</v>
      </c>
      <c r="H446" s="94">
        <v>0.56990859222412105</v>
      </c>
      <c r="I446" s="94">
        <v>4.8346213378906251</v>
      </c>
      <c r="J446" s="94">
        <v>0.53244455718994144</v>
      </c>
      <c r="K446" s="95">
        <v>44.358809570312502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57649</v>
      </c>
      <c r="B447" s="98" t="str">
        <f>+asset_level_drivers!$C$1</f>
        <v>Munson</v>
      </c>
      <c r="C447" s="99">
        <v>33</v>
      </c>
      <c r="D447" s="100">
        <v>0.75597004699707027</v>
      </c>
      <c r="E447" s="100">
        <v>8.4381702880859368</v>
      </c>
      <c r="F447" s="100">
        <v>0.78474990844726566</v>
      </c>
      <c r="G447" s="100">
        <v>0.5889217109680176</v>
      </c>
      <c r="H447" s="100">
        <v>0.56697753906250004</v>
      </c>
      <c r="I447" s="100">
        <v>4.8097573242187499</v>
      </c>
      <c r="J447" s="100">
        <v>0.52970622253417965</v>
      </c>
      <c r="K447" s="101">
        <v>44.339503906250002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57679</v>
      </c>
      <c r="B448" s="106" t="str">
        <f>+asset_level_drivers!$C$1</f>
        <v>Munson</v>
      </c>
      <c r="C448" s="93">
        <v>33</v>
      </c>
      <c r="D448" s="94">
        <v>0.75208206939697264</v>
      </c>
      <c r="E448" s="94">
        <v>8.3947724609374994</v>
      </c>
      <c r="F448" s="94">
        <v>0.78071389770507815</v>
      </c>
      <c r="G448" s="94">
        <v>0.58584090805053712</v>
      </c>
      <c r="H448" s="94">
        <v>0.56406153869628906</v>
      </c>
      <c r="I448" s="94">
        <v>4.7850205078124999</v>
      </c>
      <c r="J448" s="94">
        <v>0.52698189544677732</v>
      </c>
      <c r="K448" s="95">
        <v>44.320297363281249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57710</v>
      </c>
      <c r="B449" s="98" t="str">
        <f>+asset_level_drivers!$C$1</f>
        <v>Munson</v>
      </c>
      <c r="C449" s="99">
        <v>33</v>
      </c>
      <c r="D449" s="100">
        <v>0.74821409606933598</v>
      </c>
      <c r="E449" s="100">
        <v>8.351597778320313</v>
      </c>
      <c r="F449" s="100">
        <v>0.77669864654541021</v>
      </c>
      <c r="G449" s="100">
        <v>0.58277627182006841</v>
      </c>
      <c r="H449" s="100">
        <v>0.56116056823730465</v>
      </c>
      <c r="I449" s="100">
        <v>4.7604108276367185</v>
      </c>
      <c r="J449" s="100">
        <v>0.52427160644531245</v>
      </c>
      <c r="K449" s="101">
        <v>44.301191406249998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57741</v>
      </c>
      <c r="B450" s="106" t="str">
        <f>+asset_level_drivers!$C$1</f>
        <v>Munson</v>
      </c>
      <c r="C450" s="93">
        <v>33</v>
      </c>
      <c r="D450" s="94">
        <v>0.74436603546142577</v>
      </c>
      <c r="E450" s="94">
        <v>8.3086455078124999</v>
      </c>
      <c r="F450" s="94">
        <v>0.77270410156250002</v>
      </c>
      <c r="G450" s="94">
        <v>0.57972773361206054</v>
      </c>
      <c r="H450" s="94">
        <v>0.55827452850341797</v>
      </c>
      <c r="I450" s="94">
        <v>4.7359281005859373</v>
      </c>
      <c r="J450" s="94">
        <v>0.52157528686523436</v>
      </c>
      <c r="K450" s="95">
        <v>44.282183593749998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57769</v>
      </c>
      <c r="B451" s="98" t="str">
        <f>+asset_level_drivers!$C$1</f>
        <v>Munson</v>
      </c>
      <c r="C451" s="99">
        <v>33</v>
      </c>
      <c r="D451" s="100">
        <v>0.74053774261474614</v>
      </c>
      <c r="E451" s="100">
        <v>8.2659141845703132</v>
      </c>
      <c r="F451" s="100">
        <v>0.76873013305664062</v>
      </c>
      <c r="G451" s="100">
        <v>0.57669515609741206</v>
      </c>
      <c r="H451" s="100">
        <v>0.55540328979492193</v>
      </c>
      <c r="I451" s="100">
        <v>4.7115709228515623</v>
      </c>
      <c r="J451" s="100">
        <v>0.51889285278320307</v>
      </c>
      <c r="K451" s="101">
        <v>44.263274902343753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57800</v>
      </c>
      <c r="B452" s="106" t="str">
        <f>+asset_level_drivers!$C$1</f>
        <v>Munson</v>
      </c>
      <c r="C452" s="93">
        <v>33</v>
      </c>
      <c r="D452" s="94">
        <v>0.73672911834716792</v>
      </c>
      <c r="E452" s="94">
        <v>8.2234020996093751</v>
      </c>
      <c r="F452" s="94">
        <v>0.7647764892578125</v>
      </c>
      <c r="G452" s="94">
        <v>0.57367846298217773</v>
      </c>
      <c r="H452" s="94">
        <v>0.5525468368530273</v>
      </c>
      <c r="I452" s="94">
        <v>4.6873389892578121</v>
      </c>
      <c r="J452" s="94">
        <v>0.51622414398193361</v>
      </c>
      <c r="K452" s="95">
        <v>44.244461914062498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57830</v>
      </c>
      <c r="B453" s="98" t="str">
        <f>+asset_level_drivers!$C$1</f>
        <v>Munson</v>
      </c>
      <c r="C453" s="99">
        <v>33</v>
      </c>
      <c r="D453" s="100">
        <v>0.73294013214111331</v>
      </c>
      <c r="E453" s="100">
        <v>8.1811093750000001</v>
      </c>
      <c r="F453" s="100">
        <v>0.76084323883056637</v>
      </c>
      <c r="G453" s="100">
        <v>0.57067764282226563</v>
      </c>
      <c r="H453" s="100">
        <v>0.54970507812500002</v>
      </c>
      <c r="I453" s="100">
        <v>4.6632324829101561</v>
      </c>
      <c r="J453" s="100">
        <v>0.51356919860839845</v>
      </c>
      <c r="K453" s="101">
        <v>44.225747558593753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57861</v>
      </c>
      <c r="B454" s="106" t="str">
        <f>+asset_level_drivers!$C$1</f>
        <v>Munson</v>
      </c>
      <c r="C454" s="93">
        <v>33</v>
      </c>
      <c r="D454" s="94">
        <v>0.72917060852050786</v>
      </c>
      <c r="E454" s="94">
        <v>8.1390336914062509</v>
      </c>
      <c r="F454" s="94">
        <v>0.75693020629882812</v>
      </c>
      <c r="G454" s="94">
        <v>0.56769253158569333</v>
      </c>
      <c r="H454" s="94">
        <v>0.54687795257568361</v>
      </c>
      <c r="I454" s="94">
        <v>4.6392492675781254</v>
      </c>
      <c r="J454" s="94">
        <v>0.51092790222167972</v>
      </c>
      <c r="K454" s="95">
        <v>44.207128906249999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57891</v>
      </c>
      <c r="B455" s="98" t="str">
        <f>+asset_level_drivers!$C$1</f>
        <v>Munson</v>
      </c>
      <c r="C455" s="99">
        <v>33</v>
      </c>
      <c r="D455" s="100">
        <v>0.7254204864501953</v>
      </c>
      <c r="E455" s="100">
        <v>8.0971746826171866</v>
      </c>
      <c r="F455" s="100">
        <v>0.7530372924804688</v>
      </c>
      <c r="G455" s="100">
        <v>0.56472308731079102</v>
      </c>
      <c r="H455" s="100">
        <v>0.5440653457641601</v>
      </c>
      <c r="I455" s="100">
        <v>4.6153897094726561</v>
      </c>
      <c r="J455" s="100">
        <v>0.50830019378662106</v>
      </c>
      <c r="K455" s="101">
        <v>44.188606445312502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57922</v>
      </c>
      <c r="B456" s="106" t="str">
        <f>+asset_level_drivers!$C$1</f>
        <v>Munson</v>
      </c>
      <c r="C456" s="93">
        <v>33</v>
      </c>
      <c r="D456" s="94">
        <v>0.72168963623046878</v>
      </c>
      <c r="E456" s="94">
        <v>8.0555305175781253</v>
      </c>
      <c r="F456" s="94">
        <v>0.74916442108154302</v>
      </c>
      <c r="G456" s="94">
        <v>0.56176920700073241</v>
      </c>
      <c r="H456" s="94">
        <v>0.54126722717285158</v>
      </c>
      <c r="I456" s="94">
        <v>4.5916522216796878</v>
      </c>
      <c r="J456" s="94">
        <v>0.5056859970092773</v>
      </c>
      <c r="K456" s="95">
        <v>44.170181640625003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57953</v>
      </c>
      <c r="B457" s="98" t="str">
        <f>+asset_level_drivers!$C$1</f>
        <v>Munson</v>
      </c>
      <c r="C457" s="99">
        <v>33</v>
      </c>
      <c r="D457" s="100">
        <v>0.71797797393798823</v>
      </c>
      <c r="E457" s="100">
        <v>8.0141009521484374</v>
      </c>
      <c r="F457" s="100">
        <v>0.74531149291992183</v>
      </c>
      <c r="G457" s="100">
        <v>0.55883081436157223</v>
      </c>
      <c r="H457" s="100">
        <v>0.53848347473144531</v>
      </c>
      <c r="I457" s="100">
        <v>4.5680374755859372</v>
      </c>
      <c r="J457" s="100">
        <v>0.50308528900146487</v>
      </c>
      <c r="K457" s="101">
        <v>44.151850585937503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57983</v>
      </c>
      <c r="B458" s="106" t="str">
        <f>+asset_level_drivers!$C$1</f>
        <v>Munson</v>
      </c>
      <c r="C458" s="93">
        <v>33</v>
      </c>
      <c r="D458" s="94">
        <v>0.71428540039062505</v>
      </c>
      <c r="E458" s="94">
        <v>7.9728841552734373</v>
      </c>
      <c r="F458" s="94">
        <v>0.74147828674316407</v>
      </c>
      <c r="G458" s="94">
        <v>0.55590783691406254</v>
      </c>
      <c r="H458" s="94">
        <v>0.53571405792236326</v>
      </c>
      <c r="I458" s="94">
        <v>4.5445438842773438</v>
      </c>
      <c r="J458" s="94">
        <v>0.50049787139892576</v>
      </c>
      <c r="K458" s="95">
        <v>44.13361328125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58014</v>
      </c>
      <c r="B459" s="98" t="str">
        <f>+asset_level_drivers!$C$1</f>
        <v>Munson</v>
      </c>
      <c r="C459" s="99">
        <v>33</v>
      </c>
      <c r="D459" s="100">
        <v>0.71061180877685548</v>
      </c>
      <c r="E459" s="100">
        <v>7.9318793945312498</v>
      </c>
      <c r="F459" s="100">
        <v>0.7376648635864258</v>
      </c>
      <c r="G459" s="100">
        <v>0.55300017166137694</v>
      </c>
      <c r="H459" s="100">
        <v>0.53295884704589847</v>
      </c>
      <c r="I459" s="100">
        <v>4.5211710205078122</v>
      </c>
      <c r="J459" s="100">
        <v>0.49792381286621096</v>
      </c>
      <c r="K459" s="101">
        <v>44.115472656249999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58044</v>
      </c>
      <c r="B460" s="106" t="str">
        <f>+asset_level_drivers!$C$1</f>
        <v>Munson</v>
      </c>
      <c r="C460" s="93">
        <v>33</v>
      </c>
      <c r="D460" s="94">
        <v>0.61433184814453123</v>
      </c>
      <c r="E460" s="94">
        <v>6.5466258544921878</v>
      </c>
      <c r="F460" s="94">
        <v>0.60883628082275387</v>
      </c>
      <c r="G460" s="94">
        <v>0.55010777664184574</v>
      </c>
      <c r="H460" s="94">
        <v>0.46074888610839843</v>
      </c>
      <c r="I460" s="94">
        <v>3.7315767822265626</v>
      </c>
      <c r="J460" s="94">
        <v>0.41096450805664064</v>
      </c>
      <c r="K460" s="95">
        <v>36.872728027343747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58075</v>
      </c>
      <c r="B461" s="98" t="str">
        <f>+asset_level_drivers!$C$1</f>
        <v>Munson</v>
      </c>
      <c r="C461" s="99">
        <v>33</v>
      </c>
      <c r="D461" s="100">
        <v>0.61117234039306645</v>
      </c>
      <c r="E461" s="100">
        <v>6.5129564208984378</v>
      </c>
      <c r="F461" s="100">
        <v>0.60570500946044925</v>
      </c>
      <c r="G461" s="100">
        <v>0.5472305450439453</v>
      </c>
      <c r="H461" s="100">
        <v>0.45837926483154295</v>
      </c>
      <c r="I461" s="100">
        <v>3.7123852539062501</v>
      </c>
      <c r="J461" s="100">
        <v>0.4088508758544922</v>
      </c>
      <c r="K461" s="101">
        <v>36.857110839843749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58106</v>
      </c>
      <c r="B462" s="106" t="str">
        <f>+asset_level_drivers!$C$1</f>
        <v>Munson</v>
      </c>
      <c r="C462" s="93">
        <v>33</v>
      </c>
      <c r="D462" s="94">
        <v>0.60802908325195315</v>
      </c>
      <c r="E462" s="94">
        <v>6.4794604492187498</v>
      </c>
      <c r="F462" s="94">
        <v>0.6025898818969726</v>
      </c>
      <c r="G462" s="94">
        <v>0.54436840438842771</v>
      </c>
      <c r="H462" s="94">
        <v>0.45602181243896484</v>
      </c>
      <c r="I462" s="94">
        <v>3.6932924194335937</v>
      </c>
      <c r="J462" s="94">
        <v>0.40674818420410158</v>
      </c>
      <c r="K462" s="95">
        <v>36.841574707031249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58134</v>
      </c>
      <c r="B463" s="98" t="str">
        <f>+asset_level_drivers!$C$1</f>
        <v>Munson</v>
      </c>
      <c r="C463" s="99">
        <v>33</v>
      </c>
      <c r="D463" s="100">
        <v>0.6049019775390625</v>
      </c>
      <c r="E463" s="100">
        <v>6.44613671875</v>
      </c>
      <c r="F463" s="100">
        <v>0.59949076080322261</v>
      </c>
      <c r="G463" s="100">
        <v>0.5415212554931641</v>
      </c>
      <c r="H463" s="100">
        <v>0.45367646789550781</v>
      </c>
      <c r="I463" s="100">
        <v>3.6742980346679688</v>
      </c>
      <c r="J463" s="100">
        <v>0.40465628814697263</v>
      </c>
      <c r="K463" s="101">
        <v>36.826119628906248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58165</v>
      </c>
      <c r="B464" s="106" t="str">
        <f>+asset_level_drivers!$C$1</f>
        <v>Munson</v>
      </c>
      <c r="C464" s="93">
        <v>33</v>
      </c>
      <c r="D464" s="94">
        <v>0.60179096984863278</v>
      </c>
      <c r="E464" s="94">
        <v>6.4129841308593747</v>
      </c>
      <c r="F464" s="94">
        <v>0.59640757751464846</v>
      </c>
      <c r="G464" s="94">
        <v>0.53868905258178712</v>
      </c>
      <c r="H464" s="94">
        <v>0.45134324645996093</v>
      </c>
      <c r="I464" s="94">
        <v>3.6554009399414062</v>
      </c>
      <c r="J464" s="94">
        <v>0.40257513427734376</v>
      </c>
      <c r="K464" s="95">
        <v>36.810743164062501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58195</v>
      </c>
      <c r="B465" s="98" t="str">
        <f>+asset_level_drivers!$C$1</f>
        <v>Munson</v>
      </c>
      <c r="C465" s="99">
        <v>33</v>
      </c>
      <c r="D465" s="100">
        <v>0.59869595336914061</v>
      </c>
      <c r="E465" s="100">
        <v>6.3800020751953124</v>
      </c>
      <c r="F465" s="100">
        <v>0.5933402481079102</v>
      </c>
      <c r="G465" s="100">
        <v>0.5358716926574707</v>
      </c>
      <c r="H465" s="100">
        <v>0.44902197265624999</v>
      </c>
      <c r="I465" s="100">
        <v>3.6366011962890625</v>
      </c>
      <c r="J465" s="100">
        <v>0.40050470733642579</v>
      </c>
      <c r="K465" s="101">
        <v>36.795447753906252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58226</v>
      </c>
      <c r="B466" s="106" t="str">
        <f>+asset_level_drivers!$C$1</f>
        <v>Munson</v>
      </c>
      <c r="C466" s="93">
        <v>33</v>
      </c>
      <c r="D466" s="94">
        <v>0.59561685943603515</v>
      </c>
      <c r="E466" s="94">
        <v>6.3471894531249999</v>
      </c>
      <c r="F466" s="94">
        <v>0.59028867340087887</v>
      </c>
      <c r="G466" s="94">
        <v>0.53306910324096679</v>
      </c>
      <c r="H466" s="94">
        <v>0.44671265411376954</v>
      </c>
      <c r="I466" s="94">
        <v>3.6178978271484374</v>
      </c>
      <c r="J466" s="94">
        <v>0.3984448776245117</v>
      </c>
      <c r="K466" s="95">
        <v>36.78023095703125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58256</v>
      </c>
      <c r="B467" s="98" t="str">
        <f>+asset_level_drivers!$C$1</f>
        <v>Munson</v>
      </c>
      <c r="C467" s="99">
        <v>33</v>
      </c>
      <c r="D467" s="100">
        <v>0.59255360412597657</v>
      </c>
      <c r="E467" s="100">
        <v>6.3145460205078123</v>
      </c>
      <c r="F467" s="100">
        <v>0.58725283813476559</v>
      </c>
      <c r="G467" s="100">
        <v>0.53028121185302735</v>
      </c>
      <c r="H467" s="100">
        <v>0.44441520690917968</v>
      </c>
      <c r="I467" s="100">
        <v>3.5992910766601565</v>
      </c>
      <c r="J467" s="100">
        <v>0.39639569091796872</v>
      </c>
      <c r="K467" s="101">
        <v>36.765093261718746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58287</v>
      </c>
      <c r="B468" s="106" t="str">
        <f>+asset_level_drivers!$C$1</f>
        <v>Munson</v>
      </c>
      <c r="C468" s="93">
        <v>33</v>
      </c>
      <c r="D468" s="94">
        <v>0.5895061111450195</v>
      </c>
      <c r="E468" s="94">
        <v>6.2820703125000001</v>
      </c>
      <c r="F468" s="94">
        <v>0.58423260498046869</v>
      </c>
      <c r="G468" s="94">
        <v>0.52750794601440432</v>
      </c>
      <c r="H468" s="94">
        <v>0.44212958526611329</v>
      </c>
      <c r="I468" s="94">
        <v>3.5807799072265625</v>
      </c>
      <c r="J468" s="94">
        <v>0.39435700988769529</v>
      </c>
      <c r="K468" s="95">
        <v>36.750032226562503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58318</v>
      </c>
      <c r="B469" s="98" t="str">
        <f>+asset_level_drivers!$C$1</f>
        <v>Munson</v>
      </c>
      <c r="C469" s="99">
        <v>33</v>
      </c>
      <c r="D469" s="100">
        <v>0.47343035888671875</v>
      </c>
      <c r="E469" s="100">
        <v>5.2077343750000002</v>
      </c>
      <c r="F469" s="100">
        <v>0.48431933593749998</v>
      </c>
      <c r="G469" s="100">
        <v>0.47343035888671875</v>
      </c>
      <c r="H469" s="100">
        <v>0.35507275390624998</v>
      </c>
      <c r="I469" s="100">
        <v>2.9684086914062502</v>
      </c>
      <c r="J469" s="100">
        <v>0.32691555786132814</v>
      </c>
      <c r="K469" s="101">
        <v>29.537199218750001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58348</v>
      </c>
      <c r="B470" s="106" t="str">
        <f>+asset_level_drivers!$C$1</f>
        <v>Munson</v>
      </c>
      <c r="C470" s="93">
        <v>33</v>
      </c>
      <c r="D470" s="94">
        <v>0.47099551391601563</v>
      </c>
      <c r="E470" s="94">
        <v>5.1809511718749999</v>
      </c>
      <c r="F470" s="94">
        <v>0.48182852172851565</v>
      </c>
      <c r="G470" s="94">
        <v>0.47099551391601563</v>
      </c>
      <c r="H470" s="94">
        <v>0.35324664306640624</v>
      </c>
      <c r="I470" s="94">
        <v>2.9531420898437499</v>
      </c>
      <c r="J470" s="94">
        <v>0.3252342529296875</v>
      </c>
      <c r="K470" s="95">
        <v>29.524560546875001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58379</v>
      </c>
      <c r="B471" s="98" t="str">
        <f>+asset_level_drivers!$C$1</f>
        <v>Munson</v>
      </c>
      <c r="C471" s="99">
        <v>33</v>
      </c>
      <c r="D471" s="100">
        <v>0.46857318115234375</v>
      </c>
      <c r="E471" s="100">
        <v>5.1543056640625</v>
      </c>
      <c r="F471" s="100">
        <v>0.47935046386718749</v>
      </c>
      <c r="G471" s="100">
        <v>0.46857318115234375</v>
      </c>
      <c r="H471" s="100">
        <v>0.35142987060546876</v>
      </c>
      <c r="I471" s="100">
        <v>2.9379541015625001</v>
      </c>
      <c r="J471" s="100">
        <v>0.32356158447265626</v>
      </c>
      <c r="K471" s="101">
        <v>29.511988281250002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58409</v>
      </c>
      <c r="B472" s="106" t="str">
        <f>+asset_level_drivers!$C$1</f>
        <v>Munson</v>
      </c>
      <c r="C472" s="93">
        <v>33</v>
      </c>
      <c r="D472" s="94">
        <v>0.46616329956054686</v>
      </c>
      <c r="E472" s="94">
        <v>5.1277968749999996</v>
      </c>
      <c r="F472" s="94">
        <v>0.47688516235351563</v>
      </c>
      <c r="G472" s="94">
        <v>0.46616329956054686</v>
      </c>
      <c r="H472" s="94">
        <v>0.34962246704101563</v>
      </c>
      <c r="I472" s="94">
        <v>2.9228442382812498</v>
      </c>
      <c r="J472" s="94">
        <v>0.32189749145507812</v>
      </c>
      <c r="K472" s="95">
        <v>29.499480468750001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58440</v>
      </c>
      <c r="B473" s="98" t="str">
        <f>+asset_level_drivers!$C$1</f>
        <v>Munson</v>
      </c>
      <c r="C473" s="99">
        <v>33</v>
      </c>
      <c r="D473" s="100">
        <v>0.46376580810546875</v>
      </c>
      <c r="E473" s="100">
        <v>5.1014243164062503</v>
      </c>
      <c r="F473" s="100">
        <v>0.47443252563476562</v>
      </c>
      <c r="G473" s="100">
        <v>0.46376580810546875</v>
      </c>
      <c r="H473" s="100">
        <v>0.34782434082031249</v>
      </c>
      <c r="I473" s="100">
        <v>2.9078120117187498</v>
      </c>
      <c r="J473" s="100">
        <v>0.32024197387695313</v>
      </c>
      <c r="K473" s="101">
        <v>29.487037109374999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58471</v>
      </c>
      <c r="B474" s="106" t="str">
        <f>+asset_level_drivers!$C$1</f>
        <v>Munson</v>
      </c>
      <c r="C474" s="93">
        <v>33</v>
      </c>
      <c r="D474" s="94">
        <v>0.46138064575195314</v>
      </c>
      <c r="E474" s="94">
        <v>5.0751875000000002</v>
      </c>
      <c r="F474" s="94">
        <v>0.47199249267578125</v>
      </c>
      <c r="G474" s="94">
        <v>0.46138064575195314</v>
      </c>
      <c r="H474" s="94">
        <v>0.34603549194335936</v>
      </c>
      <c r="I474" s="94">
        <v>2.8928566894531249</v>
      </c>
      <c r="J474" s="94">
        <v>0.31859497070312498</v>
      </c>
      <c r="K474" s="95">
        <v>29.474658203124999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58500</v>
      </c>
      <c r="B475" s="98" t="str">
        <f>+asset_level_drivers!$C$1</f>
        <v>Munson</v>
      </c>
      <c r="C475" s="99">
        <v>33</v>
      </c>
      <c r="D475" s="100">
        <v>0.45900775146484374</v>
      </c>
      <c r="E475" s="100">
        <v>5.0490859375000001</v>
      </c>
      <c r="F475" s="100">
        <v>0.46956503295898439</v>
      </c>
      <c r="G475" s="100">
        <v>0.45900775146484374</v>
      </c>
      <c r="H475" s="100">
        <v>0.34425579833984377</v>
      </c>
      <c r="I475" s="100">
        <v>2.8779790039062498</v>
      </c>
      <c r="J475" s="100">
        <v>0.31695642089843751</v>
      </c>
      <c r="K475" s="101">
        <v>29.462341796874998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58531</v>
      </c>
      <c r="B476" s="106" t="str">
        <f>+asset_level_drivers!$C$1</f>
        <v>Munson</v>
      </c>
      <c r="C476" s="93">
        <v>33</v>
      </c>
      <c r="D476" s="94">
        <v>0.45664706420898438</v>
      </c>
      <c r="E476" s="94">
        <v>5.0231181640624998</v>
      </c>
      <c r="F476" s="94">
        <v>0.4671500244140625</v>
      </c>
      <c r="G476" s="94">
        <v>0.45664706420898438</v>
      </c>
      <c r="H476" s="94">
        <v>0.34248529052734378</v>
      </c>
      <c r="I476" s="94">
        <v>2.8631772460937501</v>
      </c>
      <c r="J476" s="94">
        <v>0.3153262634277344</v>
      </c>
      <c r="K476" s="95">
        <v>29.45008984375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58561</v>
      </c>
      <c r="B477" s="98" t="str">
        <f>+asset_level_drivers!$C$1</f>
        <v>Munson</v>
      </c>
      <c r="C477" s="99">
        <v>33</v>
      </c>
      <c r="D477" s="100">
        <v>0.45429852294921874</v>
      </c>
      <c r="E477" s="100">
        <v>4.9972841796875</v>
      </c>
      <c r="F477" s="100">
        <v>0.46474746704101561</v>
      </c>
      <c r="G477" s="100">
        <v>0.45429852294921874</v>
      </c>
      <c r="H477" s="100">
        <v>0.340723876953125</v>
      </c>
      <c r="I477" s="100">
        <v>2.8484521484375001</v>
      </c>
      <c r="J477" s="100">
        <v>0.31370455932617186</v>
      </c>
      <c r="K477" s="101">
        <v>29.437900390625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58592</v>
      </c>
      <c r="B478" s="106" t="str">
        <f>+asset_level_drivers!$C$1</f>
        <v>Munson</v>
      </c>
      <c r="C478" s="93">
        <v>33</v>
      </c>
      <c r="D478" s="94">
        <v>0.45196206665039063</v>
      </c>
      <c r="E478" s="94">
        <v>4.9715830078124998</v>
      </c>
      <c r="F478" s="94">
        <v>0.46235726928710935</v>
      </c>
      <c r="G478" s="94">
        <v>0.45196206665039063</v>
      </c>
      <c r="H478" s="94">
        <v>0.3389715576171875</v>
      </c>
      <c r="I478" s="94">
        <v>2.8338022460937502</v>
      </c>
      <c r="J478" s="94">
        <v>0.31209115600585935</v>
      </c>
      <c r="K478" s="95">
        <v>29.425773437499998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58622</v>
      </c>
      <c r="B479" s="98" t="str">
        <f>+asset_level_drivers!$C$1</f>
        <v>Munson</v>
      </c>
      <c r="C479" s="99">
        <v>33</v>
      </c>
      <c r="D479" s="100">
        <v>0.44963763427734377</v>
      </c>
      <c r="E479" s="100">
        <v>4.9460146484375</v>
      </c>
      <c r="F479" s="100">
        <v>0.45997940063476561</v>
      </c>
      <c r="G479" s="100">
        <v>0.44963763427734377</v>
      </c>
      <c r="H479" s="100">
        <v>0.33722821044921875</v>
      </c>
      <c r="I479" s="100">
        <v>2.8192285156249999</v>
      </c>
      <c r="J479" s="100">
        <v>0.31048611450195313</v>
      </c>
      <c r="K479" s="101">
        <v>29.413708984374999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58653</v>
      </c>
      <c r="B480" s="106" t="str">
        <f>+asset_level_drivers!$C$1</f>
        <v>Munson</v>
      </c>
      <c r="C480" s="93">
        <v>33</v>
      </c>
      <c r="D480" s="94">
        <v>0.44732513427734377</v>
      </c>
      <c r="E480" s="94">
        <v>4.9205766601562502</v>
      </c>
      <c r="F480" s="94">
        <v>0.4576136779785156</v>
      </c>
      <c r="G480" s="94">
        <v>0.44732513427734377</v>
      </c>
      <c r="H480" s="94">
        <v>0.33549383544921874</v>
      </c>
      <c r="I480" s="94">
        <v>2.8047285156249999</v>
      </c>
      <c r="J480" s="94">
        <v>0.3088892517089844</v>
      </c>
      <c r="K480" s="95">
        <v>29.401707031250002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58684</v>
      </c>
      <c r="B481" s="98" t="str">
        <f>+asset_level_drivers!$C$1</f>
        <v>Munson</v>
      </c>
      <c r="C481" s="99">
        <v>33</v>
      </c>
      <c r="D481" s="100">
        <v>0.44502453613281251</v>
      </c>
      <c r="E481" s="100">
        <v>4.8952705078124996</v>
      </c>
      <c r="F481" s="100">
        <v>0.45526019287109376</v>
      </c>
      <c r="G481" s="100">
        <v>0.44502453613281251</v>
      </c>
      <c r="H481" s="100">
        <v>0.3337684020996094</v>
      </c>
      <c r="I481" s="100">
        <v>2.7903041992187498</v>
      </c>
      <c r="J481" s="100">
        <v>0.30730065917968752</v>
      </c>
      <c r="K481" s="101">
        <v>29.389765624999999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58714</v>
      </c>
      <c r="B482" s="106" t="str">
        <f>+asset_level_drivers!$C$1</f>
        <v>Munson</v>
      </c>
      <c r="C482" s="93">
        <v>33</v>
      </c>
      <c r="D482" s="94">
        <v>0.44273577880859377</v>
      </c>
      <c r="E482" s="94">
        <v>4.8700937499999997</v>
      </c>
      <c r="F482" s="94">
        <v>0.45291876220703126</v>
      </c>
      <c r="G482" s="94">
        <v>0.44273577880859377</v>
      </c>
      <c r="H482" s="94">
        <v>0.33205181884765628</v>
      </c>
      <c r="I482" s="94">
        <v>2.7759533691406251</v>
      </c>
      <c r="J482" s="94">
        <v>0.30572015380859374</v>
      </c>
      <c r="K482" s="95">
        <v>29.377886718749998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58745</v>
      </c>
      <c r="B483" s="98" t="str">
        <f>+asset_level_drivers!$C$1</f>
        <v>Munson</v>
      </c>
      <c r="C483" s="99">
        <v>33</v>
      </c>
      <c r="D483" s="100">
        <v>0.44045877075195311</v>
      </c>
      <c r="E483" s="100">
        <v>4.8450468750000004</v>
      </c>
      <c r="F483" s="100">
        <v>0.45058941650390627</v>
      </c>
      <c r="G483" s="100">
        <v>0.44045877075195311</v>
      </c>
      <c r="H483" s="100">
        <v>0.33034408569335938</v>
      </c>
      <c r="I483" s="100">
        <v>2.7616767578124999</v>
      </c>
      <c r="J483" s="100">
        <v>0.3041478576660156</v>
      </c>
      <c r="K483" s="101">
        <v>29.3660703125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58775</v>
      </c>
      <c r="B484" s="106" t="str">
        <f>+asset_level_drivers!$C$1</f>
        <v>Munson</v>
      </c>
      <c r="C484" s="93">
        <v>33</v>
      </c>
      <c r="D484" s="94">
        <v>0.4381934814453125</v>
      </c>
      <c r="E484" s="94">
        <v>4.8201289062499999</v>
      </c>
      <c r="F484" s="94">
        <v>0.44827203369140622</v>
      </c>
      <c r="G484" s="94">
        <v>0.4381934814453125</v>
      </c>
      <c r="H484" s="94">
        <v>0.32864511108398436</v>
      </c>
      <c r="I484" s="94">
        <v>2.747473388671875</v>
      </c>
      <c r="J484" s="94">
        <v>0.30258364868164062</v>
      </c>
      <c r="K484" s="95">
        <v>29.354312499999999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58806</v>
      </c>
      <c r="B485" s="98" t="str">
        <f>+asset_level_drivers!$C$1</f>
        <v>Munson</v>
      </c>
      <c r="C485" s="99">
        <v>33</v>
      </c>
      <c r="D485" s="100">
        <v>0.43593984985351564</v>
      </c>
      <c r="E485" s="100">
        <v>4.7953388671874997</v>
      </c>
      <c r="F485" s="100">
        <v>0.44596655273437502</v>
      </c>
      <c r="G485" s="100">
        <v>0.43593984985351564</v>
      </c>
      <c r="H485" s="100">
        <v>0.32695489501953123</v>
      </c>
      <c r="I485" s="100">
        <v>2.7333432617187499</v>
      </c>
      <c r="J485" s="100">
        <v>0.30102743530273435</v>
      </c>
      <c r="K485" s="101">
        <v>29.342615234375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58837</v>
      </c>
      <c r="B486" s="106" t="str">
        <f>+asset_level_drivers!$C$1</f>
        <v>Munson</v>
      </c>
      <c r="C486" s="93">
        <v>33</v>
      </c>
      <c r="D486" s="94">
        <v>0.43369781494140625</v>
      </c>
      <c r="E486" s="94">
        <v>4.7706762695312497</v>
      </c>
      <c r="F486" s="94">
        <v>0.44367294311523436</v>
      </c>
      <c r="G486" s="94">
        <v>0.43369781494140625</v>
      </c>
      <c r="H486" s="94">
        <v>0.32527337646484378</v>
      </c>
      <c r="I486" s="94">
        <v>2.7192854003906248</v>
      </c>
      <c r="J486" s="94">
        <v>0.29947924804687498</v>
      </c>
      <c r="K486" s="95">
        <v>29.330978515624999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58865</v>
      </c>
      <c r="B487" s="98" t="str">
        <f>+asset_level_drivers!$C$1</f>
        <v>Munson</v>
      </c>
      <c r="C487" s="99">
        <v>33</v>
      </c>
      <c r="D487" s="100">
        <v>0.43146731567382812</v>
      </c>
      <c r="E487" s="100">
        <v>4.7461411132812499</v>
      </c>
      <c r="F487" s="100">
        <v>0.44139117431640623</v>
      </c>
      <c r="G487" s="100">
        <v>0.43146731567382812</v>
      </c>
      <c r="H487" s="100">
        <v>0.32360049438476562</v>
      </c>
      <c r="I487" s="100">
        <v>2.70530029296875</v>
      </c>
      <c r="J487" s="100">
        <v>0.29793905639648438</v>
      </c>
      <c r="K487" s="101">
        <v>29.319402343749999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58896</v>
      </c>
      <c r="B488" s="106" t="str">
        <f>+asset_level_drivers!$C$1</f>
        <v>Munson</v>
      </c>
      <c r="C488" s="93">
        <v>33</v>
      </c>
      <c r="D488" s="94">
        <v>0</v>
      </c>
      <c r="E488" s="94">
        <v>0</v>
      </c>
      <c r="F488" s="94">
        <v>0</v>
      </c>
      <c r="G488" s="94">
        <v>4.4273577880859377E-4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58926</v>
      </c>
      <c r="B489" s="98" t="str">
        <f>+asset_level_drivers!$C$1</f>
        <v>Munson</v>
      </c>
      <c r="C489" s="99">
        <v>33</v>
      </c>
      <c r="D489" s="100">
        <v>0</v>
      </c>
      <c r="E489" s="100">
        <v>0</v>
      </c>
      <c r="F489" s="100">
        <v>0</v>
      </c>
      <c r="G489" s="100">
        <v>4.4045877075195311E-4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58957</v>
      </c>
      <c r="B490" s="106" t="str">
        <f>+asset_level_drivers!$C$1</f>
        <v>Munson</v>
      </c>
      <c r="C490" s="93">
        <v>33</v>
      </c>
      <c r="D490" s="94">
        <v>0</v>
      </c>
      <c r="E490" s="94">
        <v>0</v>
      </c>
      <c r="F490" s="94">
        <v>0</v>
      </c>
      <c r="G490" s="94">
        <v>4.3819348144531251E-4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58987</v>
      </c>
      <c r="B491" s="98" t="str">
        <f>+asset_level_drivers!$C$1</f>
        <v>Munson</v>
      </c>
      <c r="C491" s="99">
        <v>33</v>
      </c>
      <c r="D491" s="100">
        <v>0</v>
      </c>
      <c r="E491" s="100">
        <v>0</v>
      </c>
      <c r="F491" s="100">
        <v>0</v>
      </c>
      <c r="G491" s="100">
        <v>4.3593984985351562E-4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59018</v>
      </c>
      <c r="B492" s="106" t="str">
        <f>+asset_level_drivers!$C$1</f>
        <v>Munson</v>
      </c>
      <c r="C492" s="93">
        <v>33</v>
      </c>
      <c r="D492" s="94">
        <v>0</v>
      </c>
      <c r="E492" s="94">
        <v>0</v>
      </c>
      <c r="F492" s="94">
        <v>0</v>
      </c>
      <c r="G492" s="94">
        <v>4.3369781494140622E-4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59049</v>
      </c>
      <c r="B493" s="98" t="str">
        <f>+asset_level_drivers!$C$1</f>
        <v>Munson</v>
      </c>
      <c r="C493" s="99">
        <v>33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59079</v>
      </c>
      <c r="B494" s="106" t="str">
        <f>+asset_level_drivers!$C$1</f>
        <v>Munson</v>
      </c>
      <c r="C494" s="93">
        <v>33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59110</v>
      </c>
      <c r="B495" s="98" t="str">
        <f>+asset_level_drivers!$C$1</f>
        <v>Munson</v>
      </c>
      <c r="C495" s="99">
        <v>33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59140</v>
      </c>
      <c r="B496" s="106" t="str">
        <f>+asset_level_drivers!$C$1</f>
        <v>Munson</v>
      </c>
      <c r="C496" s="93">
        <v>33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59171</v>
      </c>
      <c r="B497" s="98" t="str">
        <f>+asset_level_drivers!$C$1</f>
        <v>Munson</v>
      </c>
      <c r="C497" s="99">
        <v>33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59202</v>
      </c>
      <c r="B498" s="106" t="str">
        <f>+asset_level_drivers!$C$1</f>
        <v>Munson</v>
      </c>
      <c r="C498" s="93">
        <v>33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59230</v>
      </c>
      <c r="B499" s="98" t="str">
        <f>+asset_level_drivers!$C$1</f>
        <v>Munson</v>
      </c>
      <c r="C499" s="99">
        <v>33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59261</v>
      </c>
      <c r="B500" s="106" t="str">
        <f>+asset_level_drivers!$C$1</f>
        <v>Munson</v>
      </c>
      <c r="C500" s="93">
        <v>33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59291</v>
      </c>
      <c r="B501" s="98" t="str">
        <f>+asset_level_drivers!$C$1</f>
        <v>Munson</v>
      </c>
      <c r="C501" s="99">
        <v>33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59322</v>
      </c>
      <c r="B502" s="106" t="str">
        <f>+asset_level_drivers!$C$1</f>
        <v>Munson</v>
      </c>
      <c r="C502" s="93">
        <v>33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59352</v>
      </c>
      <c r="B503" s="98" t="str">
        <f>+asset_level_drivers!$C$1</f>
        <v>Munson</v>
      </c>
      <c r="C503" s="99">
        <v>33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59383</v>
      </c>
      <c r="B504" s="106" t="str">
        <f>+asset_level_drivers!$C$1</f>
        <v>Munson</v>
      </c>
      <c r="C504" s="93">
        <v>33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59414</v>
      </c>
      <c r="B505" s="98" t="str">
        <f>+asset_level_drivers!$C$1</f>
        <v>Munson</v>
      </c>
      <c r="C505" s="99">
        <v>33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59444</v>
      </c>
      <c r="B506" s="106" t="str">
        <f>+asset_level_drivers!$C$1</f>
        <v>Munson</v>
      </c>
      <c r="C506" s="93">
        <v>33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59475</v>
      </c>
      <c r="B507" s="98" t="str">
        <f>+asset_level_drivers!$C$1</f>
        <v>Munson</v>
      </c>
      <c r="C507" s="99">
        <v>33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59505</v>
      </c>
      <c r="B508" s="106" t="str">
        <f>+asset_level_drivers!$C$1</f>
        <v>Munson</v>
      </c>
      <c r="C508" s="93">
        <v>33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59536</v>
      </c>
      <c r="B509" s="98" t="str">
        <f>+asset_level_drivers!$C$1</f>
        <v>Munson</v>
      </c>
      <c r="C509" s="99">
        <v>33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59567</v>
      </c>
      <c r="B510" s="106" t="str">
        <f>+asset_level_drivers!$C$1</f>
        <v>Munson</v>
      </c>
      <c r="C510" s="93">
        <v>33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59595</v>
      </c>
      <c r="B511" s="98" t="str">
        <f>+asset_level_drivers!$C$1</f>
        <v>Munson</v>
      </c>
      <c r="C511" s="99">
        <v>33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59626</v>
      </c>
      <c r="B512" s="106" t="str">
        <f>+asset_level_drivers!$C$1</f>
        <v>Munson</v>
      </c>
      <c r="C512" s="93">
        <v>33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59656</v>
      </c>
      <c r="B513" s="98" t="str">
        <f>+asset_level_drivers!$C$1</f>
        <v>Munson</v>
      </c>
      <c r="C513" s="99">
        <v>33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59687</v>
      </c>
      <c r="B514" s="106" t="str">
        <f>+asset_level_drivers!$C$1</f>
        <v>Munson</v>
      </c>
      <c r="C514" s="93">
        <v>33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59717</v>
      </c>
      <c r="B515" s="98" t="str">
        <f>+asset_level_drivers!$C$1</f>
        <v>Munson</v>
      </c>
      <c r="C515" s="99">
        <v>33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59748</v>
      </c>
      <c r="B516" s="106" t="str">
        <f>+asset_level_drivers!$C$1</f>
        <v>Munson</v>
      </c>
      <c r="C516" s="93">
        <v>33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59779</v>
      </c>
      <c r="B517" s="98" t="str">
        <f>+asset_level_drivers!$C$1</f>
        <v>Munson</v>
      </c>
      <c r="C517" s="99">
        <v>33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59809</v>
      </c>
      <c r="B518" s="106" t="str">
        <f>+asset_level_drivers!$C$1</f>
        <v>Munson</v>
      </c>
      <c r="C518" s="93">
        <v>33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59840</v>
      </c>
      <c r="B519" s="98" t="str">
        <f>+asset_level_drivers!$C$1</f>
        <v>Munson</v>
      </c>
      <c r="C519" s="99">
        <v>33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59870</v>
      </c>
      <c r="B520" s="106" t="str">
        <f>+asset_level_drivers!$C$1</f>
        <v>Munson</v>
      </c>
      <c r="C520" s="93">
        <v>33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59901</v>
      </c>
      <c r="B521" s="98" t="str">
        <f>+asset_level_drivers!$C$1</f>
        <v>Munson</v>
      </c>
      <c r="C521" s="99">
        <v>33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59932</v>
      </c>
      <c r="B522" s="106" t="str">
        <f>+asset_level_drivers!$C$1</f>
        <v>Munson</v>
      </c>
      <c r="C522" s="93">
        <v>33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59961</v>
      </c>
      <c r="B523" s="98" t="str">
        <f>+asset_level_drivers!$C$1</f>
        <v>Munson</v>
      </c>
      <c r="C523" s="99">
        <v>33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59992</v>
      </c>
      <c r="B524" s="106" t="str">
        <f>+asset_level_drivers!$C$1</f>
        <v>Munson</v>
      </c>
      <c r="C524" s="93">
        <v>33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60022</v>
      </c>
      <c r="B525" s="98" t="str">
        <f>+asset_level_drivers!$C$1</f>
        <v>Munson</v>
      </c>
      <c r="C525" s="99">
        <v>33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60053</v>
      </c>
      <c r="B526" s="106" t="str">
        <f>+asset_level_drivers!$C$1</f>
        <v>Munson</v>
      </c>
      <c r="C526" s="93">
        <v>33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60083</v>
      </c>
      <c r="B527" s="98" t="str">
        <f>+asset_level_drivers!$C$1</f>
        <v>Munson</v>
      </c>
      <c r="C527" s="99">
        <v>33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60114</v>
      </c>
      <c r="B528" s="106" t="str">
        <f>+asset_level_drivers!$C$1</f>
        <v>Munson</v>
      </c>
      <c r="C528" s="93">
        <v>33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60145</v>
      </c>
      <c r="B529" s="98" t="str">
        <f>+asset_level_drivers!$C$1</f>
        <v>Munson</v>
      </c>
      <c r="C529" s="99">
        <v>33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60175</v>
      </c>
      <c r="B530" s="106" t="str">
        <f>+asset_level_drivers!$C$1</f>
        <v>Munson</v>
      </c>
      <c r="C530" s="93">
        <v>33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60206</v>
      </c>
      <c r="B531" s="98" t="str">
        <f>+asset_level_drivers!$C$1</f>
        <v>Munson</v>
      </c>
      <c r="C531" s="99">
        <v>33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60236</v>
      </c>
      <c r="B532" s="106" t="str">
        <f>+asset_level_drivers!$C$1</f>
        <v>Munson</v>
      </c>
      <c r="C532" s="93">
        <v>33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60267</v>
      </c>
      <c r="B533" s="98" t="str">
        <f>+asset_level_drivers!$C$1</f>
        <v>Munson</v>
      </c>
      <c r="C533" s="99">
        <v>33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60298</v>
      </c>
      <c r="B534" s="106" t="str">
        <f>+asset_level_drivers!$C$1</f>
        <v>Munson</v>
      </c>
      <c r="C534" s="93">
        <v>33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60326</v>
      </c>
      <c r="B535" s="98" t="str">
        <f>+asset_level_drivers!$C$1</f>
        <v>Munson</v>
      </c>
      <c r="C535" s="99">
        <v>33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60357</v>
      </c>
      <c r="B536" s="106" t="str">
        <f>+asset_level_drivers!$C$1</f>
        <v>Munson</v>
      </c>
      <c r="C536" s="93">
        <v>33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60387</v>
      </c>
      <c r="B537" s="98" t="str">
        <f>+asset_level_drivers!$C$1</f>
        <v>Munson</v>
      </c>
      <c r="C537" s="99">
        <v>33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60418</v>
      </c>
      <c r="B538" s="106" t="str">
        <f>+asset_level_drivers!$C$1</f>
        <v>Munson</v>
      </c>
      <c r="C538" s="93">
        <v>33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60448</v>
      </c>
      <c r="B539" s="98" t="str">
        <f>+asset_level_drivers!$C$1</f>
        <v>Munson</v>
      </c>
      <c r="C539" s="99">
        <v>33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60479</v>
      </c>
      <c r="B540" s="106" t="str">
        <f>+asset_level_drivers!$C$1</f>
        <v>Munson</v>
      </c>
      <c r="C540" s="93">
        <v>33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60510</v>
      </c>
      <c r="B541" s="98" t="str">
        <f>+asset_level_drivers!$C$1</f>
        <v>Munson</v>
      </c>
      <c r="C541" s="99">
        <v>33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60540</v>
      </c>
      <c r="B542" s="106" t="str">
        <f>+asset_level_drivers!$C$1</f>
        <v>Munson</v>
      </c>
      <c r="C542" s="93">
        <v>33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60571</v>
      </c>
      <c r="B543" s="98" t="str">
        <f>+asset_level_drivers!$C$1</f>
        <v>Munson</v>
      </c>
      <c r="C543" s="99">
        <v>33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60601</v>
      </c>
      <c r="B544" s="106" t="str">
        <f>+asset_level_drivers!$C$1</f>
        <v>Munson</v>
      </c>
      <c r="C544" s="93">
        <v>33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60632</v>
      </c>
      <c r="B545" s="98" t="str">
        <f>+asset_level_drivers!$C$1</f>
        <v>Munson</v>
      </c>
      <c r="C545" s="99">
        <v>33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60663</v>
      </c>
      <c r="B546" s="106" t="str">
        <f>+asset_level_drivers!$C$1</f>
        <v>Munson</v>
      </c>
      <c r="C546" s="93">
        <v>33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60691</v>
      </c>
      <c r="B547" s="98" t="str">
        <f>+asset_level_drivers!$C$1</f>
        <v>Munson</v>
      </c>
      <c r="C547" s="99">
        <v>33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60722</v>
      </c>
      <c r="B548" s="106" t="str">
        <f>+asset_level_drivers!$C$1</f>
        <v>Munson</v>
      </c>
      <c r="C548" s="93">
        <v>33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60752</v>
      </c>
      <c r="B549" s="98" t="str">
        <f>+asset_level_drivers!$C$1</f>
        <v>Munson</v>
      </c>
      <c r="C549" s="99">
        <v>33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60783</v>
      </c>
      <c r="B550" s="106" t="str">
        <f>+asset_level_drivers!$C$1</f>
        <v>Munson</v>
      </c>
      <c r="C550" s="93">
        <v>33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60813</v>
      </c>
      <c r="B551" s="98" t="str">
        <f>+asset_level_drivers!$C$1</f>
        <v>Munson</v>
      </c>
      <c r="C551" s="99">
        <v>33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60844</v>
      </c>
      <c r="B552" s="106" t="str">
        <f>+asset_level_drivers!$C$1</f>
        <v>Munson</v>
      </c>
      <c r="C552" s="93">
        <v>33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60875</v>
      </c>
      <c r="B553" s="98" t="str">
        <f>+asset_level_drivers!$C$1</f>
        <v>Munson</v>
      </c>
      <c r="C553" s="99">
        <v>33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60905</v>
      </c>
      <c r="B554" s="106" t="str">
        <f>+asset_level_drivers!$C$1</f>
        <v>Munson</v>
      </c>
      <c r="C554" s="93">
        <v>33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60936</v>
      </c>
      <c r="B555" s="98" t="str">
        <f>+asset_level_drivers!$C$1</f>
        <v>Munson</v>
      </c>
      <c r="C555" s="99">
        <v>33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60966</v>
      </c>
      <c r="B556" s="106" t="str">
        <f>+asset_level_drivers!$C$1</f>
        <v>Munson</v>
      </c>
      <c r="C556" s="93">
        <v>33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60997</v>
      </c>
      <c r="B557" s="98" t="str">
        <f>+asset_level_drivers!$C$1</f>
        <v>Munson</v>
      </c>
      <c r="C557" s="99">
        <v>33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61028</v>
      </c>
      <c r="B558" s="106" t="str">
        <f>+asset_level_drivers!$C$1</f>
        <v>Munson</v>
      </c>
      <c r="C558" s="93">
        <v>33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61056</v>
      </c>
      <c r="B559" s="98" t="str">
        <f>+asset_level_drivers!$C$1</f>
        <v>Munson</v>
      </c>
      <c r="C559" s="99">
        <v>33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61087</v>
      </c>
      <c r="B560" s="106" t="str">
        <f>+asset_level_drivers!$C$1</f>
        <v>Munson</v>
      </c>
      <c r="C560" s="93">
        <v>33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61117</v>
      </c>
      <c r="B561" s="98" t="str">
        <f>+asset_level_drivers!$C$1</f>
        <v>Munson</v>
      </c>
      <c r="C561" s="99">
        <v>33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61148</v>
      </c>
      <c r="B562" s="106" t="str">
        <f>+asset_level_drivers!$C$1</f>
        <v>Munson</v>
      </c>
      <c r="C562" s="93">
        <v>33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61178</v>
      </c>
      <c r="B563" s="98" t="str">
        <f>+asset_level_drivers!$C$1</f>
        <v>Munson</v>
      </c>
      <c r="C563" s="99">
        <v>33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61209</v>
      </c>
      <c r="B564" s="106" t="str">
        <f>+asset_level_drivers!$C$1</f>
        <v>Munson</v>
      </c>
      <c r="C564" s="93">
        <v>33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61240</v>
      </c>
      <c r="B565" s="98" t="str">
        <f>+asset_level_drivers!$C$1</f>
        <v>Munson</v>
      </c>
      <c r="C565" s="99">
        <v>33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61270</v>
      </c>
      <c r="B566" s="106" t="str">
        <f>+asset_level_drivers!$C$1</f>
        <v>Munson</v>
      </c>
      <c r="C566" s="93">
        <v>33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61301</v>
      </c>
      <c r="B567" s="98" t="str">
        <f>+asset_level_drivers!$C$1</f>
        <v>Munson</v>
      </c>
      <c r="C567" s="99">
        <v>33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61331</v>
      </c>
      <c r="B568" s="106" t="str">
        <f>+asset_level_drivers!$C$1</f>
        <v>Munson</v>
      </c>
      <c r="C568" s="93">
        <v>33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61362</v>
      </c>
      <c r="B569" s="98" t="str">
        <f>+asset_level_drivers!$C$1</f>
        <v>Munson</v>
      </c>
      <c r="C569" s="99">
        <v>33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61393</v>
      </c>
      <c r="B570" s="106" t="str">
        <f>+asset_level_drivers!$C$1</f>
        <v>Munson</v>
      </c>
      <c r="C570" s="93">
        <v>33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61422</v>
      </c>
      <c r="B571" s="98" t="str">
        <f>+asset_level_drivers!$C$1</f>
        <v>Munson</v>
      </c>
      <c r="C571" s="99">
        <v>33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61453</v>
      </c>
      <c r="B572" s="106" t="str">
        <f>+asset_level_drivers!$C$1</f>
        <v>Munson</v>
      </c>
      <c r="C572" s="93">
        <v>33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61483</v>
      </c>
      <c r="B573" s="98" t="str">
        <f>+asset_level_drivers!$C$1</f>
        <v>Munson</v>
      </c>
      <c r="C573" s="99">
        <v>33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61514</v>
      </c>
      <c r="B574" s="106" t="str">
        <f>+asset_level_drivers!$C$1</f>
        <v>Munson</v>
      </c>
      <c r="C574" s="93">
        <v>33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61544</v>
      </c>
      <c r="B575" s="98" t="str">
        <f>+asset_level_drivers!$C$1</f>
        <v>Munson</v>
      </c>
      <c r="C575" s="99">
        <v>33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61575</v>
      </c>
      <c r="B576" s="106" t="str">
        <f>+asset_level_drivers!$C$1</f>
        <v>Munson</v>
      </c>
      <c r="C576" s="93">
        <v>33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61606</v>
      </c>
      <c r="B577" s="98" t="str">
        <f>+asset_level_drivers!$C$1</f>
        <v>Munson</v>
      </c>
      <c r="C577" s="99">
        <v>33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61636</v>
      </c>
      <c r="B578" s="106" t="str">
        <f>+asset_level_drivers!$C$1</f>
        <v>Munson</v>
      </c>
      <c r="C578" s="93">
        <v>33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61667</v>
      </c>
      <c r="B579" s="98" t="str">
        <f>+asset_level_drivers!$C$1</f>
        <v>Munson</v>
      </c>
      <c r="C579" s="99">
        <v>33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61697</v>
      </c>
      <c r="B580" s="106" t="str">
        <f>+asset_level_drivers!$C$1</f>
        <v>Munson</v>
      </c>
      <c r="C580" s="93">
        <v>33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61728</v>
      </c>
      <c r="B581" s="98" t="str">
        <f>+asset_level_drivers!$C$1</f>
        <v>Munson</v>
      </c>
      <c r="C581" s="99">
        <v>33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61759</v>
      </c>
      <c r="B582" s="106" t="str">
        <f>+asset_level_drivers!$C$1</f>
        <v>Munson</v>
      </c>
      <c r="C582" s="93">
        <v>33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61787</v>
      </c>
      <c r="B583" s="98" t="str">
        <f>+asset_level_drivers!$C$1</f>
        <v>Munson</v>
      </c>
      <c r="C583" s="99">
        <v>33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61818</v>
      </c>
      <c r="B584" s="106" t="str">
        <f>+asset_level_drivers!$C$1</f>
        <v>Munson</v>
      </c>
      <c r="C584" s="93">
        <v>33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61848</v>
      </c>
      <c r="B585" s="98" t="str">
        <f>+asset_level_drivers!$C$1</f>
        <v>Munson</v>
      </c>
      <c r="C585" s="99">
        <v>33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61879</v>
      </c>
      <c r="B586" s="106" t="str">
        <f>+asset_level_drivers!$C$1</f>
        <v>Munson</v>
      </c>
      <c r="C586" s="93">
        <v>33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61909</v>
      </c>
      <c r="B587" s="98" t="str">
        <f>+asset_level_drivers!$C$1</f>
        <v>Munson</v>
      </c>
      <c r="C587" s="99">
        <v>33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61940</v>
      </c>
      <c r="B588" s="106" t="str">
        <f>+asset_level_drivers!$C$1</f>
        <v>Munson</v>
      </c>
      <c r="C588" s="93">
        <v>33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61971</v>
      </c>
      <c r="B589" s="98" t="str">
        <f>+asset_level_drivers!$C$1</f>
        <v>Munson</v>
      </c>
      <c r="C589" s="99">
        <v>33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62001</v>
      </c>
      <c r="B590" s="106" t="str">
        <f>+asset_level_drivers!$C$1</f>
        <v>Munson</v>
      </c>
      <c r="C590" s="93">
        <v>33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62032</v>
      </c>
      <c r="B591" s="98" t="str">
        <f>+asset_level_drivers!$C$1</f>
        <v>Munson</v>
      </c>
      <c r="C591" s="99">
        <v>33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62062</v>
      </c>
      <c r="B592" s="106" t="str">
        <f>+asset_level_drivers!$C$1</f>
        <v>Munson</v>
      </c>
      <c r="C592" s="93">
        <v>33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62093</v>
      </c>
      <c r="B593" s="98" t="str">
        <f>+asset_level_drivers!$C$1</f>
        <v>Munson</v>
      </c>
      <c r="C593" s="99">
        <v>33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62124</v>
      </c>
      <c r="B594" s="106" t="str">
        <f>+asset_level_drivers!$C$1</f>
        <v>Munson</v>
      </c>
      <c r="C594" s="93">
        <v>33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62152</v>
      </c>
      <c r="B595" s="98" t="str">
        <f>+asset_level_drivers!$C$1</f>
        <v>Munson</v>
      </c>
      <c r="C595" s="99">
        <v>33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62183</v>
      </c>
      <c r="B596" s="106" t="str">
        <f>+asset_level_drivers!$C$1</f>
        <v>Munson</v>
      </c>
      <c r="C596" s="93">
        <v>33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62213</v>
      </c>
      <c r="B597" s="98" t="str">
        <f>+asset_level_drivers!$C$1</f>
        <v>Munson</v>
      </c>
      <c r="C597" s="99">
        <v>33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62244</v>
      </c>
      <c r="B598" s="106" t="str">
        <f>+asset_level_drivers!$C$1</f>
        <v>Munson</v>
      </c>
      <c r="C598" s="93">
        <v>33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62274</v>
      </c>
      <c r="B599" s="98" t="str">
        <f>+asset_level_drivers!$C$1</f>
        <v>Munson</v>
      </c>
      <c r="C599" s="99">
        <v>33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62305</v>
      </c>
      <c r="B600" s="106" t="str">
        <f>+asset_level_drivers!$C$1</f>
        <v>Munson</v>
      </c>
      <c r="C600" s="93">
        <v>33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62336</v>
      </c>
      <c r="B601" s="98" t="str">
        <f>+asset_level_drivers!$C$1</f>
        <v>Munson</v>
      </c>
      <c r="C601" s="99">
        <v>33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62366</v>
      </c>
      <c r="B602" s="98" t="str">
        <f>+asset_level_drivers!$C$1</f>
        <v>Munson</v>
      </c>
      <c r="C602" s="99">
        <v>33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62397</v>
      </c>
      <c r="B603" s="98" t="str">
        <f>+asset_level_drivers!$C$1</f>
        <v>Munson</v>
      </c>
      <c r="C603" s="99">
        <v>33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62427</v>
      </c>
      <c r="B604" s="98" t="str">
        <f>+asset_level_drivers!$C$1</f>
        <v>Munson</v>
      </c>
      <c r="C604" s="99">
        <v>33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62458</v>
      </c>
      <c r="B605" s="98" t="str">
        <f>+asset_level_drivers!$C$1</f>
        <v>Munson</v>
      </c>
      <c r="C605" s="99">
        <v>33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62489</v>
      </c>
      <c r="B606" s="98" t="str">
        <f>+asset_level_drivers!$C$1</f>
        <v>Munson</v>
      </c>
      <c r="C606" s="99">
        <v>33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62517</v>
      </c>
      <c r="B607" s="98" t="str">
        <f>+asset_level_drivers!$C$1</f>
        <v>Munson</v>
      </c>
      <c r="C607" s="99">
        <v>33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62548</v>
      </c>
      <c r="B608" s="98" t="str">
        <f>+asset_level_drivers!$C$1</f>
        <v>Munson</v>
      </c>
      <c r="C608" s="99">
        <v>33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62578</v>
      </c>
      <c r="B609" s="98" t="str">
        <f>+asset_level_drivers!$C$1</f>
        <v>Munson</v>
      </c>
      <c r="C609" s="99">
        <v>33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62609</v>
      </c>
      <c r="B610" s="98" t="str">
        <f>+asset_level_drivers!$C$1</f>
        <v>Munson</v>
      </c>
      <c r="C610" s="99">
        <v>33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62639</v>
      </c>
      <c r="B611" s="98" t="str">
        <f>+asset_level_drivers!$C$1</f>
        <v>Munson</v>
      </c>
      <c r="C611" s="99">
        <v>33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62670</v>
      </c>
      <c r="B612" s="98" t="str">
        <f>+asset_level_drivers!$C$1</f>
        <v>Munson</v>
      </c>
      <c r="C612" s="99">
        <v>33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62701</v>
      </c>
      <c r="B613" s="98" t="str">
        <f>+asset_level_drivers!$C$1</f>
        <v>Munson</v>
      </c>
      <c r="C613" s="99">
        <v>33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62731</v>
      </c>
      <c r="B614" s="98" t="str">
        <f>+asset_level_drivers!$C$1</f>
        <v>Munson</v>
      </c>
      <c r="C614" s="99">
        <v>33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62762</v>
      </c>
      <c r="B615" s="98" t="str">
        <f>+asset_level_drivers!$C$1</f>
        <v>Munson</v>
      </c>
      <c r="C615" s="99">
        <v>33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62792</v>
      </c>
      <c r="B616" s="98" t="str">
        <f>+asset_level_drivers!$C$1</f>
        <v>Munson</v>
      </c>
      <c r="C616" s="99">
        <v>33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62823</v>
      </c>
      <c r="B617" s="98" t="str">
        <f>+asset_level_drivers!$C$1</f>
        <v>Munson</v>
      </c>
      <c r="C617" s="99">
        <v>33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62854</v>
      </c>
      <c r="B618" s="98" t="str">
        <f>+asset_level_drivers!$C$1</f>
        <v>Munson</v>
      </c>
      <c r="C618" s="99">
        <v>33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62883</v>
      </c>
      <c r="B619" s="98" t="str">
        <f>+asset_level_drivers!$C$1</f>
        <v>Munson</v>
      </c>
      <c r="C619" s="99">
        <v>33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62914</v>
      </c>
      <c r="B620" s="98" t="str">
        <f>+asset_level_drivers!$C$1</f>
        <v>Munson</v>
      </c>
      <c r="C620" s="99">
        <v>33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62944</v>
      </c>
      <c r="B621" s="98" t="str">
        <f>+asset_level_drivers!$C$1</f>
        <v>Munson</v>
      </c>
      <c r="C621" s="99">
        <v>33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62975</v>
      </c>
      <c r="B622" s="98" t="str">
        <f>+asset_level_drivers!$C$1</f>
        <v>Munson</v>
      </c>
      <c r="C622" s="99">
        <v>33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63005</v>
      </c>
      <c r="B623" s="98" t="str">
        <f>+asset_level_drivers!$C$1</f>
        <v>Munson</v>
      </c>
      <c r="C623" s="99">
        <v>33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63036</v>
      </c>
      <c r="B624" s="98" t="str">
        <f>+asset_level_drivers!$C$1</f>
        <v>Munson</v>
      </c>
      <c r="C624" s="99">
        <v>33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63067</v>
      </c>
      <c r="B625" s="98" t="str">
        <f>+asset_level_drivers!$C$1</f>
        <v>Munson</v>
      </c>
      <c r="C625" s="99">
        <v>33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63097</v>
      </c>
      <c r="B626" s="98" t="str">
        <f>+asset_level_drivers!$C$1</f>
        <v>Munson</v>
      </c>
      <c r="C626" s="99">
        <v>33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63128</v>
      </c>
      <c r="B627" s="98" t="str">
        <f>+asset_level_drivers!$C$1</f>
        <v>Munson</v>
      </c>
      <c r="C627" s="99">
        <v>33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63158</v>
      </c>
      <c r="B628" s="98" t="str">
        <f>+asset_level_drivers!$C$1</f>
        <v>Munson</v>
      </c>
      <c r="C628" s="99">
        <v>33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63189</v>
      </c>
      <c r="B629" s="98" t="str">
        <f>+asset_level_drivers!$C$1</f>
        <v>Munson</v>
      </c>
      <c r="C629" s="99">
        <v>33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63220</v>
      </c>
      <c r="B630" s="98" t="str">
        <f>+asset_level_drivers!$C$1</f>
        <v>Munson</v>
      </c>
      <c r="C630" s="99">
        <v>33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63248</v>
      </c>
      <c r="B631" s="98" t="str">
        <f>+asset_level_drivers!$C$1</f>
        <v>Munson</v>
      </c>
      <c r="C631" s="99">
        <v>33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63279</v>
      </c>
      <c r="B632" s="98" t="str">
        <f>+asset_level_drivers!$C$1</f>
        <v>Munson</v>
      </c>
      <c r="C632" s="99">
        <v>33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63309</v>
      </c>
      <c r="B633" s="98" t="str">
        <f>+asset_level_drivers!$C$1</f>
        <v>Munson</v>
      </c>
      <c r="C633" s="99">
        <v>33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63340</v>
      </c>
      <c r="B634" s="98" t="str">
        <f>+asset_level_drivers!$C$1</f>
        <v>Munson</v>
      </c>
      <c r="C634" s="99">
        <v>33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63370</v>
      </c>
      <c r="B635" s="98" t="str">
        <f>+asset_level_drivers!$C$1</f>
        <v>Munson</v>
      </c>
      <c r="C635" s="99">
        <v>33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63401</v>
      </c>
      <c r="B636" s="98" t="str">
        <f>+asset_level_drivers!$C$1</f>
        <v>Munson</v>
      </c>
      <c r="C636" s="99">
        <v>33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63432</v>
      </c>
      <c r="B637" s="98" t="str">
        <f>+asset_level_drivers!$C$1</f>
        <v>Munson</v>
      </c>
      <c r="C637" s="99">
        <v>33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63462</v>
      </c>
      <c r="B638" s="98" t="str">
        <f>+asset_level_drivers!$C$1</f>
        <v>Munson</v>
      </c>
      <c r="C638" s="99">
        <v>33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63493</v>
      </c>
      <c r="B639" s="98" t="str">
        <f>+asset_level_drivers!$C$1</f>
        <v>Munson</v>
      </c>
      <c r="C639" s="99">
        <v>33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63523</v>
      </c>
      <c r="B640" s="98" t="str">
        <f>+asset_level_drivers!$C$1</f>
        <v>Munson</v>
      </c>
      <c r="C640" s="99">
        <v>33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63554</v>
      </c>
      <c r="B641" s="98" t="str">
        <f>+asset_level_drivers!$C$1</f>
        <v>Munson</v>
      </c>
      <c r="C641" s="99">
        <v>33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63585</v>
      </c>
      <c r="B642" s="98" t="str">
        <f>+asset_level_drivers!$C$1</f>
        <v>Munson</v>
      </c>
      <c r="C642" s="99">
        <v>33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63613</v>
      </c>
      <c r="B643" s="98" t="str">
        <f>+asset_level_drivers!$C$1</f>
        <v>Munson</v>
      </c>
      <c r="C643" s="99">
        <v>33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63644</v>
      </c>
      <c r="B644" s="98" t="str">
        <f>+asset_level_drivers!$C$1</f>
        <v>Munson</v>
      </c>
      <c r="C644" s="99">
        <v>33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63674</v>
      </c>
      <c r="B645" s="98" t="str">
        <f>+asset_level_drivers!$C$1</f>
        <v>Munson</v>
      </c>
      <c r="C645" s="99">
        <v>33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63705</v>
      </c>
      <c r="B646" s="98" t="str">
        <f>+asset_level_drivers!$C$1</f>
        <v>Munson</v>
      </c>
      <c r="C646" s="99">
        <v>33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63735</v>
      </c>
      <c r="B647" s="98" t="str">
        <f>+asset_level_drivers!$C$1</f>
        <v>Munson</v>
      </c>
      <c r="C647" s="99">
        <v>33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63766</v>
      </c>
      <c r="B648" s="98" t="str">
        <f>+asset_level_drivers!$C$1</f>
        <v>Munson</v>
      </c>
      <c r="C648" s="99">
        <v>33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63797</v>
      </c>
      <c r="B649" s="98" t="str">
        <f>+asset_level_drivers!$C$1</f>
        <v>Munson</v>
      </c>
      <c r="C649" s="99">
        <v>33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63827</v>
      </c>
      <c r="B650" s="98" t="str">
        <f>+asset_level_drivers!$C$1</f>
        <v>Munson</v>
      </c>
      <c r="C650" s="99">
        <v>33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63858</v>
      </c>
      <c r="B651" s="98" t="str">
        <f>+asset_level_drivers!$C$1</f>
        <v>Munson</v>
      </c>
      <c r="C651" s="99">
        <v>33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63888</v>
      </c>
      <c r="B652" s="98" t="str">
        <f>+asset_level_drivers!$C$1</f>
        <v>Munson</v>
      </c>
      <c r="C652" s="99">
        <v>33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63919</v>
      </c>
      <c r="B653" s="98" t="str">
        <f>+asset_level_drivers!$C$1</f>
        <v>Munson</v>
      </c>
      <c r="C653" s="99">
        <v>33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63950</v>
      </c>
      <c r="B654" s="98" t="str">
        <f>+asset_level_drivers!$C$1</f>
        <v>Munson</v>
      </c>
      <c r="C654" s="99">
        <v>33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63978</v>
      </c>
      <c r="B655" s="98" t="str">
        <f>+asset_level_drivers!$C$1</f>
        <v>Munson</v>
      </c>
      <c r="C655" s="99">
        <v>33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64009</v>
      </c>
      <c r="B656" s="98" t="str">
        <f>+asset_level_drivers!$C$1</f>
        <v>Munson</v>
      </c>
      <c r="C656" s="99">
        <v>33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64039</v>
      </c>
      <c r="B657" s="98" t="str">
        <f>+asset_level_drivers!$C$1</f>
        <v>Munson</v>
      </c>
      <c r="C657" s="99">
        <v>33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64070</v>
      </c>
      <c r="B658" s="98" t="str">
        <f>+asset_level_drivers!$C$1</f>
        <v>Munson</v>
      </c>
      <c r="C658" s="99">
        <v>33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64100</v>
      </c>
      <c r="B659" s="98" t="str">
        <f>+asset_level_drivers!$C$1</f>
        <v>Munson</v>
      </c>
      <c r="C659" s="99">
        <v>33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64131</v>
      </c>
      <c r="B660" s="98" t="str">
        <f>+asset_level_drivers!$C$1</f>
        <v>Munson</v>
      </c>
      <c r="C660" s="99">
        <v>33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64162</v>
      </c>
      <c r="B661" s="98" t="str">
        <f>+asset_level_drivers!$C$1</f>
        <v>Munson</v>
      </c>
      <c r="C661" s="99">
        <v>33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64192</v>
      </c>
      <c r="B662" s="98" t="str">
        <f>+asset_level_drivers!$C$1</f>
        <v>Munson</v>
      </c>
      <c r="C662" s="99">
        <v>33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64223</v>
      </c>
      <c r="B663" s="98" t="str">
        <f>+asset_level_drivers!$C$1</f>
        <v>Munson</v>
      </c>
      <c r="C663" s="99">
        <v>33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64253</v>
      </c>
      <c r="B664" s="98" t="str">
        <f>+asset_level_drivers!$C$1</f>
        <v>Munson</v>
      </c>
      <c r="C664" s="99">
        <v>33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64284</v>
      </c>
      <c r="B665" s="98" t="str">
        <f>+asset_level_drivers!$C$1</f>
        <v>Munson</v>
      </c>
      <c r="C665" s="99">
        <v>33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64315</v>
      </c>
      <c r="B666" s="98" t="str">
        <f>+asset_level_drivers!$C$1</f>
        <v>Munson</v>
      </c>
      <c r="C666" s="99">
        <v>33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64344</v>
      </c>
      <c r="B667" s="98" t="str">
        <f>+asset_level_drivers!$C$1</f>
        <v>Munson</v>
      </c>
      <c r="C667" s="99">
        <v>33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64375</v>
      </c>
      <c r="B668" s="98" t="str">
        <f>+asset_level_drivers!$C$1</f>
        <v>Munson</v>
      </c>
      <c r="C668" s="99">
        <v>33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64405</v>
      </c>
      <c r="B669" s="98" t="str">
        <f>+asset_level_drivers!$C$1</f>
        <v>Munson</v>
      </c>
      <c r="C669" s="99">
        <v>33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64436</v>
      </c>
      <c r="B670" s="98" t="str">
        <f>+asset_level_drivers!$C$1</f>
        <v>Munson</v>
      </c>
      <c r="C670" s="99">
        <v>33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64466</v>
      </c>
      <c r="B671" s="98" t="str">
        <f>+asset_level_drivers!$C$1</f>
        <v>Munson</v>
      </c>
      <c r="C671" s="99">
        <v>33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64497</v>
      </c>
      <c r="B672" s="98" t="str">
        <f>+asset_level_drivers!$C$1</f>
        <v>Munson</v>
      </c>
      <c r="C672" s="99">
        <v>33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64528</v>
      </c>
      <c r="B673" s="98" t="str">
        <f>+asset_level_drivers!$C$1</f>
        <v>Munson</v>
      </c>
      <c r="C673" s="99">
        <v>33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64558</v>
      </c>
      <c r="B674" s="98" t="str">
        <f>+asset_level_drivers!$C$1</f>
        <v>Munson</v>
      </c>
      <c r="C674" s="99">
        <v>33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64589</v>
      </c>
      <c r="B675" s="98" t="str">
        <f>+asset_level_drivers!$C$1</f>
        <v>Munson</v>
      </c>
      <c r="C675" s="99">
        <v>33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64619</v>
      </c>
      <c r="B676" s="98" t="str">
        <f>+asset_level_drivers!$C$1</f>
        <v>Munson</v>
      </c>
      <c r="C676" s="99">
        <v>33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64650</v>
      </c>
      <c r="B677" s="98" t="str">
        <f>+asset_level_drivers!$C$1</f>
        <v>Munson</v>
      </c>
      <c r="C677" s="99">
        <v>33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64681</v>
      </c>
      <c r="B678" s="98" t="str">
        <f>+asset_level_drivers!$C$1</f>
        <v>Munson</v>
      </c>
      <c r="C678" s="99">
        <v>33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64709</v>
      </c>
      <c r="B679" s="98" t="str">
        <f>+asset_level_drivers!$C$1</f>
        <v>Munson</v>
      </c>
      <c r="C679" s="99">
        <v>33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64740</v>
      </c>
      <c r="B680" s="98" t="str">
        <f>+asset_level_drivers!$C$1</f>
        <v>Munson</v>
      </c>
      <c r="C680" s="99">
        <v>33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64770</v>
      </c>
      <c r="B681" s="98" t="str">
        <f>+asset_level_drivers!$C$1</f>
        <v>Munson</v>
      </c>
      <c r="C681" s="99">
        <v>33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64801</v>
      </c>
      <c r="B682" s="98" t="str">
        <f>+asset_level_drivers!$C$1</f>
        <v>Munson</v>
      </c>
      <c r="C682" s="99">
        <v>33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64831</v>
      </c>
      <c r="B683" s="98" t="str">
        <f>+asset_level_drivers!$C$1</f>
        <v>Munson</v>
      </c>
      <c r="C683" s="99">
        <v>33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64862</v>
      </c>
      <c r="B684" s="98" t="str">
        <f>+asset_level_drivers!$C$1</f>
        <v>Munson</v>
      </c>
      <c r="C684" s="99">
        <v>33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64893</v>
      </c>
      <c r="B685" s="98" t="str">
        <f>+asset_level_drivers!$C$1</f>
        <v>Munson</v>
      </c>
      <c r="C685" s="99">
        <v>33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64923</v>
      </c>
      <c r="B686" s="98" t="str">
        <f>+asset_level_drivers!$C$1</f>
        <v>Munson</v>
      </c>
      <c r="C686" s="99">
        <v>33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64954</v>
      </c>
      <c r="B687" s="98" t="str">
        <f>+asset_level_drivers!$C$1</f>
        <v>Munson</v>
      </c>
      <c r="C687" s="99">
        <v>33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64984</v>
      </c>
      <c r="B688" s="98" t="str">
        <f>+asset_level_drivers!$C$1</f>
        <v>Munson</v>
      </c>
      <c r="C688" s="99">
        <v>33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65015</v>
      </c>
      <c r="B689" s="98" t="str">
        <f>+asset_level_drivers!$C$1</f>
        <v>Munson</v>
      </c>
      <c r="C689" s="99">
        <v>33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65046</v>
      </c>
      <c r="B690" s="98" t="str">
        <f>+asset_level_drivers!$C$1</f>
        <v>Munson</v>
      </c>
      <c r="C690" s="99">
        <v>33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65074</v>
      </c>
      <c r="B691" s="98" t="str">
        <f>+asset_level_drivers!$C$1</f>
        <v>Munson</v>
      </c>
      <c r="C691" s="99">
        <v>33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65105</v>
      </c>
      <c r="B692" s="98" t="str">
        <f>+asset_level_drivers!$C$1</f>
        <v>Munson</v>
      </c>
      <c r="C692" s="99">
        <v>33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65135</v>
      </c>
      <c r="B693" s="98" t="str">
        <f>+asset_level_drivers!$C$1</f>
        <v>Munson</v>
      </c>
      <c r="C693" s="99">
        <v>33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65166</v>
      </c>
      <c r="B694" s="98" t="str">
        <f>+asset_level_drivers!$C$1</f>
        <v>Munson</v>
      </c>
      <c r="C694" s="99">
        <v>33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65196</v>
      </c>
      <c r="B695" s="98" t="str">
        <f>+asset_level_drivers!$C$1</f>
        <v>Munson</v>
      </c>
      <c r="C695" s="99">
        <v>33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65227</v>
      </c>
      <c r="B696" s="98" t="str">
        <f>+asset_level_drivers!$C$1</f>
        <v>Munson</v>
      </c>
      <c r="C696" s="99">
        <v>33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65258</v>
      </c>
      <c r="B697" s="98" t="str">
        <f>+asset_level_drivers!$C$1</f>
        <v>Munson</v>
      </c>
      <c r="C697" s="99">
        <v>33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65288</v>
      </c>
      <c r="B698" s="98" t="str">
        <f>+asset_level_drivers!$C$1</f>
        <v>Munson</v>
      </c>
      <c r="C698" s="99">
        <v>33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65319</v>
      </c>
      <c r="B699" s="98" t="str">
        <f>+asset_level_drivers!$C$1</f>
        <v>Munson</v>
      </c>
      <c r="C699" s="99">
        <v>33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65349</v>
      </c>
      <c r="B700" s="98" t="str">
        <f>+asset_level_drivers!$C$1</f>
        <v>Munson</v>
      </c>
      <c r="C700" s="99">
        <v>33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65380</v>
      </c>
      <c r="B701" s="98" t="str">
        <f>+asset_level_drivers!$C$1</f>
        <v>Munson</v>
      </c>
      <c r="C701" s="99">
        <v>33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65411</v>
      </c>
      <c r="B702" s="98" t="str">
        <f>+asset_level_drivers!$C$1</f>
        <v>Munson</v>
      </c>
      <c r="C702" s="99">
        <v>33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65439</v>
      </c>
      <c r="B703" s="98" t="str">
        <f>+asset_level_drivers!$C$1</f>
        <v>Munson</v>
      </c>
      <c r="C703" s="99">
        <v>33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65470</v>
      </c>
      <c r="B704" s="98" t="str">
        <f>+asset_level_drivers!$C$1</f>
        <v>Munson</v>
      </c>
      <c r="C704" s="99">
        <v>33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65500</v>
      </c>
      <c r="B705" s="98" t="str">
        <f>+asset_level_drivers!$C$1</f>
        <v>Munson</v>
      </c>
      <c r="C705" s="99">
        <v>33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65531</v>
      </c>
      <c r="B706" s="98" t="str">
        <f>+asset_level_drivers!$C$1</f>
        <v>Munson</v>
      </c>
      <c r="C706" s="99">
        <v>33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65561</v>
      </c>
      <c r="B707" s="98" t="str">
        <f>+asset_level_drivers!$C$1</f>
        <v>Munson</v>
      </c>
      <c r="C707" s="99">
        <v>33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65592</v>
      </c>
      <c r="B708" s="98" t="str">
        <f>+asset_level_drivers!$C$1</f>
        <v>Munson</v>
      </c>
      <c r="C708" s="99">
        <v>33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65623</v>
      </c>
      <c r="B709" s="98" t="str">
        <f>+asset_level_drivers!$C$1</f>
        <v>Munson</v>
      </c>
      <c r="C709" s="99">
        <v>33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65653</v>
      </c>
      <c r="B710" s="98" t="str">
        <f>+asset_level_drivers!$C$1</f>
        <v>Munson</v>
      </c>
      <c r="C710" s="99">
        <v>33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65684</v>
      </c>
      <c r="B711" s="98" t="str">
        <f>+asset_level_drivers!$C$1</f>
        <v>Munson</v>
      </c>
      <c r="C711" s="99">
        <v>33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65714</v>
      </c>
      <c r="B712" s="98" t="str">
        <f>+asset_level_drivers!$C$1</f>
        <v>Munson</v>
      </c>
      <c r="C712" s="99">
        <v>33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65745</v>
      </c>
      <c r="B713" s="98" t="str">
        <f>+asset_level_drivers!$C$1</f>
        <v>Munson</v>
      </c>
      <c r="C713" s="99">
        <v>33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65776</v>
      </c>
      <c r="B714" s="98" t="str">
        <f>+asset_level_drivers!$C$1</f>
        <v>Munson</v>
      </c>
      <c r="C714" s="99">
        <v>33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65805</v>
      </c>
      <c r="B715" s="98" t="str">
        <f>+asset_level_drivers!$C$1</f>
        <v>Munson</v>
      </c>
      <c r="C715" s="99">
        <v>33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65836</v>
      </c>
      <c r="B716" s="98" t="str">
        <f>+asset_level_drivers!$C$1</f>
        <v>Munson</v>
      </c>
      <c r="C716" s="99">
        <v>33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65866</v>
      </c>
      <c r="B717" s="98" t="str">
        <f>+asset_level_drivers!$C$1</f>
        <v>Munson</v>
      </c>
      <c r="C717" s="99">
        <v>33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65897</v>
      </c>
      <c r="B718" s="98" t="str">
        <f>+asset_level_drivers!$C$1</f>
        <v>Munson</v>
      </c>
      <c r="C718" s="99">
        <v>33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65927</v>
      </c>
      <c r="B719" s="98" t="str">
        <f>+asset_level_drivers!$C$1</f>
        <v>Munson</v>
      </c>
      <c r="C719" s="99">
        <v>33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65958</v>
      </c>
      <c r="B720" s="98" t="str">
        <f>+asset_level_drivers!$C$1</f>
        <v>Munson</v>
      </c>
      <c r="C720" s="99">
        <v>33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65989</v>
      </c>
      <c r="B721" s="98" t="str">
        <f>+asset_level_drivers!$C$1</f>
        <v>Munson</v>
      </c>
      <c r="C721" s="99">
        <v>33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19" priority="4">
      <formula>_xlfn.ISFORMULA(C2)</formula>
    </cfRule>
  </conditionalFormatting>
  <conditionalFormatting sqref="P2:P721">
    <cfRule type="expression" dxfId="18" priority="3">
      <formula>_xlfn.ISFORMULA(P2)</formula>
    </cfRule>
  </conditionalFormatting>
  <conditionalFormatting sqref="O2:O721">
    <cfRule type="expression" dxfId="17" priority="2">
      <formula>_xlfn.ISFORMULA(O2)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/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topLeftCell="R1" workbookViewId="0">
      <selection activeCell="Z2" sqref="Z2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topLeftCell="Q1" workbookViewId="0">
      <selection activeCell="R2" sqref="R2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monthly_drivers_10</vt:lpstr>
      <vt:lpstr>monthly_drivers_7</vt:lpstr>
      <vt:lpstr>monthly_drivers_2</vt:lpstr>
      <vt:lpstr>monthly_drivers_3</vt:lpstr>
      <vt:lpstr>monthly_drivers_6</vt:lpstr>
      <vt:lpstr>hist_financials_0</vt:lpstr>
      <vt:lpstr>hist_financials_1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2021-06-08T17:55:31Z</dcterms:modified>
</cp:coreProperties>
</file>