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unt/Desktop/2021-06-14-ultracompact-fluorescence-attachment/figures/supplemental/"/>
    </mc:Choice>
  </mc:AlternateContent>
  <xr:revisionPtr revIDLastSave="0" documentId="13_ncr:1_{5DE0B24F-53CF-774F-9A25-56FCEFA5099F}" xr6:coauthVersionLast="47" xr6:coauthVersionMax="47" xr10:uidLastSave="{00000000-0000-0000-0000-000000000000}"/>
  <bookViews>
    <workbookView xWindow="0" yWindow="500" windowWidth="33600" windowHeight="20500" xr2:uid="{5AD2F625-F569-DB46-9877-515D101A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/>
  <c r="H6" i="1"/>
  <c r="H4" i="1"/>
  <c r="H5" i="1"/>
  <c r="W5" i="1" s="1"/>
  <c r="X5" i="1" s="1"/>
  <c r="H7" i="1"/>
  <c r="H8" i="1"/>
  <c r="W8" i="1" s="1"/>
  <c r="X8" i="1" s="1"/>
  <c r="W4" i="1"/>
  <c r="X4" i="1" s="1"/>
  <c r="A5" i="1"/>
  <c r="A6" i="1"/>
  <c r="A7" i="1"/>
  <c r="A8" i="1"/>
  <c r="A4" i="1"/>
  <c r="W7" i="1"/>
  <c r="X7" i="1" s="1"/>
  <c r="X6" i="1" l="1"/>
</calcChain>
</file>

<file path=xl/sharedStrings.xml><?xml version="1.0" encoding="utf-8"?>
<sst xmlns="http://schemas.openxmlformats.org/spreadsheetml/2006/main" count="75" uniqueCount="40">
  <si>
    <t>Build ID</t>
  </si>
  <si>
    <t>3D Printed Housing</t>
  </si>
  <si>
    <t>Print Material Cost ($USD)</t>
  </si>
  <si>
    <t>3D Print STL File Identifier</t>
  </si>
  <si>
    <t>Filter Set Identifier</t>
  </si>
  <si>
    <t>A</t>
  </si>
  <si>
    <t>B</t>
  </si>
  <si>
    <t>C</t>
  </si>
  <si>
    <t>Filter Medium</t>
  </si>
  <si>
    <t>Glass</t>
  </si>
  <si>
    <t>Plastic</t>
  </si>
  <si>
    <t>Edmund Optics #84-081</t>
  </si>
  <si>
    <t>Vendor Part #</t>
  </si>
  <si>
    <t>Filter Type</t>
  </si>
  <si>
    <t>Bandpass</t>
  </si>
  <si>
    <t>Transmission &gt;1% Wavelength (nm)</t>
  </si>
  <si>
    <t>Center Wavelength (nm)</t>
  </si>
  <si>
    <t>465-555</t>
  </si>
  <si>
    <t>Emission Filter</t>
  </si>
  <si>
    <t>450-560</t>
  </si>
  <si>
    <t>LEE #735 Velvet Green</t>
  </si>
  <si>
    <t>LEE #727 QFD Blue</t>
  </si>
  <si>
    <t>410-545</t>
  </si>
  <si>
    <t>Optical Filter Set</t>
  </si>
  <si>
    <t>Longpass</t>
  </si>
  <si>
    <t>Cut-on Wavelength (nm)</t>
  </si>
  <si>
    <t>585-700</t>
  </si>
  <si>
    <t>LEE #106 Primary Red</t>
  </si>
  <si>
    <t>Edmund Optics #15-447</t>
  </si>
  <si>
    <t>Cost ($USD)</t>
  </si>
  <si>
    <t>Smartphone Device</t>
  </si>
  <si>
    <t>Apple iPhone 12 #MGCF3LL/A</t>
  </si>
  <si>
    <t>Total Cost</t>
  </si>
  <si>
    <t>Attachment Only</t>
  </si>
  <si>
    <t>Full System</t>
  </si>
  <si>
    <t>Sample Plane Circular FOV Diameter (cm)</t>
  </si>
  <si>
    <t>Max Width (cm)</t>
  </si>
  <si>
    <t>Max Height (cm)</t>
  </si>
  <si>
    <t>Max Thickness (cm)</t>
  </si>
  <si>
    <r>
      <t>Print Material Volume Incl. Supports (cm</t>
    </r>
    <r>
      <rPr>
        <b/>
        <vertAlign val="super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</si>
</sst>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8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8" fontId="0" fillId="0" borderId="6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6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6" fontId="0" fillId="0" borderId="0" xfId="0" applyNumberFormat="1" applyBorder="1" applyAlignment="1">
      <alignment horizontal="center" vertical="center"/>
    </xf>
    <xf numFmtId="6" fontId="0" fillId="0" borderId="3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8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8" fontId="0" fillId="0" borderId="5" xfId="0" applyNumberFormat="1" applyBorder="1" applyAlignment="1">
      <alignment horizontal="center" vertical="center"/>
    </xf>
    <xf numFmtId="8" fontId="0" fillId="0" borderId="1" xfId="0" applyNumberFormat="1" applyBorder="1" applyAlignment="1">
      <alignment vertical="center"/>
    </xf>
    <xf numFmtId="8" fontId="0" fillId="0" borderId="4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8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8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603D-D6A0-CE42-A6A5-B6804C50AFE6}">
  <dimension ref="A1:X12"/>
  <sheetViews>
    <sheetView tabSelected="1" topLeftCell="R1" zoomScale="174" workbookViewId="0">
      <selection activeCell="A12" sqref="A12"/>
    </sheetView>
  </sheetViews>
  <sheetFormatPr baseColWidth="10" defaultRowHeight="16" x14ac:dyDescent="0.2"/>
  <cols>
    <col min="1" max="1" width="14.6640625" style="1" customWidth="1"/>
    <col min="2" max="2" width="13.6640625" customWidth="1"/>
    <col min="3" max="3" width="9.1640625" customWidth="1"/>
    <col min="4" max="4" width="8.5" customWidth="1"/>
    <col min="5" max="5" width="10" customWidth="1"/>
    <col min="6" max="6" width="21.33203125" customWidth="1"/>
    <col min="7" max="7" width="16.83203125" customWidth="1"/>
    <col min="8" max="8" width="14.5" customWidth="1"/>
    <col min="9" max="10" width="10.83203125" style="1"/>
    <col min="11" max="11" width="11.6640625" style="1" customWidth="1"/>
    <col min="12" max="12" width="16" style="1" customWidth="1"/>
    <col min="13" max="13" width="18.1640625" style="1" customWidth="1"/>
    <col min="14" max="14" width="21.5" style="1" customWidth="1"/>
    <col min="15" max="15" width="13.33203125" style="1" customWidth="1"/>
    <col min="16" max="16" width="13.5" customWidth="1"/>
    <col min="17" max="17" width="15.83203125" customWidth="1"/>
    <col min="18" max="19" width="21.6640625" customWidth="1"/>
    <col min="20" max="20" width="13.5" customWidth="1"/>
    <col min="21" max="21" width="26.6640625" customWidth="1"/>
    <col min="22" max="22" width="21.6640625" customWidth="1"/>
    <col min="23" max="23" width="11.83203125" customWidth="1"/>
    <col min="24" max="24" width="12.33203125" customWidth="1"/>
  </cols>
  <sheetData>
    <row r="1" spans="1:24" s="3" customFormat="1" ht="29" customHeight="1" x14ac:dyDescent="0.2">
      <c r="A1" s="32" t="s">
        <v>0</v>
      </c>
      <c r="B1" s="35" t="s">
        <v>1</v>
      </c>
      <c r="C1" s="36"/>
      <c r="D1" s="36"/>
      <c r="E1" s="36"/>
      <c r="F1" s="36"/>
      <c r="G1" s="36"/>
      <c r="H1" s="37"/>
      <c r="I1" s="35" t="s">
        <v>23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  <c r="U1" s="35" t="s">
        <v>30</v>
      </c>
      <c r="V1" s="37"/>
      <c r="W1" s="44" t="s">
        <v>32</v>
      </c>
      <c r="X1" s="45"/>
    </row>
    <row r="2" spans="1:24" s="3" customFormat="1" ht="19" customHeight="1" x14ac:dyDescent="0.2">
      <c r="A2" s="33"/>
      <c r="B2" s="38" t="s">
        <v>3</v>
      </c>
      <c r="C2" s="39" t="s">
        <v>36</v>
      </c>
      <c r="D2" s="39" t="s">
        <v>37</v>
      </c>
      <c r="E2" s="39" t="s">
        <v>38</v>
      </c>
      <c r="F2" s="39" t="s">
        <v>35</v>
      </c>
      <c r="G2" s="39" t="s">
        <v>39</v>
      </c>
      <c r="H2" s="40" t="s">
        <v>2</v>
      </c>
      <c r="I2" s="38" t="s">
        <v>4</v>
      </c>
      <c r="J2" s="39" t="s">
        <v>8</v>
      </c>
      <c r="K2" s="41" t="s">
        <v>18</v>
      </c>
      <c r="L2" s="41"/>
      <c r="M2" s="41"/>
      <c r="N2" s="41"/>
      <c r="O2" s="41"/>
      <c r="P2" s="41" t="s">
        <v>18</v>
      </c>
      <c r="Q2" s="41"/>
      <c r="R2" s="41"/>
      <c r="S2" s="41"/>
      <c r="T2" s="42"/>
      <c r="U2" s="43" t="s">
        <v>12</v>
      </c>
      <c r="V2" s="42" t="s">
        <v>29</v>
      </c>
      <c r="W2" s="38" t="s">
        <v>33</v>
      </c>
      <c r="X2" s="40" t="s">
        <v>34</v>
      </c>
    </row>
    <row r="3" spans="1:24" s="2" customFormat="1" ht="50" customHeight="1" x14ac:dyDescent="0.2">
      <c r="A3" s="34"/>
      <c r="B3" s="38"/>
      <c r="C3" s="39"/>
      <c r="D3" s="39"/>
      <c r="E3" s="39"/>
      <c r="F3" s="39"/>
      <c r="G3" s="39"/>
      <c r="H3" s="40"/>
      <c r="I3" s="38"/>
      <c r="J3" s="39"/>
      <c r="K3" s="17" t="s">
        <v>13</v>
      </c>
      <c r="L3" s="17" t="s">
        <v>16</v>
      </c>
      <c r="M3" s="17" t="s">
        <v>15</v>
      </c>
      <c r="N3" s="17" t="s">
        <v>12</v>
      </c>
      <c r="O3" s="17" t="s">
        <v>29</v>
      </c>
      <c r="P3" s="17" t="s">
        <v>13</v>
      </c>
      <c r="Q3" s="17" t="s">
        <v>25</v>
      </c>
      <c r="R3" s="17" t="s">
        <v>15</v>
      </c>
      <c r="S3" s="17" t="s">
        <v>12</v>
      </c>
      <c r="T3" s="18" t="s">
        <v>29</v>
      </c>
      <c r="U3" s="43"/>
      <c r="V3" s="42"/>
      <c r="W3" s="38"/>
      <c r="X3" s="40"/>
    </row>
    <row r="4" spans="1:24" s="3" customFormat="1" ht="17" x14ac:dyDescent="0.2">
      <c r="A4" s="15" t="str">
        <f>"CFCam-" &amp; B4 &amp;I4</f>
        <v>CFCam-1A</v>
      </c>
      <c r="B4" s="5">
        <v>1</v>
      </c>
      <c r="C4" s="28">
        <v>4.5</v>
      </c>
      <c r="D4" s="28">
        <v>5</v>
      </c>
      <c r="E4" s="28">
        <v>1.3</v>
      </c>
      <c r="F4" s="6">
        <v>1.8</v>
      </c>
      <c r="G4" s="6">
        <v>11.2</v>
      </c>
      <c r="H4" s="29">
        <f>G4*0.041</f>
        <v>0.4592</v>
      </c>
      <c r="I4" s="5" t="s">
        <v>5</v>
      </c>
      <c r="J4" s="6" t="s">
        <v>9</v>
      </c>
      <c r="K4" s="6" t="s">
        <v>14</v>
      </c>
      <c r="L4" s="6">
        <v>510</v>
      </c>
      <c r="M4" s="6" t="s">
        <v>17</v>
      </c>
      <c r="N4" s="19" t="s">
        <v>11</v>
      </c>
      <c r="O4" s="20">
        <v>210</v>
      </c>
      <c r="P4" s="6" t="s">
        <v>24</v>
      </c>
      <c r="Q4" s="6">
        <v>590</v>
      </c>
      <c r="R4" s="6" t="s">
        <v>26</v>
      </c>
      <c r="S4" s="19" t="s">
        <v>28</v>
      </c>
      <c r="T4" s="21">
        <v>39</v>
      </c>
      <c r="U4" s="11" t="s">
        <v>31</v>
      </c>
      <c r="V4" s="12">
        <v>1099</v>
      </c>
      <c r="W4" s="26">
        <f>H4+O4+T4</f>
        <v>249.45920000000001</v>
      </c>
      <c r="X4" s="7">
        <f>W4+V4</f>
        <v>1348.4592</v>
      </c>
    </row>
    <row r="5" spans="1:24" s="3" customFormat="1" ht="17" x14ac:dyDescent="0.2">
      <c r="A5" s="15" t="str">
        <f t="shared" ref="A5:A8" si="0">"CFCam-" &amp; B5 &amp;I5</f>
        <v>CFCam-2B</v>
      </c>
      <c r="B5" s="5">
        <v>2</v>
      </c>
      <c r="C5" s="28">
        <v>5</v>
      </c>
      <c r="D5" s="28">
        <v>3.7</v>
      </c>
      <c r="E5" s="28">
        <v>1.3</v>
      </c>
      <c r="F5" s="6">
        <v>1.8</v>
      </c>
      <c r="G5" s="6">
        <v>13.9</v>
      </c>
      <c r="H5" s="29">
        <f t="shared" ref="H5:H8" si="1">G5*0.041</f>
        <v>0.56990000000000007</v>
      </c>
      <c r="I5" s="5" t="s">
        <v>6</v>
      </c>
      <c r="J5" s="6" t="s">
        <v>10</v>
      </c>
      <c r="K5" s="6" t="s">
        <v>14</v>
      </c>
      <c r="L5" s="6">
        <v>505</v>
      </c>
      <c r="M5" s="6" t="s">
        <v>19</v>
      </c>
      <c r="N5" s="22" t="s">
        <v>20</v>
      </c>
      <c r="O5" s="23">
        <v>0.02</v>
      </c>
      <c r="P5" s="6" t="s">
        <v>24</v>
      </c>
      <c r="Q5" s="6">
        <v>610</v>
      </c>
      <c r="R5" s="6" t="s">
        <v>26</v>
      </c>
      <c r="S5" s="22" t="s">
        <v>27</v>
      </c>
      <c r="T5" s="7">
        <v>0.06</v>
      </c>
      <c r="U5" s="11" t="s">
        <v>31</v>
      </c>
      <c r="V5" s="12">
        <v>1099</v>
      </c>
      <c r="W5" s="26">
        <f t="shared" ref="W5:W7" si="2">H5+O5+T5</f>
        <v>0.64990000000000014</v>
      </c>
      <c r="X5" s="7">
        <f t="shared" ref="X5:X7" si="3">W5+V5</f>
        <v>1099.6498999999999</v>
      </c>
    </row>
    <row r="6" spans="1:24" s="3" customFormat="1" ht="17" x14ac:dyDescent="0.2">
      <c r="A6" s="15" t="str">
        <f t="shared" si="0"/>
        <v>CFCam-2C</v>
      </c>
      <c r="B6" s="5">
        <v>2</v>
      </c>
      <c r="C6" s="28">
        <v>5</v>
      </c>
      <c r="D6" s="28">
        <v>3.7</v>
      </c>
      <c r="E6" s="28">
        <v>1.3</v>
      </c>
      <c r="F6" s="6">
        <v>1.8</v>
      </c>
      <c r="G6" s="6">
        <v>13.9</v>
      </c>
      <c r="H6" s="29">
        <f t="shared" si="1"/>
        <v>0.56990000000000007</v>
      </c>
      <c r="I6" s="5" t="s">
        <v>7</v>
      </c>
      <c r="J6" s="6" t="s">
        <v>10</v>
      </c>
      <c r="K6" s="6" t="s">
        <v>14</v>
      </c>
      <c r="L6" s="6">
        <v>480</v>
      </c>
      <c r="M6" s="6" t="s">
        <v>22</v>
      </c>
      <c r="N6" s="22" t="s">
        <v>21</v>
      </c>
      <c r="O6" s="23">
        <v>0.02</v>
      </c>
      <c r="P6" s="6" t="s">
        <v>24</v>
      </c>
      <c r="Q6" s="6">
        <v>610</v>
      </c>
      <c r="R6" s="6" t="s">
        <v>26</v>
      </c>
      <c r="S6" s="22" t="s">
        <v>27</v>
      </c>
      <c r="T6" s="7">
        <v>0.06</v>
      </c>
      <c r="U6" s="11" t="s">
        <v>31</v>
      </c>
      <c r="V6" s="12">
        <v>1099</v>
      </c>
      <c r="W6" s="26">
        <f>H6+O6+T6</f>
        <v>0.64990000000000014</v>
      </c>
      <c r="X6" s="7">
        <f t="shared" si="3"/>
        <v>1099.6498999999999</v>
      </c>
    </row>
    <row r="7" spans="1:24" s="3" customFormat="1" ht="17" x14ac:dyDescent="0.2">
      <c r="A7" s="15" t="str">
        <f t="shared" si="0"/>
        <v>CFCam-3C</v>
      </c>
      <c r="B7" s="5">
        <v>3</v>
      </c>
      <c r="C7" s="28">
        <v>5.0199999999999996</v>
      </c>
      <c r="D7" s="28">
        <v>3.7</v>
      </c>
      <c r="E7" s="28">
        <v>1.3</v>
      </c>
      <c r="F7" s="28">
        <v>3</v>
      </c>
      <c r="G7" s="6">
        <v>18.2</v>
      </c>
      <c r="H7" s="29">
        <f t="shared" si="1"/>
        <v>0.74619999999999997</v>
      </c>
      <c r="I7" s="5" t="s">
        <v>7</v>
      </c>
      <c r="J7" s="6" t="s">
        <v>10</v>
      </c>
      <c r="K7" s="6" t="s">
        <v>14</v>
      </c>
      <c r="L7" s="6">
        <v>480</v>
      </c>
      <c r="M7" s="6" t="s">
        <v>22</v>
      </c>
      <c r="N7" s="22" t="s">
        <v>21</v>
      </c>
      <c r="O7" s="23">
        <v>0.02</v>
      </c>
      <c r="P7" s="6" t="s">
        <v>24</v>
      </c>
      <c r="Q7" s="6">
        <v>610</v>
      </c>
      <c r="R7" s="6" t="s">
        <v>26</v>
      </c>
      <c r="S7" s="22" t="s">
        <v>27</v>
      </c>
      <c r="T7" s="7">
        <v>0.06</v>
      </c>
      <c r="U7" s="11" t="s">
        <v>31</v>
      </c>
      <c r="V7" s="12">
        <v>1099</v>
      </c>
      <c r="W7" s="26">
        <f t="shared" si="2"/>
        <v>0.82620000000000005</v>
      </c>
      <c r="X7" s="7">
        <f t="shared" si="3"/>
        <v>1099.8262</v>
      </c>
    </row>
    <row r="8" spans="1:24" s="3" customFormat="1" ht="17" x14ac:dyDescent="0.2">
      <c r="A8" s="16" t="str">
        <f t="shared" si="0"/>
        <v>CFCam-4C</v>
      </c>
      <c r="B8" s="8">
        <v>4</v>
      </c>
      <c r="C8" s="30">
        <v>5</v>
      </c>
      <c r="D8" s="9">
        <v>3.7</v>
      </c>
      <c r="E8" s="9">
        <v>1.3</v>
      </c>
      <c r="F8" s="9">
        <v>0.5</v>
      </c>
      <c r="G8" s="9">
        <v>15.9</v>
      </c>
      <c r="H8" s="31">
        <f t="shared" si="1"/>
        <v>0.65190000000000003</v>
      </c>
      <c r="I8" s="8" t="s">
        <v>7</v>
      </c>
      <c r="J8" s="9" t="s">
        <v>10</v>
      </c>
      <c r="K8" s="9" t="s">
        <v>14</v>
      </c>
      <c r="L8" s="9">
        <v>480</v>
      </c>
      <c r="M8" s="9" t="s">
        <v>22</v>
      </c>
      <c r="N8" s="24" t="s">
        <v>21</v>
      </c>
      <c r="O8" s="25">
        <v>0.02</v>
      </c>
      <c r="P8" s="9" t="s">
        <v>24</v>
      </c>
      <c r="Q8" s="9">
        <v>610</v>
      </c>
      <c r="R8" s="9" t="s">
        <v>26</v>
      </c>
      <c r="S8" s="24" t="s">
        <v>27</v>
      </c>
      <c r="T8" s="10">
        <v>0.06</v>
      </c>
      <c r="U8" s="13" t="s">
        <v>31</v>
      </c>
      <c r="V8" s="14">
        <v>1099</v>
      </c>
      <c r="W8" s="27">
        <f>H8+O8+T8</f>
        <v>0.7319</v>
      </c>
      <c r="X8" s="10">
        <f>W8+V8</f>
        <v>1099.7319</v>
      </c>
    </row>
    <row r="9" spans="1:24" s="3" customFormat="1" x14ac:dyDescent="0.2">
      <c r="A9" s="4"/>
      <c r="F9" s="4"/>
      <c r="I9" s="4"/>
      <c r="J9" s="4"/>
      <c r="K9" s="4"/>
      <c r="L9" s="4"/>
      <c r="M9" s="4"/>
      <c r="N9" s="4"/>
      <c r="O9" s="4"/>
    </row>
    <row r="10" spans="1:24" x14ac:dyDescent="0.2">
      <c r="F10" s="1"/>
    </row>
    <row r="11" spans="1:24" x14ac:dyDescent="0.2">
      <c r="F11" s="1"/>
    </row>
    <row r="12" spans="1:24" x14ac:dyDescent="0.2">
      <c r="F12" s="1"/>
    </row>
  </sheetData>
  <mergeCells count="20">
    <mergeCell ref="U1:V1"/>
    <mergeCell ref="V2:V3"/>
    <mergeCell ref="U2:U3"/>
    <mergeCell ref="W2:W3"/>
    <mergeCell ref="X2:X3"/>
    <mergeCell ref="W1:X1"/>
    <mergeCell ref="I2:I3"/>
    <mergeCell ref="J2:J3"/>
    <mergeCell ref="K2:O2"/>
    <mergeCell ref="P2:T2"/>
    <mergeCell ref="I1:T1"/>
    <mergeCell ref="A1:A3"/>
    <mergeCell ref="B1:H1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Hunt</dc:creator>
  <cp:lastModifiedBy>Brady Hunt</cp:lastModifiedBy>
  <dcterms:created xsi:type="dcterms:W3CDTF">2021-07-09T18:44:10Z</dcterms:created>
  <dcterms:modified xsi:type="dcterms:W3CDTF">2021-07-20T15:31:01Z</dcterms:modified>
</cp:coreProperties>
</file>