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opeyemifolorunso/Desktop/"/>
    </mc:Choice>
  </mc:AlternateContent>
  <xr:revisionPtr revIDLastSave="0" documentId="13_ncr:1_{DAB8F7D9-6305-A64E-AA05-791A532BC330}" xr6:coauthVersionLast="47" xr6:coauthVersionMax="47" xr10:uidLastSave="{00000000-0000-0000-0000-000000000000}"/>
  <bookViews>
    <workbookView xWindow="4340" yWindow="500" windowWidth="20320" windowHeight="9740" activeTab="1" xr2:uid="{00000000-000D-0000-FFFF-FFFF00000000}"/>
  </bookViews>
  <sheets>
    <sheet name="Bar Sales" sheetId="1" r:id="rId1"/>
    <sheet name="Kitchen Comm" sheetId="3" r:id="rId2"/>
    <sheet name="Cash Analysi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" l="1"/>
  <c r="R38" i="3"/>
  <c r="S17" i="2"/>
  <c r="S18" i="2"/>
  <c r="S19" i="2"/>
  <c r="S38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7" i="2"/>
  <c r="S8" i="2"/>
  <c r="S9" i="2"/>
  <c r="S10" i="2"/>
  <c r="S11" i="2"/>
  <c r="S12" i="2"/>
  <c r="S13" i="2"/>
  <c r="S14" i="2"/>
  <c r="S15" i="2"/>
  <c r="S16" i="2"/>
  <c r="S6" i="2"/>
  <c r="P38" i="3"/>
  <c r="K38" i="3"/>
  <c r="E38" i="3"/>
  <c r="F38" i="3"/>
  <c r="R6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I38" i="2"/>
  <c r="H38" i="2"/>
  <c r="I38" i="3" l="1"/>
  <c r="J38" i="3"/>
  <c r="D38" i="3"/>
  <c r="I40" i="3" l="1"/>
  <c r="I41" i="3" s="1"/>
  <c r="J40" i="3"/>
  <c r="J41" i="3" s="1"/>
  <c r="D40" i="3"/>
  <c r="D41" i="3" s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C21" i="2" l="1"/>
  <c r="C22" i="2"/>
  <c r="C23" i="2"/>
  <c r="C24" i="2"/>
  <c r="R38" i="2"/>
  <c r="M38" i="2"/>
  <c r="L38" i="2"/>
  <c r="F38" i="2"/>
  <c r="D38" i="2"/>
  <c r="E38" i="2"/>
  <c r="B6" i="2"/>
  <c r="F40" i="3"/>
  <c r="F41" i="3" s="1"/>
  <c r="L40" i="3"/>
  <c r="L41" i="3" s="1"/>
  <c r="Q40" i="3"/>
  <c r="C15" i="2"/>
  <c r="C7" i="2"/>
  <c r="C8" i="2"/>
  <c r="C9" i="2"/>
  <c r="C10" i="2"/>
  <c r="C11" i="2"/>
  <c r="C12" i="2"/>
  <c r="C13" i="2"/>
  <c r="C14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5" i="2"/>
  <c r="C3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8" i="2" l="1"/>
  <c r="B38" i="2"/>
  <c r="G6" i="2"/>
  <c r="M38" i="3"/>
  <c r="M40" i="3" s="1"/>
  <c r="M41" i="3" s="1"/>
  <c r="C38" i="3"/>
  <c r="C40" i="3" s="1"/>
  <c r="C41" i="3" s="1"/>
  <c r="B38" i="3"/>
  <c r="B40" i="3" s="1"/>
  <c r="B41" i="3" s="1"/>
  <c r="N38" i="3"/>
  <c r="N40" i="3" s="1"/>
  <c r="N41" i="3" s="1"/>
  <c r="O38" i="3"/>
  <c r="O40" i="3" s="1"/>
  <c r="O41" i="3" s="1"/>
  <c r="J6" i="2" l="1"/>
  <c r="O6" i="2" s="1"/>
  <c r="T6" i="2" s="1"/>
  <c r="Q7" i="2" s="1"/>
  <c r="G38" i="3"/>
  <c r="G40" i="3" s="1"/>
  <c r="H38" i="3"/>
  <c r="H40" i="3" s="1"/>
  <c r="H41" i="3" s="1"/>
  <c r="R41" i="3" l="1"/>
  <c r="G14" i="2"/>
  <c r="J14" i="2" s="1"/>
  <c r="O14" i="2" s="1"/>
  <c r="G18" i="2"/>
  <c r="J18" i="2" s="1"/>
  <c r="O18" i="2" s="1"/>
  <c r="G7" i="2" l="1"/>
  <c r="J7" i="2" s="1"/>
  <c r="O7" i="2" s="1"/>
  <c r="G8" i="2"/>
  <c r="G9" i="2"/>
  <c r="J9" i="2" s="1"/>
  <c r="O9" i="2" s="1"/>
  <c r="G10" i="2"/>
  <c r="J10" i="2" s="1"/>
  <c r="O10" i="2" s="1"/>
  <c r="G11" i="2"/>
  <c r="J11" i="2" s="1"/>
  <c r="O11" i="2" s="1"/>
  <c r="G12" i="2"/>
  <c r="J12" i="2" s="1"/>
  <c r="O12" i="2" s="1"/>
  <c r="G13" i="2"/>
  <c r="J13" i="2" s="1"/>
  <c r="O13" i="2" s="1"/>
  <c r="G15" i="2"/>
  <c r="J15" i="2" s="1"/>
  <c r="O15" i="2" s="1"/>
  <c r="G16" i="2"/>
  <c r="J16" i="2" s="1"/>
  <c r="O16" i="2" s="1"/>
  <c r="G17" i="2"/>
  <c r="J17" i="2" s="1"/>
  <c r="O17" i="2" s="1"/>
  <c r="G19" i="2"/>
  <c r="J19" i="2" s="1"/>
  <c r="O19" i="2" s="1"/>
  <c r="G20" i="2"/>
  <c r="J20" i="2" s="1"/>
  <c r="O20" i="2" s="1"/>
  <c r="G21" i="2"/>
  <c r="J21" i="2" s="1"/>
  <c r="G22" i="2"/>
  <c r="J22" i="2" s="1"/>
  <c r="O22" i="2" s="1"/>
  <c r="G23" i="2"/>
  <c r="J23" i="2" s="1"/>
  <c r="O23" i="2" s="1"/>
  <c r="G24" i="2"/>
  <c r="J24" i="2" s="1"/>
  <c r="O24" i="2" s="1"/>
  <c r="G25" i="2"/>
  <c r="J25" i="2" s="1"/>
  <c r="O25" i="2" s="1"/>
  <c r="G26" i="2"/>
  <c r="J26" i="2" s="1"/>
  <c r="O26" i="2" s="1"/>
  <c r="G27" i="2"/>
  <c r="J27" i="2" s="1"/>
  <c r="O27" i="2" s="1"/>
  <c r="G28" i="2"/>
  <c r="J28" i="2" s="1"/>
  <c r="O28" i="2" s="1"/>
  <c r="G29" i="2"/>
  <c r="J29" i="2" s="1"/>
  <c r="O29" i="2" s="1"/>
  <c r="G30" i="2"/>
  <c r="J30" i="2" s="1"/>
  <c r="O30" i="2" s="1"/>
  <c r="G31" i="2"/>
  <c r="J31" i="2" s="1"/>
  <c r="O31" i="2" s="1"/>
  <c r="G32" i="2"/>
  <c r="J32" i="2" s="1"/>
  <c r="O32" i="2" s="1"/>
  <c r="G33" i="2"/>
  <c r="J33" i="2" s="1"/>
  <c r="O33" i="2" s="1"/>
  <c r="G34" i="2"/>
  <c r="J34" i="2" s="1"/>
  <c r="O34" i="2" s="1"/>
  <c r="G35" i="2"/>
  <c r="J35" i="2" s="1"/>
  <c r="O35" i="2" s="1"/>
  <c r="G36" i="2"/>
  <c r="J36" i="2" s="1"/>
  <c r="O36" i="2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J8" i="2" l="1"/>
  <c r="O8" i="2" s="1"/>
  <c r="G38" i="2"/>
  <c r="O21" i="2"/>
  <c r="N38" i="2"/>
  <c r="T41" i="3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J38" i="2" l="1"/>
  <c r="T7" i="2"/>
  <c r="Q8" i="2" s="1"/>
  <c r="T8" i="2" s="1"/>
  <c r="Q9" i="2" s="1"/>
  <c r="T9" i="2" s="1"/>
  <c r="Q10" i="2" s="1"/>
  <c r="T10" i="2" s="1"/>
  <c r="Q11" i="2" s="1"/>
  <c r="T11" i="2" s="1"/>
  <c r="Q12" i="2" s="1"/>
  <c r="T12" i="2" s="1"/>
  <c r="Q13" i="2" s="1"/>
  <c r="T13" i="2" s="1"/>
  <c r="Q14" i="2" s="1"/>
  <c r="T14" i="2" s="1"/>
  <c r="Q15" i="2" s="1"/>
  <c r="T15" i="2" s="1"/>
  <c r="Q16" i="2" s="1"/>
  <c r="T16" i="2" s="1"/>
  <c r="Q17" i="2" s="1"/>
  <c r="T17" i="2" s="1"/>
  <c r="Q18" i="2" s="1"/>
  <c r="T18" i="2" s="1"/>
  <c r="Q19" i="2" s="1"/>
  <c r="T19" i="2" s="1"/>
  <c r="Q20" i="2" s="1"/>
  <c r="T20" i="2" s="1"/>
  <c r="Q21" i="2" s="1"/>
  <c r="T21" i="2" s="1"/>
  <c r="Q22" i="2" s="1"/>
  <c r="T22" i="2" s="1"/>
  <c r="Q23" i="2" s="1"/>
  <c r="T23" i="2" s="1"/>
  <c r="Q24" i="2" s="1"/>
  <c r="T24" i="2" s="1"/>
  <c r="Q25" i="2" s="1"/>
  <c r="T25" i="2" s="1"/>
  <c r="Q26" i="2" s="1"/>
  <c r="T26" i="2" s="1"/>
  <c r="Q27" i="2" s="1"/>
  <c r="T27" i="2" s="1"/>
  <c r="Q28" i="2" s="1"/>
  <c r="T28" i="2" s="1"/>
  <c r="Q29" i="2" s="1"/>
  <c r="T29" i="2" s="1"/>
  <c r="Q30" i="2" s="1"/>
  <c r="T30" i="2" s="1"/>
  <c r="Q31" i="2" s="1"/>
  <c r="T31" i="2" s="1"/>
  <c r="Q32" i="2" s="1"/>
  <c r="T32" i="2" s="1"/>
  <c r="Q33" i="2" s="1"/>
  <c r="T33" i="2" s="1"/>
  <c r="Q34" i="2" s="1"/>
  <c r="T34" i="2" s="1"/>
  <c r="Q35" i="2" s="1"/>
  <c r="T35" i="2" s="1"/>
  <c r="Q36" i="2" s="1"/>
  <c r="T36" i="2" s="1"/>
  <c r="O38" i="2"/>
  <c r="C36" i="1"/>
  <c r="B36" i="1"/>
  <c r="D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36" i="1" l="1"/>
</calcChain>
</file>

<file path=xl/sharedStrings.xml><?xml version="1.0" encoding="utf-8"?>
<sst xmlns="http://schemas.openxmlformats.org/spreadsheetml/2006/main" count="44" uniqueCount="40">
  <si>
    <t>Cash Sales</t>
  </si>
  <si>
    <t>Credit Sales</t>
  </si>
  <si>
    <t>Total Sales</t>
  </si>
  <si>
    <t>Debt Payment</t>
  </si>
  <si>
    <t>POS</t>
  </si>
  <si>
    <t>Bank Transfer</t>
  </si>
  <si>
    <t>Total Cash Generated</t>
  </si>
  <si>
    <t>Discount</t>
  </si>
  <si>
    <t>Shortages</t>
  </si>
  <si>
    <t>Kitchen Commissions</t>
  </si>
  <si>
    <t>Total Cash Lodgment</t>
  </si>
  <si>
    <t>Shortages Refund</t>
  </si>
  <si>
    <t>Rent Payment</t>
  </si>
  <si>
    <t>ASUN</t>
  </si>
  <si>
    <t>FISH SOUP</t>
  </si>
  <si>
    <t>BOKOTO</t>
  </si>
  <si>
    <t>OFADA</t>
  </si>
  <si>
    <t>NOODLES</t>
  </si>
  <si>
    <t>TOTAL COMMISSION</t>
  </si>
  <si>
    <t>Total Unit</t>
  </si>
  <si>
    <t>BEER MEAT</t>
  </si>
  <si>
    <t>Tota Sales</t>
  </si>
  <si>
    <t>Chic &amp; Chips</t>
  </si>
  <si>
    <t>ISI EWU</t>
  </si>
  <si>
    <t>NKWOBI</t>
  </si>
  <si>
    <t>BBQ</t>
  </si>
  <si>
    <t>OPERATING CASHFLOW</t>
  </si>
  <si>
    <t>CASH BALANCE ANALYSIS</t>
  </si>
  <si>
    <t>Net Cash Position</t>
  </si>
  <si>
    <t>Opening Cash @ Hand</t>
  </si>
  <si>
    <t>Closing Cash @ Hand</t>
  </si>
  <si>
    <t>Cash Banked</t>
  </si>
  <si>
    <t>Net Operating Cashflow</t>
  </si>
  <si>
    <t>OPERATING CASH LODGEMENTS</t>
  </si>
  <si>
    <t>debt payment osho 20000</t>
  </si>
  <si>
    <t xml:space="preserve">debt payment 20000 </t>
  </si>
  <si>
    <t>CASH</t>
  </si>
  <si>
    <t>REFUND</t>
  </si>
  <si>
    <t xml:space="preserve">CASH </t>
  </si>
  <si>
    <t>Cash Refund to 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</si>
</sst>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Protection="1">
      <protection locked="0"/>
    </xf>
    <xf numFmtId="0" fontId="2" fillId="8" borderId="0" xfId="0" applyFont="1" applyFill="1"/>
    <xf numFmtId="0" fontId="3" fillId="5" borderId="7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9" borderId="16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9" borderId="17" xfId="0" applyFont="1" applyFill="1" applyBorder="1" applyAlignment="1">
      <alignment horizontal="left"/>
    </xf>
    <xf numFmtId="0" fontId="3" fillId="0" borderId="15" xfId="0" applyFont="1" applyBorder="1"/>
    <xf numFmtId="164" fontId="2" fillId="0" borderId="2" xfId="1" applyFont="1" applyFill="1" applyBorder="1" applyProtection="1">
      <protection locked="0"/>
    </xf>
    <xf numFmtId="164" fontId="2" fillId="2" borderId="2" xfId="1" applyFont="1" applyFill="1" applyBorder="1" applyProtection="1">
      <protection locked="0"/>
    </xf>
    <xf numFmtId="164" fontId="2" fillId="2" borderId="13" xfId="1" applyFont="1" applyFill="1" applyBorder="1" applyProtection="1">
      <protection locked="0"/>
    </xf>
    <xf numFmtId="164" fontId="3" fillId="9" borderId="4" xfId="1" applyFont="1" applyFill="1" applyBorder="1" applyProtection="1"/>
    <xf numFmtId="0" fontId="4" fillId="3" borderId="18" xfId="0" applyFont="1" applyFill="1" applyBorder="1"/>
    <xf numFmtId="165" fontId="4" fillId="3" borderId="19" xfId="0" applyNumberFormat="1" applyFont="1" applyFill="1" applyBorder="1"/>
    <xf numFmtId="43" fontId="4" fillId="3" borderId="19" xfId="0" applyNumberFormat="1" applyFont="1" applyFill="1" applyBorder="1"/>
    <xf numFmtId="43" fontId="4" fillId="3" borderId="20" xfId="0" applyNumberFormat="1" applyFont="1" applyFill="1" applyBorder="1"/>
    <xf numFmtId="43" fontId="2" fillId="0" borderId="0" xfId="0" applyNumberFormat="1" applyFont="1"/>
    <xf numFmtId="0" fontId="4" fillId="3" borderId="21" xfId="0" applyFont="1" applyFill="1" applyBorder="1"/>
    <xf numFmtId="165" fontId="4" fillId="3" borderId="22" xfId="0" applyNumberFormat="1" applyFont="1" applyFill="1" applyBorder="1"/>
    <xf numFmtId="0" fontId="4" fillId="3" borderId="22" xfId="0" applyFont="1" applyFill="1" applyBorder="1"/>
    <xf numFmtId="165" fontId="4" fillId="3" borderId="23" xfId="0" applyNumberFormat="1" applyFont="1" applyFill="1" applyBorder="1"/>
    <xf numFmtId="9" fontId="3" fillId="5" borderId="0" xfId="2" applyFont="1" applyFill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9" fillId="2" borderId="1" xfId="0" applyFont="1" applyFill="1" applyBorder="1"/>
    <xf numFmtId="0" fontId="7" fillId="0" borderId="1" xfId="0" applyFont="1" applyBorder="1"/>
    <xf numFmtId="0" fontId="7" fillId="9" borderId="1" xfId="0" applyFont="1" applyFill="1" applyBorder="1" applyAlignment="1">
      <alignment wrapText="1"/>
    </xf>
    <xf numFmtId="0" fontId="5" fillId="2" borderId="0" xfId="0" applyFont="1" applyFill="1"/>
    <xf numFmtId="0" fontId="5" fillId="0" borderId="0" xfId="0" applyFont="1" applyProtection="1">
      <protection locked="0"/>
    </xf>
    <xf numFmtId="0" fontId="5" fillId="0" borderId="0" xfId="0" applyFont="1" applyAlignment="1">
      <alignment wrapText="1"/>
    </xf>
    <xf numFmtId="0" fontId="6" fillId="2" borderId="0" xfId="0" applyFont="1" applyFill="1"/>
    <xf numFmtId="164" fontId="5" fillId="3" borderId="2" xfId="1" applyFont="1" applyFill="1" applyBorder="1" applyProtection="1"/>
    <xf numFmtId="164" fontId="5" fillId="0" borderId="2" xfId="1" applyFont="1" applyBorder="1" applyProtection="1">
      <protection locked="0"/>
    </xf>
    <xf numFmtId="164" fontId="7" fillId="3" borderId="2" xfId="1" applyFont="1" applyFill="1" applyBorder="1" applyProtection="1"/>
    <xf numFmtId="164" fontId="7" fillId="10" borderId="2" xfId="1" applyFont="1" applyFill="1" applyBorder="1" applyProtection="1"/>
    <xf numFmtId="164" fontId="6" fillId="2" borderId="2" xfId="1" applyFont="1" applyFill="1" applyBorder="1"/>
    <xf numFmtId="40" fontId="7" fillId="9" borderId="2" xfId="0" applyNumberFormat="1" applyFont="1" applyFill="1" applyBorder="1"/>
    <xf numFmtId="40" fontId="5" fillId="0" borderId="5" xfId="1" applyNumberFormat="1" applyFont="1" applyBorder="1" applyProtection="1">
      <protection locked="0"/>
    </xf>
    <xf numFmtId="40" fontId="7" fillId="3" borderId="2" xfId="0" applyNumberFormat="1" applyFont="1" applyFill="1" applyBorder="1"/>
    <xf numFmtId="40" fontId="5" fillId="3" borderId="6" xfId="1" applyNumberFormat="1" applyFont="1" applyFill="1" applyBorder="1" applyProtection="1"/>
    <xf numFmtId="3" fontId="5" fillId="0" borderId="0" xfId="0" applyNumberFormat="1" applyFont="1" applyProtection="1">
      <protection locked="0"/>
    </xf>
    <xf numFmtId="40" fontId="8" fillId="0" borderId="0" xfId="0" applyNumberFormat="1" applyFont="1"/>
    <xf numFmtId="164" fontId="10" fillId="2" borderId="0" xfId="0" applyNumberFormat="1" applyFont="1" applyFill="1"/>
    <xf numFmtId="0" fontId="10" fillId="2" borderId="0" xfId="0" applyFont="1" applyFill="1"/>
    <xf numFmtId="0" fontId="7" fillId="4" borderId="1" xfId="0" applyFont="1" applyFill="1" applyBorder="1"/>
    <xf numFmtId="0" fontId="7" fillId="0" borderId="3" xfId="0" applyFont="1" applyBorder="1"/>
    <xf numFmtId="164" fontId="5" fillId="4" borderId="2" xfId="1" applyFont="1" applyFill="1" applyBorder="1"/>
    <xf numFmtId="164" fontId="5" fillId="0" borderId="1" xfId="0" applyNumberFormat="1" applyFont="1" applyBorder="1"/>
    <xf numFmtId="164" fontId="5" fillId="4" borderId="1" xfId="0" applyNumberFormat="1" applyFont="1" applyFill="1" applyBorder="1"/>
    <xf numFmtId="0" fontId="5" fillId="0" borderId="0" xfId="0" applyFont="1" applyProtection="1"/>
    <xf numFmtId="164" fontId="10" fillId="2" borderId="0" xfId="0" applyNumberFormat="1" applyFont="1" applyFill="1" applyProtection="1"/>
    <xf numFmtId="0" fontId="7" fillId="10" borderId="1" xfId="0" applyFont="1" applyFill="1" applyBorder="1" applyAlignment="1" applyProtection="1">
      <alignment wrapText="1"/>
    </xf>
    <xf numFmtId="164" fontId="5" fillId="10" borderId="2" xfId="1" applyFont="1" applyFill="1" applyBorder="1" applyProtection="1"/>
    <xf numFmtId="164" fontId="2" fillId="0" borderId="1" xfId="0" applyNumberFormat="1" applyFont="1" applyBorder="1" applyProtection="1"/>
    <xf numFmtId="164" fontId="2" fillId="2" borderId="1" xfId="0" applyNumberFormat="1" applyFont="1" applyFill="1" applyBorder="1" applyProtection="1"/>
    <xf numFmtId="164" fontId="2" fillId="2" borderId="14" xfId="0" applyNumberFormat="1" applyFont="1" applyFill="1" applyBorder="1" applyProtection="1"/>
    <xf numFmtId="164" fontId="3" fillId="9" borderId="2" xfId="0" applyNumberFormat="1" applyFont="1" applyFill="1" applyBorder="1" applyProtection="1"/>
    <xf numFmtId="0" fontId="2" fillId="10" borderId="0" xfId="0" applyFont="1" applyFill="1"/>
    <xf numFmtId="164" fontId="2" fillId="10" borderId="2" xfId="1" applyFont="1" applyFill="1" applyBorder="1" applyProtection="1">
      <protection locked="0"/>
    </xf>
    <xf numFmtId="164" fontId="2" fillId="10" borderId="13" xfId="1" applyFont="1" applyFill="1" applyBorder="1" applyProtection="1">
      <protection locked="0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2" zoomScaleNormal="100" workbookViewId="0">
      <selection activeCell="D14" sqref="D14"/>
    </sheetView>
  </sheetViews>
  <sheetFormatPr baseColWidth="10" defaultColWidth="8.6640625" defaultRowHeight="12" x14ac:dyDescent="0.15"/>
  <cols>
    <col min="1" max="1" width="8.6640625" style="34"/>
    <col min="2" max="2" width="15.1640625" style="34" customWidth="1"/>
    <col min="3" max="3" width="14.1640625" style="34" customWidth="1"/>
    <col min="4" max="4" width="15.5" style="34" customWidth="1"/>
    <col min="5" max="5" width="4.1640625" style="34" customWidth="1"/>
    <col min="6" max="9" width="8.6640625" style="34"/>
    <col min="10" max="10" width="16.83203125" style="34" customWidth="1"/>
    <col min="11" max="16384" width="8.6640625" style="34"/>
  </cols>
  <sheetData>
    <row r="1" spans="1:10" ht="13" thickBot="1" x14ac:dyDescent="0.2">
      <c r="J1" s="34">
        <v>5.0000000000000001E-3</v>
      </c>
    </row>
    <row r="2" spans="1:10" ht="13" thickBot="1" x14ac:dyDescent="0.2">
      <c r="B2" s="43" t="s">
        <v>0</v>
      </c>
      <c r="C2" s="43" t="s">
        <v>1</v>
      </c>
      <c r="D2" s="62" t="s">
        <v>2</v>
      </c>
    </row>
    <row r="3" spans="1:10" x14ac:dyDescent="0.15">
      <c r="B3" s="63"/>
      <c r="C3" s="63"/>
      <c r="D3" s="63"/>
    </row>
    <row r="4" spans="1:10" x14ac:dyDescent="0.15">
      <c r="A4" s="34">
        <v>1</v>
      </c>
      <c r="B4" s="50">
        <v>125800</v>
      </c>
      <c r="C4" s="50">
        <v>16100</v>
      </c>
      <c r="D4" s="64">
        <f>B4+C4</f>
        <v>141900</v>
      </c>
    </row>
    <row r="5" spans="1:10" x14ac:dyDescent="0.15">
      <c r="A5" s="34">
        <f>A4+1</f>
        <v>2</v>
      </c>
      <c r="B5" s="50">
        <v>90100</v>
      </c>
      <c r="C5" s="50">
        <v>3400</v>
      </c>
      <c r="D5" s="64">
        <f t="shared" ref="D5:D34" si="0">B5+C5</f>
        <v>93500</v>
      </c>
    </row>
    <row r="6" spans="1:10" x14ac:dyDescent="0.15">
      <c r="A6" s="34">
        <f t="shared" ref="A6:A34" si="1">A5+1</f>
        <v>3</v>
      </c>
      <c r="B6" s="50">
        <v>96700</v>
      </c>
      <c r="C6" s="50">
        <v>9600</v>
      </c>
      <c r="D6" s="64">
        <f>B6+C6</f>
        <v>106300</v>
      </c>
    </row>
    <row r="7" spans="1:10" x14ac:dyDescent="0.15">
      <c r="A7" s="34">
        <f t="shared" si="1"/>
        <v>4</v>
      </c>
      <c r="B7" s="50">
        <v>122800</v>
      </c>
      <c r="C7" s="50">
        <v>16100</v>
      </c>
      <c r="D7" s="64">
        <f t="shared" si="0"/>
        <v>138900</v>
      </c>
    </row>
    <row r="8" spans="1:10" x14ac:dyDescent="0.15">
      <c r="A8" s="34">
        <f t="shared" si="1"/>
        <v>5</v>
      </c>
      <c r="B8" s="50">
        <v>140900</v>
      </c>
      <c r="C8" s="50">
        <v>11600</v>
      </c>
      <c r="D8" s="64">
        <f t="shared" si="0"/>
        <v>152500</v>
      </c>
    </row>
    <row r="9" spans="1:10" x14ac:dyDescent="0.15">
      <c r="A9" s="34">
        <f t="shared" si="1"/>
        <v>6</v>
      </c>
      <c r="B9" s="50">
        <v>90600</v>
      </c>
      <c r="C9" s="50">
        <v>8900</v>
      </c>
      <c r="D9" s="64">
        <f t="shared" si="0"/>
        <v>99500</v>
      </c>
    </row>
    <row r="10" spans="1:10" x14ac:dyDescent="0.15">
      <c r="A10" s="34">
        <f t="shared" si="1"/>
        <v>7</v>
      </c>
      <c r="B10" s="50">
        <v>68400</v>
      </c>
      <c r="C10" s="50">
        <v>15300</v>
      </c>
      <c r="D10" s="64">
        <f t="shared" si="0"/>
        <v>83700</v>
      </c>
    </row>
    <row r="11" spans="1:10" x14ac:dyDescent="0.15">
      <c r="A11" s="34">
        <f t="shared" si="1"/>
        <v>8</v>
      </c>
      <c r="B11" s="50">
        <v>142400</v>
      </c>
      <c r="C11" s="50">
        <v>8200</v>
      </c>
      <c r="D11" s="64">
        <f t="shared" si="0"/>
        <v>150600</v>
      </c>
    </row>
    <row r="12" spans="1:10" x14ac:dyDescent="0.15">
      <c r="A12" s="34">
        <f t="shared" si="1"/>
        <v>9</v>
      </c>
      <c r="B12" s="50">
        <v>91800</v>
      </c>
      <c r="C12" s="50">
        <v>5400</v>
      </c>
      <c r="D12" s="64">
        <f t="shared" si="0"/>
        <v>97200</v>
      </c>
    </row>
    <row r="13" spans="1:10" x14ac:dyDescent="0.15">
      <c r="A13" s="34">
        <f t="shared" si="1"/>
        <v>10</v>
      </c>
      <c r="B13" s="50">
        <v>121000</v>
      </c>
      <c r="C13" s="50">
        <v>9600</v>
      </c>
      <c r="D13" s="64">
        <f t="shared" si="0"/>
        <v>130600</v>
      </c>
    </row>
    <row r="14" spans="1:10" x14ac:dyDescent="0.15">
      <c r="A14" s="34">
        <f t="shared" si="1"/>
        <v>11</v>
      </c>
      <c r="B14" s="50">
        <v>91100</v>
      </c>
      <c r="C14" s="50">
        <v>6100</v>
      </c>
      <c r="D14" s="64">
        <f t="shared" si="0"/>
        <v>97200</v>
      </c>
    </row>
    <row r="15" spans="1:10" x14ac:dyDescent="0.15">
      <c r="A15" s="34">
        <f t="shared" si="1"/>
        <v>12</v>
      </c>
      <c r="B15" s="50"/>
      <c r="C15" s="50"/>
      <c r="D15" s="64">
        <f t="shared" si="0"/>
        <v>0</v>
      </c>
    </row>
    <row r="16" spans="1:10" x14ac:dyDescent="0.15">
      <c r="A16" s="34">
        <f t="shared" si="1"/>
        <v>13</v>
      </c>
      <c r="B16" s="50"/>
      <c r="C16" s="50"/>
      <c r="D16" s="64">
        <f t="shared" si="0"/>
        <v>0</v>
      </c>
    </row>
    <row r="17" spans="1:4" x14ac:dyDescent="0.15">
      <c r="A17" s="34">
        <f t="shared" si="1"/>
        <v>14</v>
      </c>
      <c r="B17" s="50"/>
      <c r="C17" s="50"/>
      <c r="D17" s="64">
        <f t="shared" si="0"/>
        <v>0</v>
      </c>
    </row>
    <row r="18" spans="1:4" x14ac:dyDescent="0.15">
      <c r="A18" s="34">
        <f t="shared" si="1"/>
        <v>15</v>
      </c>
      <c r="B18" s="50"/>
      <c r="C18" s="50"/>
      <c r="D18" s="64">
        <f t="shared" si="0"/>
        <v>0</v>
      </c>
    </row>
    <row r="19" spans="1:4" x14ac:dyDescent="0.15">
      <c r="A19" s="34">
        <f t="shared" si="1"/>
        <v>16</v>
      </c>
      <c r="B19" s="50"/>
      <c r="C19" s="50"/>
      <c r="D19" s="64">
        <f t="shared" si="0"/>
        <v>0</v>
      </c>
    </row>
    <row r="20" spans="1:4" x14ac:dyDescent="0.15">
      <c r="A20" s="34">
        <f t="shared" si="1"/>
        <v>17</v>
      </c>
      <c r="B20" s="50"/>
      <c r="C20" s="50"/>
      <c r="D20" s="64">
        <f t="shared" si="0"/>
        <v>0</v>
      </c>
    </row>
    <row r="21" spans="1:4" x14ac:dyDescent="0.15">
      <c r="A21" s="34">
        <f t="shared" si="1"/>
        <v>18</v>
      </c>
      <c r="B21" s="50"/>
      <c r="C21" s="50"/>
      <c r="D21" s="64">
        <f t="shared" si="0"/>
        <v>0</v>
      </c>
    </row>
    <row r="22" spans="1:4" x14ac:dyDescent="0.15">
      <c r="A22" s="34">
        <f t="shared" si="1"/>
        <v>19</v>
      </c>
      <c r="B22" s="50"/>
      <c r="C22" s="50"/>
      <c r="D22" s="64">
        <f t="shared" si="0"/>
        <v>0</v>
      </c>
    </row>
    <row r="23" spans="1:4" x14ac:dyDescent="0.15">
      <c r="A23" s="34">
        <f t="shared" si="1"/>
        <v>20</v>
      </c>
      <c r="B23" s="50"/>
      <c r="C23" s="50"/>
      <c r="D23" s="64">
        <f t="shared" si="0"/>
        <v>0</v>
      </c>
    </row>
    <row r="24" spans="1:4" x14ac:dyDescent="0.15">
      <c r="A24" s="34">
        <f t="shared" si="1"/>
        <v>21</v>
      </c>
      <c r="B24" s="50"/>
      <c r="C24" s="50"/>
      <c r="D24" s="64">
        <f t="shared" si="0"/>
        <v>0</v>
      </c>
    </row>
    <row r="25" spans="1:4" x14ac:dyDescent="0.15">
      <c r="A25" s="34">
        <f t="shared" si="1"/>
        <v>22</v>
      </c>
      <c r="B25" s="50"/>
      <c r="C25" s="50"/>
      <c r="D25" s="64">
        <f t="shared" si="0"/>
        <v>0</v>
      </c>
    </row>
    <row r="26" spans="1:4" x14ac:dyDescent="0.15">
      <c r="A26" s="34">
        <f t="shared" si="1"/>
        <v>23</v>
      </c>
      <c r="B26" s="50"/>
      <c r="C26" s="50"/>
      <c r="D26" s="64">
        <f t="shared" si="0"/>
        <v>0</v>
      </c>
    </row>
    <row r="27" spans="1:4" x14ac:dyDescent="0.15">
      <c r="A27" s="34">
        <f t="shared" si="1"/>
        <v>24</v>
      </c>
      <c r="B27" s="50"/>
      <c r="C27" s="50"/>
      <c r="D27" s="64">
        <f t="shared" si="0"/>
        <v>0</v>
      </c>
    </row>
    <row r="28" spans="1:4" x14ac:dyDescent="0.15">
      <c r="A28" s="34">
        <f t="shared" si="1"/>
        <v>25</v>
      </c>
      <c r="B28" s="50"/>
      <c r="C28" s="50"/>
      <c r="D28" s="64">
        <f t="shared" si="0"/>
        <v>0</v>
      </c>
    </row>
    <row r="29" spans="1:4" x14ac:dyDescent="0.15">
      <c r="A29" s="34">
        <f t="shared" si="1"/>
        <v>26</v>
      </c>
      <c r="B29" s="50"/>
      <c r="C29" s="50"/>
      <c r="D29" s="64">
        <f t="shared" si="0"/>
        <v>0</v>
      </c>
    </row>
    <row r="30" spans="1:4" x14ac:dyDescent="0.15">
      <c r="A30" s="34">
        <f t="shared" si="1"/>
        <v>27</v>
      </c>
      <c r="B30" s="50"/>
      <c r="C30" s="50"/>
      <c r="D30" s="64">
        <f t="shared" si="0"/>
        <v>0</v>
      </c>
    </row>
    <row r="31" spans="1:4" x14ac:dyDescent="0.15">
      <c r="A31" s="34">
        <f t="shared" si="1"/>
        <v>28</v>
      </c>
      <c r="B31" s="50"/>
      <c r="C31" s="50"/>
      <c r="D31" s="64">
        <f t="shared" si="0"/>
        <v>0</v>
      </c>
    </row>
    <row r="32" spans="1:4" x14ac:dyDescent="0.15">
      <c r="A32" s="34">
        <f t="shared" si="1"/>
        <v>29</v>
      </c>
      <c r="B32" s="50"/>
      <c r="C32" s="50"/>
      <c r="D32" s="64">
        <f t="shared" si="0"/>
        <v>0</v>
      </c>
    </row>
    <row r="33" spans="1:4" x14ac:dyDescent="0.15">
      <c r="A33" s="34">
        <f t="shared" si="1"/>
        <v>30</v>
      </c>
      <c r="B33" s="50"/>
      <c r="C33" s="50"/>
      <c r="D33" s="64">
        <f t="shared" si="0"/>
        <v>0</v>
      </c>
    </row>
    <row r="34" spans="1:4" x14ac:dyDescent="0.15">
      <c r="A34" s="34">
        <f t="shared" si="1"/>
        <v>31</v>
      </c>
      <c r="B34" s="50"/>
      <c r="C34" s="50"/>
      <c r="D34" s="64">
        <f t="shared" si="0"/>
        <v>0</v>
      </c>
    </row>
    <row r="35" spans="1:4" ht="13" thickBot="1" x14ac:dyDescent="0.2"/>
    <row r="36" spans="1:4" ht="13" thickBot="1" x14ac:dyDescent="0.2">
      <c r="B36" s="65">
        <f>SUM(B4:B34)</f>
        <v>1181600</v>
      </c>
      <c r="C36" s="65">
        <f>SUM(C4:C34)</f>
        <v>110300</v>
      </c>
      <c r="D36" s="66">
        <f>SUM(D4:D34)</f>
        <v>1291900</v>
      </c>
    </row>
  </sheetData>
  <sheetProtection algorithmName="SHA-512" hashValue="6dmth/KCajPe/R4ziU4rRLMRdQTpp97vocqmf0vP1uoBWMRlv2CF0pFtDar0FY+H4UxyE+Nt+D0h4jvUHQyh1Q==" saltValue="fhqAT66DmkyGWSeVrcL7GQ==" spinCount="100000" sheet="1" objects="1" scenarios="1"/>
  <dataValidations count="3">
    <dataValidation type="decimal" allowBlank="1" showInputMessage="1" showErrorMessage="1" sqref="J14" xr:uid="{00000000-0002-0000-0000-000000000000}">
      <formula1>0</formula1>
      <formula2>2</formula2>
    </dataValidation>
    <dataValidation type="decimal" allowBlank="1" showInputMessage="1" showErrorMessage="1" sqref="J1" xr:uid="{00000000-0002-0000-0000-000001000000}">
      <formula1>0</formula1>
      <formula2>10000000</formula2>
    </dataValidation>
    <dataValidation type="decimal" allowBlank="1" showInputMessage="1" showErrorMessage="1" sqref="B4:D36" xr:uid="{00000000-0002-0000-0000-000002000000}">
      <formula1>0</formula1>
      <formula2>100000000</formula2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302"/>
  <sheetViews>
    <sheetView tabSelected="1" zoomScale="98" zoomScaleNormal="98" workbookViewId="0">
      <selection activeCell="G2" sqref="G2"/>
    </sheetView>
  </sheetViews>
  <sheetFormatPr baseColWidth="10" defaultColWidth="8.6640625" defaultRowHeight="13" x14ac:dyDescent="0.15"/>
  <cols>
    <col min="1" max="1" width="14" style="1" customWidth="1"/>
    <col min="2" max="3" width="12.1640625" style="1" customWidth="1"/>
    <col min="4" max="5" width="13.1640625" style="1" customWidth="1"/>
    <col min="6" max="6" width="1" style="1" customWidth="1"/>
    <col min="7" max="7" width="13.5" style="1" customWidth="1"/>
    <col min="8" max="8" width="14.6640625" style="1" customWidth="1"/>
    <col min="9" max="9" width="12" style="1" customWidth="1"/>
    <col min="10" max="10" width="12.5" style="1" customWidth="1"/>
    <col min="11" max="11" width="13.83203125" style="1" customWidth="1"/>
    <col min="12" max="12" width="0.83203125" style="1" customWidth="1"/>
    <col min="13" max="13" width="13.6640625" style="1" customWidth="1"/>
    <col min="14" max="14" width="14.6640625" style="1" customWidth="1"/>
    <col min="15" max="15" width="13.83203125" style="1" customWidth="1"/>
    <col min="16" max="16" width="14" style="1" customWidth="1"/>
    <col min="17" max="17" width="1" style="4" customWidth="1"/>
    <col min="18" max="18" width="17.5" style="4" customWidth="1"/>
    <col min="19" max="19" width="4.1640625" style="1" customWidth="1"/>
    <col min="20" max="16384" width="8.6640625" style="1"/>
  </cols>
  <sheetData>
    <row r="2" spans="1:24" ht="14" thickBot="1" x14ac:dyDescent="0.2">
      <c r="B2" s="1">
        <v>4000</v>
      </c>
      <c r="C2" s="1">
        <v>1500</v>
      </c>
      <c r="D2" s="1">
        <v>3000</v>
      </c>
      <c r="E2" s="75"/>
      <c r="G2" s="1">
        <v>4000</v>
      </c>
      <c r="H2" s="1">
        <v>1500</v>
      </c>
      <c r="I2" s="1">
        <v>3000</v>
      </c>
      <c r="J2" s="1">
        <v>3000</v>
      </c>
      <c r="M2" s="1">
        <v>2000</v>
      </c>
      <c r="N2" s="1">
        <v>1500</v>
      </c>
      <c r="O2" s="1">
        <v>1200</v>
      </c>
    </row>
    <row r="3" spans="1:24" ht="14" thickTop="1" x14ac:dyDescent="0.15">
      <c r="B3" s="5" t="s">
        <v>25</v>
      </c>
      <c r="C3" s="6" t="s">
        <v>13</v>
      </c>
      <c r="D3" s="6" t="s">
        <v>22</v>
      </c>
      <c r="E3" s="6" t="s">
        <v>36</v>
      </c>
      <c r="F3" s="7"/>
      <c r="G3" s="8" t="s">
        <v>14</v>
      </c>
      <c r="H3" s="8" t="s">
        <v>15</v>
      </c>
      <c r="I3" s="8" t="s">
        <v>23</v>
      </c>
      <c r="J3" s="8" t="s">
        <v>24</v>
      </c>
      <c r="K3" s="8" t="s">
        <v>38</v>
      </c>
      <c r="L3" s="7"/>
      <c r="M3" s="9" t="s">
        <v>16</v>
      </c>
      <c r="N3" s="9" t="s">
        <v>20</v>
      </c>
      <c r="O3" s="9" t="s">
        <v>17</v>
      </c>
      <c r="P3" s="9" t="s">
        <v>36</v>
      </c>
      <c r="Q3" s="10"/>
      <c r="R3" s="11" t="s">
        <v>18</v>
      </c>
    </row>
    <row r="4" spans="1:24" ht="14" thickBot="1" x14ac:dyDescent="0.2">
      <c r="B4" s="12">
        <v>600</v>
      </c>
      <c r="C4" s="13">
        <v>300</v>
      </c>
      <c r="D4" s="13">
        <v>500</v>
      </c>
      <c r="E4" s="13" t="s">
        <v>37</v>
      </c>
      <c r="F4" s="14"/>
      <c r="G4" s="15">
        <v>600</v>
      </c>
      <c r="H4" s="15">
        <v>300</v>
      </c>
      <c r="I4" s="15">
        <v>500</v>
      </c>
      <c r="J4" s="15">
        <v>500</v>
      </c>
      <c r="K4" s="15" t="s">
        <v>37</v>
      </c>
      <c r="L4" s="14"/>
      <c r="M4" s="16">
        <v>400</v>
      </c>
      <c r="N4" s="16">
        <v>300</v>
      </c>
      <c r="O4" s="16">
        <v>200</v>
      </c>
      <c r="P4" s="16" t="s">
        <v>37</v>
      </c>
      <c r="Q4" s="17"/>
      <c r="R4" s="18"/>
    </row>
    <row r="5" spans="1:24" ht="14" thickTop="1" x14ac:dyDescent="0.1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9"/>
    </row>
    <row r="6" spans="1:24" x14ac:dyDescent="0.15">
      <c r="A6" s="1">
        <v>1</v>
      </c>
      <c r="B6" s="20"/>
      <c r="C6" s="20"/>
      <c r="D6" s="20"/>
      <c r="E6" s="76">
        <v>0</v>
      </c>
      <c r="F6" s="21"/>
      <c r="G6" s="20">
        <v>6600</v>
      </c>
      <c r="H6" s="20">
        <v>900</v>
      </c>
      <c r="I6" s="20"/>
      <c r="J6" s="20"/>
      <c r="K6" s="76">
        <v>45000</v>
      </c>
      <c r="L6" s="21"/>
      <c r="M6" s="20">
        <v>1600</v>
      </c>
      <c r="N6" s="20">
        <v>3000</v>
      </c>
      <c r="O6" s="20">
        <v>1400</v>
      </c>
      <c r="P6" s="77">
        <v>38500</v>
      </c>
      <c r="Q6" s="22"/>
      <c r="R6" s="23">
        <f>B6+C6+G6+H6+M6+N6+O6+D6+I6+J6</f>
        <v>13500</v>
      </c>
    </row>
    <row r="7" spans="1:24" x14ac:dyDescent="0.15">
      <c r="A7" s="1">
        <f>A6+1</f>
        <v>2</v>
      </c>
      <c r="B7" s="20">
        <v>4200</v>
      </c>
      <c r="C7" s="20">
        <v>1500</v>
      </c>
      <c r="D7" s="20"/>
      <c r="E7" s="76">
        <v>29200</v>
      </c>
      <c r="F7" s="21"/>
      <c r="G7" s="20">
        <v>3000</v>
      </c>
      <c r="H7" s="20">
        <v>1500</v>
      </c>
      <c r="I7" s="20"/>
      <c r="J7" s="20"/>
      <c r="K7" s="76">
        <v>26000</v>
      </c>
      <c r="L7" s="21"/>
      <c r="M7" s="20">
        <v>1600</v>
      </c>
      <c r="N7" s="20">
        <v>1500</v>
      </c>
      <c r="O7" s="20">
        <v>400</v>
      </c>
      <c r="P7" s="77">
        <v>19500</v>
      </c>
      <c r="Q7" s="22"/>
      <c r="R7" s="23">
        <f t="shared" ref="R7:R36" si="0">B7+C7+G7+H7+M7+N7+O7+D7+I7+J7</f>
        <v>13700</v>
      </c>
    </row>
    <row r="8" spans="1:24" x14ac:dyDescent="0.15">
      <c r="A8" s="1">
        <f t="shared" ref="A8:A36" si="1">A7+1</f>
        <v>3</v>
      </c>
      <c r="B8" s="20">
        <v>5400</v>
      </c>
      <c r="C8" s="20">
        <v>300</v>
      </c>
      <c r="D8" s="20"/>
      <c r="E8" s="76">
        <v>38600</v>
      </c>
      <c r="F8" s="21"/>
      <c r="G8" s="20">
        <v>2400</v>
      </c>
      <c r="H8" s="20">
        <v>900</v>
      </c>
      <c r="I8" s="20"/>
      <c r="J8" s="20"/>
      <c r="K8" s="76">
        <v>18000</v>
      </c>
      <c r="L8" s="21"/>
      <c r="M8" s="20">
        <v>1200</v>
      </c>
      <c r="N8" s="20">
        <v>900</v>
      </c>
      <c r="O8" s="20"/>
      <c r="P8" s="77">
        <v>18300</v>
      </c>
      <c r="Q8" s="22"/>
      <c r="R8" s="23">
        <f t="shared" si="0"/>
        <v>11100</v>
      </c>
    </row>
    <row r="9" spans="1:24" x14ac:dyDescent="0.15">
      <c r="A9" s="1">
        <f t="shared" si="1"/>
        <v>4</v>
      </c>
      <c r="B9" s="20">
        <v>4200</v>
      </c>
      <c r="C9" s="20">
        <v>1500</v>
      </c>
      <c r="D9" s="20"/>
      <c r="E9" s="76">
        <v>34600</v>
      </c>
      <c r="F9" s="21"/>
      <c r="G9" s="20">
        <v>3000</v>
      </c>
      <c r="H9" s="20">
        <v>900</v>
      </c>
      <c r="I9" s="20"/>
      <c r="J9" s="20"/>
      <c r="K9" s="76">
        <v>24900</v>
      </c>
      <c r="L9" s="21"/>
      <c r="M9" s="20">
        <v>1600</v>
      </c>
      <c r="N9" s="20">
        <v>300</v>
      </c>
      <c r="O9" s="20"/>
      <c r="P9" s="77">
        <v>16300</v>
      </c>
      <c r="Q9" s="22"/>
      <c r="R9" s="23">
        <f t="shared" si="0"/>
        <v>11500</v>
      </c>
    </row>
    <row r="10" spans="1:24" x14ac:dyDescent="0.15">
      <c r="A10" s="1">
        <f t="shared" si="1"/>
        <v>5</v>
      </c>
      <c r="B10" s="20">
        <v>3000</v>
      </c>
      <c r="C10" s="20">
        <v>1500</v>
      </c>
      <c r="D10" s="20"/>
      <c r="E10" s="76">
        <v>24200</v>
      </c>
      <c r="F10" s="21"/>
      <c r="G10" s="20">
        <v>4200</v>
      </c>
      <c r="H10" s="20">
        <v>2100</v>
      </c>
      <c r="I10" s="20"/>
      <c r="J10" s="20"/>
      <c r="K10" s="76">
        <v>49000</v>
      </c>
      <c r="L10" s="21"/>
      <c r="M10" s="20">
        <v>1600</v>
      </c>
      <c r="N10" s="20">
        <v>2700</v>
      </c>
      <c r="O10" s="20">
        <v>800</v>
      </c>
      <c r="P10" s="77">
        <v>34400</v>
      </c>
      <c r="Q10" s="22"/>
      <c r="R10" s="23">
        <f t="shared" si="0"/>
        <v>15900</v>
      </c>
    </row>
    <row r="11" spans="1:24" x14ac:dyDescent="0.15">
      <c r="A11" s="1">
        <f t="shared" si="1"/>
        <v>6</v>
      </c>
      <c r="B11" s="20">
        <v>1800</v>
      </c>
      <c r="C11" s="20"/>
      <c r="D11" s="20"/>
      <c r="E11" s="76">
        <v>11400</v>
      </c>
      <c r="F11" s="21"/>
      <c r="G11" s="20">
        <v>4200</v>
      </c>
      <c r="H11" s="20">
        <v>3300</v>
      </c>
      <c r="I11" s="20"/>
      <c r="J11" s="20"/>
      <c r="K11" s="76">
        <v>37300</v>
      </c>
      <c r="L11" s="21">
        <v>28100</v>
      </c>
      <c r="M11" s="20">
        <v>2000</v>
      </c>
      <c r="N11" s="20">
        <v>1500</v>
      </c>
      <c r="O11" s="20">
        <v>400</v>
      </c>
      <c r="P11" s="77">
        <v>21300</v>
      </c>
      <c r="Q11" s="22"/>
      <c r="R11" s="23">
        <f t="shared" si="0"/>
        <v>13200</v>
      </c>
    </row>
    <row r="12" spans="1:24" x14ac:dyDescent="0.15">
      <c r="A12" s="1">
        <f t="shared" si="1"/>
        <v>7</v>
      </c>
      <c r="B12" s="20">
        <v>1800</v>
      </c>
      <c r="C12" s="20"/>
      <c r="D12" s="20"/>
      <c r="E12" s="76">
        <v>10200</v>
      </c>
      <c r="F12" s="21"/>
      <c r="G12" s="20">
        <v>3000</v>
      </c>
      <c r="H12" s="20">
        <v>900</v>
      </c>
      <c r="I12" s="20"/>
      <c r="J12" s="20"/>
      <c r="K12" s="76">
        <v>20000</v>
      </c>
      <c r="L12" s="21"/>
      <c r="M12" s="20">
        <v>1600</v>
      </c>
      <c r="N12" s="20">
        <v>1500</v>
      </c>
      <c r="O12" s="20">
        <v>200</v>
      </c>
      <c r="P12" s="77">
        <v>14800</v>
      </c>
      <c r="Q12" s="22"/>
      <c r="R12" s="23">
        <f t="shared" si="0"/>
        <v>9000</v>
      </c>
    </row>
    <row r="13" spans="1:24" x14ac:dyDescent="0.15">
      <c r="A13" s="1">
        <f t="shared" si="1"/>
        <v>8</v>
      </c>
      <c r="B13" s="20">
        <v>3600</v>
      </c>
      <c r="C13" s="20">
        <v>1800</v>
      </c>
      <c r="D13" s="20"/>
      <c r="E13" s="76">
        <v>33000</v>
      </c>
      <c r="F13" s="21"/>
      <c r="G13" s="20">
        <v>4200</v>
      </c>
      <c r="H13" s="20">
        <v>3600</v>
      </c>
      <c r="I13" s="20"/>
      <c r="J13" s="20"/>
      <c r="K13" s="76">
        <v>37500</v>
      </c>
      <c r="L13" s="21"/>
      <c r="M13" s="20">
        <v>2400</v>
      </c>
      <c r="N13" s="20">
        <v>1800</v>
      </c>
      <c r="O13" s="20">
        <v>200</v>
      </c>
      <c r="P13" s="77">
        <v>20300</v>
      </c>
      <c r="Q13" s="22"/>
      <c r="R13" s="23">
        <f t="shared" si="0"/>
        <v>17600</v>
      </c>
    </row>
    <row r="14" spans="1:24" x14ac:dyDescent="0.15">
      <c r="A14" s="1">
        <f t="shared" si="1"/>
        <v>9</v>
      </c>
      <c r="B14" s="20">
        <v>4200</v>
      </c>
      <c r="C14" s="20">
        <v>1200</v>
      </c>
      <c r="D14" s="20"/>
      <c r="E14" s="76">
        <v>28600</v>
      </c>
      <c r="F14" s="21"/>
      <c r="G14" s="20">
        <v>5400</v>
      </c>
      <c r="H14" s="20">
        <v>1200</v>
      </c>
      <c r="I14" s="20"/>
      <c r="J14" s="20"/>
      <c r="K14" s="76">
        <v>36000</v>
      </c>
      <c r="L14" s="21"/>
      <c r="M14" s="20">
        <v>800</v>
      </c>
      <c r="N14" s="20">
        <v>3000</v>
      </c>
      <c r="O14" s="20">
        <v>600</v>
      </c>
      <c r="P14" s="77">
        <v>23000</v>
      </c>
      <c r="Q14" s="22"/>
      <c r="R14" s="23">
        <f t="shared" si="0"/>
        <v>16400</v>
      </c>
    </row>
    <row r="15" spans="1:24" x14ac:dyDescent="0.15">
      <c r="A15" s="1">
        <f t="shared" si="1"/>
        <v>10</v>
      </c>
      <c r="B15" s="20">
        <v>5400</v>
      </c>
      <c r="C15" s="20">
        <v>1500</v>
      </c>
      <c r="D15" s="20"/>
      <c r="E15" s="76">
        <v>36600</v>
      </c>
      <c r="F15" s="21"/>
      <c r="G15" s="20">
        <v>4200</v>
      </c>
      <c r="H15" s="20">
        <v>1200</v>
      </c>
      <c r="I15" s="20"/>
      <c r="J15" s="20"/>
      <c r="K15" s="76">
        <v>32800</v>
      </c>
      <c r="L15" s="21"/>
      <c r="M15" s="20">
        <v>1200</v>
      </c>
      <c r="N15" s="20">
        <v>3000</v>
      </c>
      <c r="O15" s="20">
        <v>1000</v>
      </c>
      <c r="P15" s="77">
        <v>30800</v>
      </c>
      <c r="Q15" s="22"/>
      <c r="R15" s="23">
        <f t="shared" si="0"/>
        <v>17500</v>
      </c>
      <c r="X15" s="4"/>
    </row>
    <row r="16" spans="1:24" x14ac:dyDescent="0.15">
      <c r="A16" s="1">
        <f t="shared" si="1"/>
        <v>11</v>
      </c>
      <c r="B16" s="20">
        <v>1800</v>
      </c>
      <c r="C16" s="20"/>
      <c r="D16" s="20">
        <v>1000</v>
      </c>
      <c r="E16" s="76">
        <v>15600</v>
      </c>
      <c r="F16" s="21"/>
      <c r="G16" s="20">
        <v>3000</v>
      </c>
      <c r="H16" s="20">
        <v>1800</v>
      </c>
      <c r="I16" s="20"/>
      <c r="J16" s="20"/>
      <c r="K16" s="76">
        <v>23800</v>
      </c>
      <c r="L16" s="21"/>
      <c r="M16" s="20">
        <v>2400</v>
      </c>
      <c r="N16" s="20">
        <v>2100</v>
      </c>
      <c r="O16" s="20">
        <v>600</v>
      </c>
      <c r="P16" s="77">
        <v>24900</v>
      </c>
      <c r="Q16" s="22"/>
      <c r="R16" s="23">
        <f t="shared" si="0"/>
        <v>12700</v>
      </c>
    </row>
    <row r="17" spans="1:18" x14ac:dyDescent="0.15">
      <c r="A17" s="1">
        <f t="shared" si="1"/>
        <v>12</v>
      </c>
      <c r="B17" s="20"/>
      <c r="C17" s="20"/>
      <c r="D17" s="20"/>
      <c r="E17" s="76">
        <v>35400</v>
      </c>
      <c r="F17" s="21"/>
      <c r="G17" s="20"/>
      <c r="H17" s="20"/>
      <c r="I17" s="20"/>
      <c r="J17" s="20"/>
      <c r="K17" s="76">
        <v>49800</v>
      </c>
      <c r="L17" s="21">
        <v>15</v>
      </c>
      <c r="M17" s="20"/>
      <c r="N17" s="20"/>
      <c r="O17" s="20"/>
      <c r="P17" s="77">
        <v>21100</v>
      </c>
      <c r="Q17" s="22"/>
      <c r="R17" s="23">
        <f t="shared" si="0"/>
        <v>0</v>
      </c>
    </row>
    <row r="18" spans="1:18" x14ac:dyDescent="0.15">
      <c r="A18" s="1">
        <f t="shared" si="1"/>
        <v>13</v>
      </c>
      <c r="B18" s="20"/>
      <c r="C18" s="20"/>
      <c r="D18" s="20"/>
      <c r="E18" s="76"/>
      <c r="F18" s="21"/>
      <c r="G18" s="20"/>
      <c r="H18" s="20"/>
      <c r="I18" s="20"/>
      <c r="J18" s="20"/>
      <c r="K18" s="76"/>
      <c r="L18" s="21"/>
      <c r="M18" s="20"/>
      <c r="N18" s="20"/>
      <c r="O18" s="20"/>
      <c r="P18" s="77"/>
      <c r="Q18" s="22"/>
      <c r="R18" s="23">
        <f t="shared" si="0"/>
        <v>0</v>
      </c>
    </row>
    <row r="19" spans="1:18" x14ac:dyDescent="0.15">
      <c r="A19" s="1">
        <f t="shared" si="1"/>
        <v>14</v>
      </c>
      <c r="B19" s="20"/>
      <c r="C19" s="20"/>
      <c r="D19" s="20"/>
      <c r="E19" s="76"/>
      <c r="F19" s="21">
        <v>4</v>
      </c>
      <c r="G19" s="20"/>
      <c r="H19" s="20"/>
      <c r="I19" s="20"/>
      <c r="J19" s="20"/>
      <c r="K19" s="76"/>
      <c r="L19" s="21"/>
      <c r="M19" s="20"/>
      <c r="N19" s="20"/>
      <c r="O19" s="20"/>
      <c r="P19" s="77"/>
      <c r="Q19" s="22"/>
      <c r="R19" s="23">
        <f t="shared" si="0"/>
        <v>0</v>
      </c>
    </row>
    <row r="20" spans="1:18" x14ac:dyDescent="0.15">
      <c r="A20" s="1">
        <f t="shared" si="1"/>
        <v>15</v>
      </c>
      <c r="B20" s="20"/>
      <c r="C20" s="20"/>
      <c r="D20" s="20"/>
      <c r="E20" s="76"/>
      <c r="F20" s="21"/>
      <c r="G20" s="20"/>
      <c r="H20" s="20"/>
      <c r="I20" s="20"/>
      <c r="J20" s="20"/>
      <c r="K20" s="76"/>
      <c r="L20" s="21"/>
      <c r="M20" s="20"/>
      <c r="N20" s="20"/>
      <c r="O20" s="20"/>
      <c r="P20" s="77"/>
      <c r="Q20" s="22"/>
      <c r="R20" s="23">
        <f t="shared" si="0"/>
        <v>0</v>
      </c>
    </row>
    <row r="21" spans="1:18" x14ac:dyDescent="0.15">
      <c r="A21" s="1">
        <f t="shared" si="1"/>
        <v>16</v>
      </c>
      <c r="B21" s="20"/>
      <c r="C21" s="20"/>
      <c r="D21" s="20"/>
      <c r="E21" s="76"/>
      <c r="F21" s="21"/>
      <c r="G21" s="20"/>
      <c r="H21" s="20"/>
      <c r="I21" s="20"/>
      <c r="J21" s="20"/>
      <c r="K21" s="76"/>
      <c r="L21" s="21">
        <v>600</v>
      </c>
      <c r="M21" s="20"/>
      <c r="N21" s="20"/>
      <c r="O21" s="20"/>
      <c r="P21" s="77"/>
      <c r="Q21" s="22"/>
      <c r="R21" s="23">
        <f t="shared" si="0"/>
        <v>0</v>
      </c>
    </row>
    <row r="22" spans="1:18" x14ac:dyDescent="0.15">
      <c r="A22" s="1">
        <f t="shared" si="1"/>
        <v>17</v>
      </c>
      <c r="B22" s="20"/>
      <c r="C22" s="20"/>
      <c r="D22" s="20"/>
      <c r="E22" s="76"/>
      <c r="F22" s="21"/>
      <c r="G22" s="20"/>
      <c r="H22" s="20"/>
      <c r="I22" s="20"/>
      <c r="J22" s="20"/>
      <c r="K22" s="76"/>
      <c r="L22" s="21"/>
      <c r="M22" s="20"/>
      <c r="N22" s="20"/>
      <c r="O22" s="20"/>
      <c r="P22" s="77"/>
      <c r="Q22" s="22"/>
      <c r="R22" s="23">
        <f t="shared" si="0"/>
        <v>0</v>
      </c>
    </row>
    <row r="23" spans="1:18" x14ac:dyDescent="0.15">
      <c r="A23" s="1">
        <f t="shared" si="1"/>
        <v>18</v>
      </c>
      <c r="B23" s="20"/>
      <c r="C23" s="20"/>
      <c r="D23" s="20"/>
      <c r="E23" s="76"/>
      <c r="F23" s="21"/>
      <c r="G23" s="20"/>
      <c r="H23" s="20"/>
      <c r="I23" s="20"/>
      <c r="J23" s="20"/>
      <c r="K23" s="76"/>
      <c r="L23" s="21"/>
      <c r="M23" s="20"/>
      <c r="N23" s="20"/>
      <c r="O23" s="20"/>
      <c r="P23" s="77"/>
      <c r="Q23" s="22"/>
      <c r="R23" s="23">
        <f t="shared" si="0"/>
        <v>0</v>
      </c>
    </row>
    <row r="24" spans="1:18" x14ac:dyDescent="0.15">
      <c r="A24" s="1">
        <f t="shared" si="1"/>
        <v>19</v>
      </c>
      <c r="B24" s="20"/>
      <c r="C24" s="20"/>
      <c r="D24" s="20"/>
      <c r="E24" s="76"/>
      <c r="F24" s="21"/>
      <c r="G24" s="20"/>
      <c r="H24" s="20"/>
      <c r="I24" s="20"/>
      <c r="J24" s="20"/>
      <c r="K24" s="76"/>
      <c r="L24" s="21"/>
      <c r="M24" s="20"/>
      <c r="N24" s="20"/>
      <c r="O24" s="20"/>
      <c r="P24" s="77"/>
      <c r="Q24" s="22"/>
      <c r="R24" s="23">
        <f t="shared" si="0"/>
        <v>0</v>
      </c>
    </row>
    <row r="25" spans="1:18" x14ac:dyDescent="0.15">
      <c r="A25" s="1">
        <f t="shared" si="1"/>
        <v>20</v>
      </c>
      <c r="B25" s="20"/>
      <c r="C25" s="20"/>
      <c r="D25" s="20"/>
      <c r="E25" s="76"/>
      <c r="F25" s="21"/>
      <c r="G25" s="20"/>
      <c r="H25" s="20"/>
      <c r="I25" s="20"/>
      <c r="J25" s="20"/>
      <c r="K25" s="76"/>
      <c r="L25" s="21"/>
      <c r="M25" s="20"/>
      <c r="N25" s="20"/>
      <c r="O25" s="20"/>
      <c r="P25" s="77"/>
      <c r="Q25" s="22"/>
      <c r="R25" s="23">
        <f t="shared" si="0"/>
        <v>0</v>
      </c>
    </row>
    <row r="26" spans="1:18" x14ac:dyDescent="0.15">
      <c r="A26" s="1">
        <f t="shared" si="1"/>
        <v>21</v>
      </c>
      <c r="B26" s="20"/>
      <c r="C26" s="20"/>
      <c r="D26" s="20"/>
      <c r="E26" s="76"/>
      <c r="F26" s="21"/>
      <c r="G26" s="20"/>
      <c r="H26" s="20"/>
      <c r="I26" s="20"/>
      <c r="J26" s="20"/>
      <c r="K26" s="76"/>
      <c r="L26" s="21"/>
      <c r="M26" s="20"/>
      <c r="N26" s="20"/>
      <c r="O26" s="20"/>
      <c r="P26" s="77"/>
      <c r="Q26" s="22"/>
      <c r="R26" s="23">
        <f t="shared" si="0"/>
        <v>0</v>
      </c>
    </row>
    <row r="27" spans="1:18" x14ac:dyDescent="0.15">
      <c r="A27" s="1">
        <f t="shared" si="1"/>
        <v>22</v>
      </c>
      <c r="B27" s="20"/>
      <c r="C27" s="20"/>
      <c r="D27" s="20"/>
      <c r="E27" s="76"/>
      <c r="F27" s="21"/>
      <c r="G27" s="20"/>
      <c r="H27" s="20"/>
      <c r="I27" s="20"/>
      <c r="J27" s="20"/>
      <c r="K27" s="76"/>
      <c r="L27" s="21"/>
      <c r="M27" s="20"/>
      <c r="N27" s="20"/>
      <c r="O27" s="20"/>
      <c r="P27" s="77"/>
      <c r="Q27" s="22"/>
      <c r="R27" s="23">
        <f t="shared" si="0"/>
        <v>0</v>
      </c>
    </row>
    <row r="28" spans="1:18" x14ac:dyDescent="0.15">
      <c r="A28" s="1">
        <f t="shared" si="1"/>
        <v>23</v>
      </c>
      <c r="B28" s="20"/>
      <c r="C28" s="20"/>
      <c r="D28" s="20"/>
      <c r="E28" s="76"/>
      <c r="F28" s="21"/>
      <c r="G28" s="20"/>
      <c r="H28" s="20"/>
      <c r="I28" s="20"/>
      <c r="J28" s="20"/>
      <c r="K28" s="76"/>
      <c r="L28" s="21"/>
      <c r="M28" s="20"/>
      <c r="N28" s="20"/>
      <c r="O28" s="20"/>
      <c r="P28" s="77"/>
      <c r="Q28" s="22"/>
      <c r="R28" s="23">
        <f t="shared" si="0"/>
        <v>0</v>
      </c>
    </row>
    <row r="29" spans="1:18" x14ac:dyDescent="0.15">
      <c r="A29" s="1">
        <f t="shared" si="1"/>
        <v>24</v>
      </c>
      <c r="B29" s="20"/>
      <c r="C29" s="20"/>
      <c r="D29" s="20"/>
      <c r="E29" s="76"/>
      <c r="F29" s="21"/>
      <c r="G29" s="20"/>
      <c r="H29" s="20"/>
      <c r="I29" s="20"/>
      <c r="J29" s="20"/>
      <c r="K29" s="76"/>
      <c r="L29" s="21">
        <v>8</v>
      </c>
      <c r="M29" s="20"/>
      <c r="N29" s="20"/>
      <c r="O29" s="20"/>
      <c r="P29" s="77"/>
      <c r="Q29" s="22"/>
      <c r="R29" s="23">
        <f t="shared" si="0"/>
        <v>0</v>
      </c>
    </row>
    <row r="30" spans="1:18" x14ac:dyDescent="0.15">
      <c r="A30" s="1">
        <f t="shared" si="1"/>
        <v>25</v>
      </c>
      <c r="B30" s="20"/>
      <c r="C30" s="20"/>
      <c r="D30" s="20"/>
      <c r="E30" s="76"/>
      <c r="F30" s="21"/>
      <c r="G30" s="20"/>
      <c r="H30" s="20"/>
      <c r="I30" s="20"/>
      <c r="J30" s="20"/>
      <c r="K30" s="76"/>
      <c r="L30" s="21">
        <v>150</v>
      </c>
      <c r="M30" s="20"/>
      <c r="N30" s="20"/>
      <c r="O30" s="20"/>
      <c r="P30" s="77"/>
      <c r="Q30" s="22"/>
      <c r="R30" s="23">
        <f t="shared" si="0"/>
        <v>0</v>
      </c>
    </row>
    <row r="31" spans="1:18" x14ac:dyDescent="0.15">
      <c r="A31" s="1">
        <f t="shared" si="1"/>
        <v>26</v>
      </c>
      <c r="B31" s="20"/>
      <c r="C31" s="20"/>
      <c r="D31" s="20"/>
      <c r="E31" s="76"/>
      <c r="F31" s="21"/>
      <c r="G31" s="20"/>
      <c r="H31" s="20"/>
      <c r="I31" s="20"/>
      <c r="J31" s="20"/>
      <c r="K31" s="76"/>
      <c r="L31" s="21"/>
      <c r="M31" s="20"/>
      <c r="N31" s="20"/>
      <c r="O31" s="20"/>
      <c r="P31" s="77"/>
      <c r="Q31" s="22"/>
      <c r="R31" s="23">
        <f t="shared" si="0"/>
        <v>0</v>
      </c>
    </row>
    <row r="32" spans="1:18" x14ac:dyDescent="0.15">
      <c r="A32" s="1">
        <f t="shared" si="1"/>
        <v>27</v>
      </c>
      <c r="B32" s="20"/>
      <c r="C32" s="20"/>
      <c r="D32" s="20"/>
      <c r="E32" s="76"/>
      <c r="F32" s="21"/>
      <c r="G32" s="20"/>
      <c r="H32" s="20"/>
      <c r="I32" s="20"/>
      <c r="J32" s="20"/>
      <c r="K32" s="76"/>
      <c r="L32" s="21"/>
      <c r="M32" s="20"/>
      <c r="N32" s="20"/>
      <c r="O32" s="20"/>
      <c r="P32" s="77"/>
      <c r="Q32" s="22"/>
      <c r="R32" s="23">
        <f t="shared" si="0"/>
        <v>0</v>
      </c>
    </row>
    <row r="33" spans="1:20" x14ac:dyDescent="0.15">
      <c r="A33" s="1">
        <f t="shared" si="1"/>
        <v>28</v>
      </c>
      <c r="B33" s="20"/>
      <c r="C33" s="20"/>
      <c r="D33" s="20"/>
      <c r="E33" s="76"/>
      <c r="F33" s="21"/>
      <c r="G33" s="20"/>
      <c r="H33" s="20"/>
      <c r="I33" s="20"/>
      <c r="J33" s="20"/>
      <c r="K33" s="76"/>
      <c r="L33" s="21"/>
      <c r="M33" s="20"/>
      <c r="N33" s="20"/>
      <c r="O33" s="20"/>
      <c r="P33" s="77"/>
      <c r="Q33" s="22"/>
      <c r="R33" s="23">
        <f t="shared" si="0"/>
        <v>0</v>
      </c>
    </row>
    <row r="34" spans="1:20" x14ac:dyDescent="0.15">
      <c r="A34" s="1">
        <f t="shared" si="1"/>
        <v>29</v>
      </c>
      <c r="B34" s="20"/>
      <c r="C34" s="20"/>
      <c r="D34" s="20"/>
      <c r="E34" s="76"/>
      <c r="F34" s="21"/>
      <c r="G34" s="20"/>
      <c r="H34" s="20"/>
      <c r="I34" s="20"/>
      <c r="J34" s="20"/>
      <c r="K34" s="76"/>
      <c r="L34" s="21"/>
      <c r="M34" s="20"/>
      <c r="N34" s="20"/>
      <c r="O34" s="20"/>
      <c r="P34" s="77"/>
      <c r="Q34" s="22"/>
      <c r="R34" s="23">
        <f t="shared" si="0"/>
        <v>0</v>
      </c>
    </row>
    <row r="35" spans="1:20" x14ac:dyDescent="0.15">
      <c r="A35" s="1">
        <f t="shared" si="1"/>
        <v>30</v>
      </c>
      <c r="B35" s="20"/>
      <c r="C35" s="20"/>
      <c r="D35" s="20"/>
      <c r="E35" s="76"/>
      <c r="F35" s="21"/>
      <c r="G35" s="20"/>
      <c r="H35" s="20"/>
      <c r="I35" s="20"/>
      <c r="J35" s="20"/>
      <c r="K35" s="76"/>
      <c r="L35" s="21"/>
      <c r="M35" s="20"/>
      <c r="N35" s="20"/>
      <c r="O35" s="20"/>
      <c r="P35" s="77"/>
      <c r="Q35" s="22"/>
      <c r="R35" s="23">
        <f t="shared" si="0"/>
        <v>0</v>
      </c>
    </row>
    <row r="36" spans="1:20" x14ac:dyDescent="0.15">
      <c r="A36" s="1">
        <f t="shared" si="1"/>
        <v>31</v>
      </c>
      <c r="B36" s="20"/>
      <c r="C36" s="20"/>
      <c r="D36" s="20"/>
      <c r="E36" s="76"/>
      <c r="F36" s="21"/>
      <c r="G36" s="20"/>
      <c r="H36" s="20"/>
      <c r="I36" s="20"/>
      <c r="J36" s="20"/>
      <c r="K36" s="76"/>
      <c r="L36" s="21"/>
      <c r="M36" s="20"/>
      <c r="N36" s="20"/>
      <c r="O36" s="20"/>
      <c r="P36" s="77"/>
      <c r="Q36" s="22"/>
      <c r="R36" s="23">
        <f t="shared" si="0"/>
        <v>0</v>
      </c>
    </row>
    <row r="37" spans="1:20" ht="13" customHeight="1" thickBo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20" ht="14" customHeight="1" thickBot="1" x14ac:dyDescent="0.2">
      <c r="B38" s="71">
        <f>SUM(B6:B36)</f>
        <v>35400</v>
      </c>
      <c r="C38" s="71">
        <f>SUM(C6:C36)</f>
        <v>9300</v>
      </c>
      <c r="D38" s="71">
        <f>SUM(D6:D36)</f>
        <v>1000</v>
      </c>
      <c r="E38" s="71">
        <f t="shared" ref="E38:F38" si="2">SUM(E6:E36)</f>
        <v>297400</v>
      </c>
      <c r="F38" s="72">
        <f t="shared" si="2"/>
        <v>4</v>
      </c>
      <c r="G38" s="71">
        <f t="shared" ref="G38:R38" si="3">SUM(G6:G36)</f>
        <v>43200</v>
      </c>
      <c r="H38" s="71">
        <f t="shared" si="3"/>
        <v>18300</v>
      </c>
      <c r="I38" s="71">
        <f t="shared" si="3"/>
        <v>0</v>
      </c>
      <c r="J38" s="71">
        <f t="shared" si="3"/>
        <v>0</v>
      </c>
      <c r="K38" s="71">
        <f t="shared" si="3"/>
        <v>400100</v>
      </c>
      <c r="L38" s="72"/>
      <c r="M38" s="71">
        <f t="shared" si="3"/>
        <v>18000</v>
      </c>
      <c r="N38" s="71">
        <f t="shared" si="3"/>
        <v>21300</v>
      </c>
      <c r="O38" s="71">
        <f t="shared" si="3"/>
        <v>5600</v>
      </c>
      <c r="P38" s="71">
        <f t="shared" si="3"/>
        <v>283200</v>
      </c>
      <c r="Q38" s="73"/>
      <c r="R38" s="74">
        <f>SUM(R6:R36)</f>
        <v>152100</v>
      </c>
    </row>
    <row r="39" spans="1:20" ht="14" thickBot="1" x14ac:dyDescent="0.2">
      <c r="Q39" s="1"/>
      <c r="R39" s="1"/>
    </row>
    <row r="40" spans="1:20" x14ac:dyDescent="0.15">
      <c r="A40" s="24" t="s">
        <v>19</v>
      </c>
      <c r="B40" s="25">
        <f>B38/B4</f>
        <v>59</v>
      </c>
      <c r="C40" s="25">
        <f t="shared" ref="C40:D40" si="4">C38/C4</f>
        <v>31</v>
      </c>
      <c r="D40" s="25">
        <f t="shared" si="4"/>
        <v>2</v>
      </c>
      <c r="E40" s="25"/>
      <c r="F40" s="25" t="e">
        <f t="shared" ref="F40:Q40" si="5">F38/F4</f>
        <v>#DIV/0!</v>
      </c>
      <c r="G40" s="25">
        <f t="shared" si="5"/>
        <v>72</v>
      </c>
      <c r="H40" s="25">
        <f t="shared" si="5"/>
        <v>61</v>
      </c>
      <c r="I40" s="25">
        <f t="shared" si="5"/>
        <v>0</v>
      </c>
      <c r="J40" s="25">
        <f t="shared" si="5"/>
        <v>0</v>
      </c>
      <c r="K40" s="25"/>
      <c r="L40" s="25" t="e">
        <f t="shared" si="5"/>
        <v>#DIV/0!</v>
      </c>
      <c r="M40" s="25">
        <f t="shared" si="5"/>
        <v>45</v>
      </c>
      <c r="N40" s="25">
        <f t="shared" si="5"/>
        <v>71</v>
      </c>
      <c r="O40" s="25">
        <f t="shared" si="5"/>
        <v>28</v>
      </c>
      <c r="P40" s="25"/>
      <c r="Q40" s="26" t="e">
        <f t="shared" si="5"/>
        <v>#DIV/0!</v>
      </c>
      <c r="R40" s="27"/>
      <c r="S40" s="28"/>
    </row>
    <row r="41" spans="1:20" ht="14" thickBot="1" x14ac:dyDescent="0.2">
      <c r="A41" s="29" t="s">
        <v>21</v>
      </c>
      <c r="B41" s="30">
        <f>B40*B2</f>
        <v>236000</v>
      </c>
      <c r="C41" s="30">
        <f t="shared" ref="C41:D41" si="6">C40*C2</f>
        <v>46500</v>
      </c>
      <c r="D41" s="30">
        <f t="shared" si="6"/>
        <v>6000</v>
      </c>
      <c r="E41" s="30"/>
      <c r="F41" s="30" t="e">
        <f t="shared" ref="F41:O41" si="7">F40*F2</f>
        <v>#DIV/0!</v>
      </c>
      <c r="G41" s="30">
        <f>G40*G2</f>
        <v>288000</v>
      </c>
      <c r="H41" s="30">
        <f t="shared" si="7"/>
        <v>91500</v>
      </c>
      <c r="I41" s="30">
        <f t="shared" si="7"/>
        <v>0</v>
      </c>
      <c r="J41" s="30">
        <f t="shared" si="7"/>
        <v>0</v>
      </c>
      <c r="K41" s="30"/>
      <c r="L41" s="30" t="e">
        <f t="shared" si="7"/>
        <v>#DIV/0!</v>
      </c>
      <c r="M41" s="30">
        <f t="shared" si="7"/>
        <v>90000</v>
      </c>
      <c r="N41" s="30">
        <f t="shared" si="7"/>
        <v>106500</v>
      </c>
      <c r="O41" s="30">
        <f t="shared" si="7"/>
        <v>33600</v>
      </c>
      <c r="P41" s="30"/>
      <c r="Q41" s="31"/>
      <c r="R41" s="32">
        <f>B41+C41+D41+G41+H41+I41+J41+M41+N41+O41</f>
        <v>898100</v>
      </c>
      <c r="T41" s="33">
        <f>R38/R41</f>
        <v>0.16935753256875627</v>
      </c>
    </row>
    <row r="42" spans="1:20" x14ac:dyDescent="0.15">
      <c r="Q42" s="1"/>
      <c r="R42" s="1"/>
    </row>
    <row r="43" spans="1:20" x14ac:dyDescent="0.15">
      <c r="Q43" s="1"/>
      <c r="R43" s="1"/>
    </row>
    <row r="44" spans="1:20" x14ac:dyDescent="0.15">
      <c r="Q44" s="1"/>
      <c r="R44" s="1"/>
    </row>
    <row r="45" spans="1:20" x14ac:dyDescent="0.15">
      <c r="R45" s="1"/>
    </row>
    <row r="46" spans="1:20" x14ac:dyDescent="0.15">
      <c r="R46" s="1"/>
    </row>
    <row r="47" spans="1:20" x14ac:dyDescent="0.15">
      <c r="R47" s="1"/>
    </row>
    <row r="48" spans="1:20" x14ac:dyDescent="0.15">
      <c r="R48" s="1"/>
    </row>
    <row r="49" spans="18:18" x14ac:dyDescent="0.15">
      <c r="R49" s="1"/>
    </row>
    <row r="50" spans="18:18" x14ac:dyDescent="0.15">
      <c r="R50" s="1"/>
    </row>
    <row r="51" spans="18:18" x14ac:dyDescent="0.15">
      <c r="R51" s="1"/>
    </row>
    <row r="52" spans="18:18" x14ac:dyDescent="0.15">
      <c r="R52" s="1"/>
    </row>
    <row r="53" spans="18:18" x14ac:dyDescent="0.15">
      <c r="R53" s="1"/>
    </row>
    <row r="54" spans="18:18" x14ac:dyDescent="0.15">
      <c r="R54" s="1"/>
    </row>
    <row r="55" spans="18:18" x14ac:dyDescent="0.15">
      <c r="R55" s="1"/>
    </row>
    <row r="56" spans="18:18" x14ac:dyDescent="0.15">
      <c r="R56" s="1"/>
    </row>
    <row r="57" spans="18:18" x14ac:dyDescent="0.15">
      <c r="R57" s="1"/>
    </row>
    <row r="58" spans="18:18" x14ac:dyDescent="0.15">
      <c r="R58" s="1"/>
    </row>
    <row r="59" spans="18:18" x14ac:dyDescent="0.15">
      <c r="R59" s="1"/>
    </row>
    <row r="60" spans="18:18" x14ac:dyDescent="0.15">
      <c r="R60" s="1"/>
    </row>
    <row r="61" spans="18:18" x14ac:dyDescent="0.15">
      <c r="R61" s="1"/>
    </row>
    <row r="62" spans="18:18" x14ac:dyDescent="0.15">
      <c r="R62" s="1"/>
    </row>
    <row r="63" spans="18:18" x14ac:dyDescent="0.15">
      <c r="R63" s="1"/>
    </row>
    <row r="64" spans="18:18" x14ac:dyDescent="0.15">
      <c r="R64" s="1"/>
    </row>
    <row r="65" spans="18:18" x14ac:dyDescent="0.15">
      <c r="R65" s="1"/>
    </row>
    <row r="66" spans="18:18" x14ac:dyDescent="0.15">
      <c r="R66" s="1"/>
    </row>
    <row r="67" spans="18:18" x14ac:dyDescent="0.15">
      <c r="R67" s="1"/>
    </row>
    <row r="68" spans="18:18" x14ac:dyDescent="0.15">
      <c r="R68" s="1"/>
    </row>
    <row r="69" spans="18:18" x14ac:dyDescent="0.15">
      <c r="R69" s="1"/>
    </row>
    <row r="70" spans="18:18" x14ac:dyDescent="0.15">
      <c r="R70" s="1"/>
    </row>
    <row r="71" spans="18:18" x14ac:dyDescent="0.15">
      <c r="R71" s="1"/>
    </row>
    <row r="72" spans="18:18" x14ac:dyDescent="0.15">
      <c r="R72" s="1"/>
    </row>
    <row r="73" spans="18:18" x14ac:dyDescent="0.15">
      <c r="R73" s="1"/>
    </row>
    <row r="74" spans="18:18" x14ac:dyDescent="0.15">
      <c r="R74" s="1"/>
    </row>
    <row r="75" spans="18:18" x14ac:dyDescent="0.15">
      <c r="R75" s="1"/>
    </row>
    <row r="76" spans="18:18" x14ac:dyDescent="0.15">
      <c r="R76" s="1"/>
    </row>
    <row r="77" spans="18:18" x14ac:dyDescent="0.15">
      <c r="R77" s="1"/>
    </row>
    <row r="78" spans="18:18" x14ac:dyDescent="0.15">
      <c r="R78" s="1"/>
    </row>
    <row r="79" spans="18:18" x14ac:dyDescent="0.15">
      <c r="R79" s="1"/>
    </row>
    <row r="80" spans="18:18" x14ac:dyDescent="0.15">
      <c r="R80" s="1"/>
    </row>
    <row r="81" spans="18:18" x14ac:dyDescent="0.15">
      <c r="R81" s="1"/>
    </row>
    <row r="82" spans="18:18" x14ac:dyDescent="0.15">
      <c r="R82" s="1"/>
    </row>
    <row r="83" spans="18:18" x14ac:dyDescent="0.15">
      <c r="R83" s="1"/>
    </row>
    <row r="84" spans="18:18" x14ac:dyDescent="0.15">
      <c r="R84" s="1"/>
    </row>
    <row r="85" spans="18:18" x14ac:dyDescent="0.15">
      <c r="R85" s="1"/>
    </row>
    <row r="86" spans="18:18" x14ac:dyDescent="0.15">
      <c r="R86" s="1"/>
    </row>
    <row r="87" spans="18:18" x14ac:dyDescent="0.15">
      <c r="R87" s="1"/>
    </row>
    <row r="88" spans="18:18" x14ac:dyDescent="0.15">
      <c r="R88" s="1"/>
    </row>
    <row r="89" spans="18:18" x14ac:dyDescent="0.15">
      <c r="R89" s="1"/>
    </row>
    <row r="90" spans="18:18" x14ac:dyDescent="0.15">
      <c r="R90" s="1"/>
    </row>
    <row r="91" spans="18:18" x14ac:dyDescent="0.15">
      <c r="R91" s="1"/>
    </row>
    <row r="92" spans="18:18" x14ac:dyDescent="0.15">
      <c r="R92" s="1"/>
    </row>
    <row r="93" spans="18:18" x14ac:dyDescent="0.15">
      <c r="R93" s="1"/>
    </row>
    <row r="94" spans="18:18" x14ac:dyDescent="0.15">
      <c r="R94" s="1"/>
    </row>
    <row r="95" spans="18:18" x14ac:dyDescent="0.15">
      <c r="R95" s="1"/>
    </row>
    <row r="96" spans="18:18" x14ac:dyDescent="0.15">
      <c r="R96" s="1"/>
    </row>
    <row r="97" spans="18:18" x14ac:dyDescent="0.15">
      <c r="R97" s="1"/>
    </row>
    <row r="98" spans="18:18" x14ac:dyDescent="0.15">
      <c r="R98" s="1"/>
    </row>
    <row r="99" spans="18:18" x14ac:dyDescent="0.15">
      <c r="R99" s="1"/>
    </row>
    <row r="100" spans="18:18" x14ac:dyDescent="0.15">
      <c r="R100" s="1"/>
    </row>
    <row r="101" spans="18:18" x14ac:dyDescent="0.15">
      <c r="R101" s="1"/>
    </row>
    <row r="102" spans="18:18" x14ac:dyDescent="0.15">
      <c r="R102" s="1"/>
    </row>
    <row r="103" spans="18:18" x14ac:dyDescent="0.15">
      <c r="R103" s="1"/>
    </row>
    <row r="104" spans="18:18" x14ac:dyDescent="0.15">
      <c r="R104" s="1"/>
    </row>
    <row r="105" spans="18:18" x14ac:dyDescent="0.15">
      <c r="R105" s="1"/>
    </row>
    <row r="106" spans="18:18" x14ac:dyDescent="0.15">
      <c r="R106" s="1"/>
    </row>
    <row r="107" spans="18:18" x14ac:dyDescent="0.15">
      <c r="R107" s="1"/>
    </row>
    <row r="108" spans="18:18" x14ac:dyDescent="0.15">
      <c r="R108" s="1"/>
    </row>
    <row r="109" spans="18:18" x14ac:dyDescent="0.15">
      <c r="R109" s="1"/>
    </row>
    <row r="110" spans="18:18" x14ac:dyDescent="0.15">
      <c r="R110" s="1"/>
    </row>
    <row r="111" spans="18:18" x14ac:dyDescent="0.15">
      <c r="R111" s="1"/>
    </row>
    <row r="112" spans="18:18" x14ac:dyDescent="0.15">
      <c r="R112" s="1"/>
    </row>
    <row r="113" spans="18:18" x14ac:dyDescent="0.15">
      <c r="R113" s="1"/>
    </row>
    <row r="114" spans="18:18" x14ac:dyDescent="0.15">
      <c r="R114" s="1"/>
    </row>
    <row r="115" spans="18:18" x14ac:dyDescent="0.15">
      <c r="R115" s="1"/>
    </row>
    <row r="116" spans="18:18" x14ac:dyDescent="0.15">
      <c r="R116" s="1"/>
    </row>
    <row r="117" spans="18:18" x14ac:dyDescent="0.15">
      <c r="R117" s="1"/>
    </row>
    <row r="118" spans="18:18" x14ac:dyDescent="0.15">
      <c r="R118" s="1"/>
    </row>
    <row r="119" spans="18:18" x14ac:dyDescent="0.15">
      <c r="R119" s="1"/>
    </row>
    <row r="120" spans="18:18" x14ac:dyDescent="0.15">
      <c r="R120" s="1"/>
    </row>
    <row r="121" spans="18:18" x14ac:dyDescent="0.15">
      <c r="R121" s="1"/>
    </row>
    <row r="122" spans="18:18" x14ac:dyDescent="0.15">
      <c r="R122" s="1"/>
    </row>
    <row r="123" spans="18:18" x14ac:dyDescent="0.15">
      <c r="R123" s="1"/>
    </row>
    <row r="124" spans="18:18" x14ac:dyDescent="0.15">
      <c r="R124" s="1"/>
    </row>
    <row r="125" spans="18:18" x14ac:dyDescent="0.15">
      <c r="R125" s="1"/>
    </row>
    <row r="126" spans="18:18" x14ac:dyDescent="0.15">
      <c r="R126" s="1"/>
    </row>
    <row r="127" spans="18:18" x14ac:dyDescent="0.15">
      <c r="R127" s="1"/>
    </row>
    <row r="128" spans="18:18" x14ac:dyDescent="0.15">
      <c r="R128" s="1"/>
    </row>
    <row r="129" spans="18:18" x14ac:dyDescent="0.15">
      <c r="R129" s="1"/>
    </row>
    <row r="130" spans="18:18" x14ac:dyDescent="0.15">
      <c r="R130" s="1"/>
    </row>
    <row r="131" spans="18:18" x14ac:dyDescent="0.15">
      <c r="R131" s="1"/>
    </row>
    <row r="132" spans="18:18" x14ac:dyDescent="0.15">
      <c r="R132" s="1"/>
    </row>
    <row r="133" spans="18:18" x14ac:dyDescent="0.15">
      <c r="R133" s="1"/>
    </row>
    <row r="134" spans="18:18" x14ac:dyDescent="0.15">
      <c r="R134" s="1"/>
    </row>
    <row r="135" spans="18:18" x14ac:dyDescent="0.15">
      <c r="R135" s="1"/>
    </row>
    <row r="136" spans="18:18" x14ac:dyDescent="0.15">
      <c r="R136" s="1"/>
    </row>
    <row r="137" spans="18:18" x14ac:dyDescent="0.15">
      <c r="R137" s="1"/>
    </row>
    <row r="138" spans="18:18" x14ac:dyDescent="0.15">
      <c r="R138" s="1"/>
    </row>
    <row r="139" spans="18:18" x14ac:dyDescent="0.15">
      <c r="R139" s="1"/>
    </row>
    <row r="140" spans="18:18" x14ac:dyDescent="0.15">
      <c r="R140" s="1"/>
    </row>
    <row r="141" spans="18:18" x14ac:dyDescent="0.15">
      <c r="R141" s="1"/>
    </row>
    <row r="142" spans="18:18" x14ac:dyDescent="0.15">
      <c r="R142" s="1"/>
    </row>
    <row r="143" spans="18:18" x14ac:dyDescent="0.15">
      <c r="R143" s="1"/>
    </row>
    <row r="144" spans="18:18" x14ac:dyDescent="0.15">
      <c r="R144" s="1"/>
    </row>
    <row r="145" spans="18:18" x14ac:dyDescent="0.15">
      <c r="R145" s="1"/>
    </row>
    <row r="146" spans="18:18" x14ac:dyDescent="0.15">
      <c r="R146" s="1"/>
    </row>
    <row r="147" spans="18:18" x14ac:dyDescent="0.15">
      <c r="R147" s="1"/>
    </row>
    <row r="148" spans="18:18" x14ac:dyDescent="0.15">
      <c r="R148" s="1"/>
    </row>
    <row r="149" spans="18:18" x14ac:dyDescent="0.15">
      <c r="R149" s="1"/>
    </row>
    <row r="150" spans="18:18" x14ac:dyDescent="0.15">
      <c r="R150" s="1"/>
    </row>
    <row r="151" spans="18:18" x14ac:dyDescent="0.15">
      <c r="R151" s="1"/>
    </row>
    <row r="152" spans="18:18" x14ac:dyDescent="0.15">
      <c r="R152" s="1"/>
    </row>
    <row r="153" spans="18:18" x14ac:dyDescent="0.15">
      <c r="R153" s="1"/>
    </row>
    <row r="154" spans="18:18" x14ac:dyDescent="0.15">
      <c r="R154" s="1"/>
    </row>
    <row r="155" spans="18:18" x14ac:dyDescent="0.15">
      <c r="R155" s="1"/>
    </row>
    <row r="156" spans="18:18" x14ac:dyDescent="0.15">
      <c r="R156" s="1"/>
    </row>
    <row r="157" spans="18:18" x14ac:dyDescent="0.15">
      <c r="R157" s="1"/>
    </row>
    <row r="158" spans="18:18" x14ac:dyDescent="0.15">
      <c r="R158" s="1"/>
    </row>
    <row r="159" spans="18:18" x14ac:dyDescent="0.15">
      <c r="R159" s="1"/>
    </row>
    <row r="160" spans="18:18" x14ac:dyDescent="0.15">
      <c r="R160" s="1"/>
    </row>
    <row r="161" spans="18:18" x14ac:dyDescent="0.15">
      <c r="R161" s="1"/>
    </row>
    <row r="162" spans="18:18" x14ac:dyDescent="0.15">
      <c r="R162" s="1"/>
    </row>
    <row r="163" spans="18:18" x14ac:dyDescent="0.15">
      <c r="R163" s="1"/>
    </row>
    <row r="164" spans="18:18" x14ac:dyDescent="0.15">
      <c r="R164" s="1"/>
    </row>
    <row r="165" spans="18:18" x14ac:dyDescent="0.15">
      <c r="R165" s="1"/>
    </row>
    <row r="166" spans="18:18" x14ac:dyDescent="0.15">
      <c r="R166" s="1"/>
    </row>
    <row r="167" spans="18:18" x14ac:dyDescent="0.15">
      <c r="R167" s="1"/>
    </row>
    <row r="168" spans="18:18" x14ac:dyDescent="0.15">
      <c r="R168" s="1"/>
    </row>
    <row r="169" spans="18:18" x14ac:dyDescent="0.15">
      <c r="R169" s="1"/>
    </row>
    <row r="170" spans="18:18" x14ac:dyDescent="0.15">
      <c r="R170" s="1"/>
    </row>
    <row r="171" spans="18:18" x14ac:dyDescent="0.15">
      <c r="R171" s="1"/>
    </row>
    <row r="172" spans="18:18" x14ac:dyDescent="0.15">
      <c r="R172" s="1"/>
    </row>
    <row r="173" spans="18:18" x14ac:dyDescent="0.15">
      <c r="R173" s="1"/>
    </row>
    <row r="174" spans="18:18" x14ac:dyDescent="0.15">
      <c r="R174" s="1"/>
    </row>
    <row r="175" spans="18:18" x14ac:dyDescent="0.15">
      <c r="R175" s="1"/>
    </row>
    <row r="176" spans="18:18" x14ac:dyDescent="0.15">
      <c r="R176" s="1"/>
    </row>
    <row r="177" spans="18:18" x14ac:dyDescent="0.15">
      <c r="R177" s="1"/>
    </row>
    <row r="178" spans="18:18" x14ac:dyDescent="0.15">
      <c r="R178" s="1"/>
    </row>
    <row r="179" spans="18:18" x14ac:dyDescent="0.15">
      <c r="R179" s="1"/>
    </row>
    <row r="180" spans="18:18" x14ac:dyDescent="0.15">
      <c r="R180" s="1"/>
    </row>
    <row r="181" spans="18:18" x14ac:dyDescent="0.15">
      <c r="R181" s="1"/>
    </row>
    <row r="182" spans="18:18" x14ac:dyDescent="0.15">
      <c r="R182" s="1"/>
    </row>
    <row r="183" spans="18:18" x14ac:dyDescent="0.15">
      <c r="R183" s="1"/>
    </row>
    <row r="184" spans="18:18" x14ac:dyDescent="0.15">
      <c r="R184" s="1"/>
    </row>
    <row r="185" spans="18:18" x14ac:dyDescent="0.15">
      <c r="R185" s="1"/>
    </row>
    <row r="186" spans="18:18" x14ac:dyDescent="0.15">
      <c r="R186" s="1"/>
    </row>
    <row r="187" spans="18:18" x14ac:dyDescent="0.15">
      <c r="R187" s="1"/>
    </row>
    <row r="188" spans="18:18" x14ac:dyDescent="0.15">
      <c r="R188" s="1"/>
    </row>
    <row r="189" spans="18:18" x14ac:dyDescent="0.15">
      <c r="R189" s="1"/>
    </row>
    <row r="190" spans="18:18" x14ac:dyDescent="0.15">
      <c r="R190" s="1"/>
    </row>
    <row r="191" spans="18:18" x14ac:dyDescent="0.15">
      <c r="R191" s="1"/>
    </row>
    <row r="192" spans="18:18" x14ac:dyDescent="0.15">
      <c r="R192" s="1"/>
    </row>
    <row r="193" spans="18:18" x14ac:dyDescent="0.15">
      <c r="R193" s="1"/>
    </row>
    <row r="194" spans="18:18" x14ac:dyDescent="0.15">
      <c r="R194" s="1"/>
    </row>
    <row r="195" spans="18:18" x14ac:dyDescent="0.15">
      <c r="R195" s="1"/>
    </row>
    <row r="196" spans="18:18" x14ac:dyDescent="0.15">
      <c r="R196" s="1"/>
    </row>
    <row r="197" spans="18:18" x14ac:dyDescent="0.15">
      <c r="R197" s="1"/>
    </row>
    <row r="198" spans="18:18" x14ac:dyDescent="0.15">
      <c r="R198" s="1"/>
    </row>
    <row r="199" spans="18:18" x14ac:dyDescent="0.15">
      <c r="R199" s="1"/>
    </row>
    <row r="200" spans="18:18" x14ac:dyDescent="0.15">
      <c r="R200" s="1"/>
    </row>
    <row r="201" spans="18:18" x14ac:dyDescent="0.15">
      <c r="R201" s="1"/>
    </row>
    <row r="202" spans="18:18" x14ac:dyDescent="0.15">
      <c r="R202" s="1"/>
    </row>
    <row r="203" spans="18:18" x14ac:dyDescent="0.15">
      <c r="R203" s="1"/>
    </row>
    <row r="204" spans="18:18" x14ac:dyDescent="0.15">
      <c r="R204" s="1"/>
    </row>
    <row r="205" spans="18:18" x14ac:dyDescent="0.15">
      <c r="R205" s="1"/>
    </row>
    <row r="206" spans="18:18" x14ac:dyDescent="0.15">
      <c r="R206" s="1"/>
    </row>
    <row r="207" spans="18:18" x14ac:dyDescent="0.15">
      <c r="R207" s="1"/>
    </row>
    <row r="208" spans="18:18" x14ac:dyDescent="0.15">
      <c r="R208" s="1"/>
    </row>
    <row r="209" spans="18:18" x14ac:dyDescent="0.15">
      <c r="R209" s="1"/>
    </row>
    <row r="210" spans="18:18" x14ac:dyDescent="0.15">
      <c r="R210" s="1"/>
    </row>
    <row r="211" spans="18:18" x14ac:dyDescent="0.15">
      <c r="R211" s="1"/>
    </row>
    <row r="212" spans="18:18" x14ac:dyDescent="0.15">
      <c r="R212" s="1"/>
    </row>
    <row r="213" spans="18:18" x14ac:dyDescent="0.15">
      <c r="R213" s="1"/>
    </row>
    <row r="214" spans="18:18" x14ac:dyDescent="0.15">
      <c r="R214" s="1"/>
    </row>
    <row r="215" spans="18:18" x14ac:dyDescent="0.15">
      <c r="R215" s="1"/>
    </row>
    <row r="216" spans="18:18" x14ac:dyDescent="0.15">
      <c r="R216" s="1"/>
    </row>
    <row r="217" spans="18:18" x14ac:dyDescent="0.15">
      <c r="R217" s="1"/>
    </row>
    <row r="218" spans="18:18" x14ac:dyDescent="0.15">
      <c r="R218" s="1"/>
    </row>
    <row r="219" spans="18:18" x14ac:dyDescent="0.15">
      <c r="R219" s="1"/>
    </row>
    <row r="220" spans="18:18" x14ac:dyDescent="0.15">
      <c r="R220" s="1"/>
    </row>
    <row r="221" spans="18:18" x14ac:dyDescent="0.15">
      <c r="R221" s="1"/>
    </row>
    <row r="222" spans="18:18" x14ac:dyDescent="0.15">
      <c r="R222" s="1"/>
    </row>
    <row r="223" spans="18:18" x14ac:dyDescent="0.15">
      <c r="R223" s="1"/>
    </row>
    <row r="224" spans="18:18" x14ac:dyDescent="0.15">
      <c r="R224" s="1"/>
    </row>
    <row r="225" spans="18:18" x14ac:dyDescent="0.15">
      <c r="R225" s="1"/>
    </row>
    <row r="226" spans="18:18" x14ac:dyDescent="0.15">
      <c r="R226" s="1"/>
    </row>
    <row r="227" spans="18:18" x14ac:dyDescent="0.15">
      <c r="R227" s="1"/>
    </row>
    <row r="228" spans="18:18" x14ac:dyDescent="0.15">
      <c r="R228" s="1"/>
    </row>
    <row r="229" spans="18:18" x14ac:dyDescent="0.15">
      <c r="R229" s="1"/>
    </row>
    <row r="230" spans="18:18" x14ac:dyDescent="0.15">
      <c r="R230" s="1"/>
    </row>
    <row r="231" spans="18:18" x14ac:dyDescent="0.15">
      <c r="R231" s="1"/>
    </row>
    <row r="232" spans="18:18" x14ac:dyDescent="0.15">
      <c r="R232" s="1"/>
    </row>
    <row r="233" spans="18:18" x14ac:dyDescent="0.15">
      <c r="R233" s="1"/>
    </row>
    <row r="234" spans="18:18" x14ac:dyDescent="0.15">
      <c r="R234" s="1"/>
    </row>
    <row r="235" spans="18:18" x14ac:dyDescent="0.15">
      <c r="R235" s="1"/>
    </row>
    <row r="236" spans="18:18" x14ac:dyDescent="0.15">
      <c r="R236" s="1"/>
    </row>
    <row r="237" spans="18:18" x14ac:dyDescent="0.15">
      <c r="R237" s="1"/>
    </row>
    <row r="238" spans="18:18" x14ac:dyDescent="0.15">
      <c r="R238" s="1"/>
    </row>
    <row r="239" spans="18:18" x14ac:dyDescent="0.15">
      <c r="R239" s="1"/>
    </row>
    <row r="240" spans="18:18" x14ac:dyDescent="0.15">
      <c r="R240" s="1"/>
    </row>
    <row r="241" spans="18:18" x14ac:dyDescent="0.15">
      <c r="R241" s="1"/>
    </row>
    <row r="242" spans="18:18" x14ac:dyDescent="0.15">
      <c r="R242" s="1"/>
    </row>
    <row r="243" spans="18:18" x14ac:dyDescent="0.15">
      <c r="R243" s="1"/>
    </row>
    <row r="244" spans="18:18" x14ac:dyDescent="0.15">
      <c r="R244" s="1"/>
    </row>
    <row r="245" spans="18:18" x14ac:dyDescent="0.15">
      <c r="R245" s="1"/>
    </row>
    <row r="246" spans="18:18" x14ac:dyDescent="0.15">
      <c r="R246" s="1"/>
    </row>
    <row r="247" spans="18:18" x14ac:dyDescent="0.15">
      <c r="R247" s="1"/>
    </row>
    <row r="248" spans="18:18" x14ac:dyDescent="0.15">
      <c r="R248" s="1"/>
    </row>
    <row r="249" spans="18:18" x14ac:dyDescent="0.15">
      <c r="R249" s="1"/>
    </row>
    <row r="250" spans="18:18" x14ac:dyDescent="0.15">
      <c r="R250" s="1"/>
    </row>
    <row r="251" spans="18:18" x14ac:dyDescent="0.15">
      <c r="R251" s="1"/>
    </row>
    <row r="252" spans="18:18" x14ac:dyDescent="0.15">
      <c r="R252" s="1"/>
    </row>
    <row r="253" spans="18:18" x14ac:dyDescent="0.15">
      <c r="R253" s="1"/>
    </row>
    <row r="254" spans="18:18" x14ac:dyDescent="0.15">
      <c r="R254" s="1"/>
    </row>
    <row r="255" spans="18:18" x14ac:dyDescent="0.15">
      <c r="R255" s="1"/>
    </row>
    <row r="256" spans="18:18" x14ac:dyDescent="0.15">
      <c r="R256" s="1"/>
    </row>
    <row r="257" spans="18:18" x14ac:dyDescent="0.15">
      <c r="R257" s="1"/>
    </row>
    <row r="258" spans="18:18" x14ac:dyDescent="0.15">
      <c r="R258" s="1"/>
    </row>
    <row r="259" spans="18:18" x14ac:dyDescent="0.15">
      <c r="R259" s="1"/>
    </row>
    <row r="260" spans="18:18" x14ac:dyDescent="0.15">
      <c r="R260" s="1"/>
    </row>
    <row r="261" spans="18:18" x14ac:dyDescent="0.15">
      <c r="R261" s="1"/>
    </row>
    <row r="262" spans="18:18" x14ac:dyDescent="0.15">
      <c r="R262" s="1"/>
    </row>
    <row r="263" spans="18:18" x14ac:dyDescent="0.15">
      <c r="R263" s="1"/>
    </row>
    <row r="264" spans="18:18" x14ac:dyDescent="0.15">
      <c r="R264" s="1"/>
    </row>
    <row r="265" spans="18:18" x14ac:dyDescent="0.15">
      <c r="R265" s="1"/>
    </row>
    <row r="266" spans="18:18" x14ac:dyDescent="0.15">
      <c r="R266" s="1"/>
    </row>
    <row r="267" spans="18:18" x14ac:dyDescent="0.15">
      <c r="R267" s="1"/>
    </row>
    <row r="268" spans="18:18" x14ac:dyDescent="0.15">
      <c r="R268" s="1"/>
    </row>
    <row r="269" spans="18:18" x14ac:dyDescent="0.15">
      <c r="R269" s="1"/>
    </row>
    <row r="270" spans="18:18" x14ac:dyDescent="0.15">
      <c r="R270" s="1"/>
    </row>
    <row r="271" spans="18:18" x14ac:dyDescent="0.15">
      <c r="R271" s="1"/>
    </row>
    <row r="272" spans="18:18" x14ac:dyDescent="0.15">
      <c r="R272" s="1"/>
    </row>
    <row r="273" spans="18:18" x14ac:dyDescent="0.15">
      <c r="R273" s="1"/>
    </row>
    <row r="274" spans="18:18" x14ac:dyDescent="0.15">
      <c r="R274" s="1"/>
    </row>
    <row r="275" spans="18:18" x14ac:dyDescent="0.15">
      <c r="R275" s="1"/>
    </row>
    <row r="276" spans="18:18" x14ac:dyDescent="0.15">
      <c r="R276" s="1"/>
    </row>
    <row r="277" spans="18:18" x14ac:dyDescent="0.15">
      <c r="R277" s="1"/>
    </row>
    <row r="278" spans="18:18" x14ac:dyDescent="0.15">
      <c r="R278" s="1"/>
    </row>
    <row r="279" spans="18:18" x14ac:dyDescent="0.15">
      <c r="R279" s="1"/>
    </row>
    <row r="280" spans="18:18" x14ac:dyDescent="0.15">
      <c r="R280" s="1"/>
    </row>
    <row r="281" spans="18:18" x14ac:dyDescent="0.15">
      <c r="R281" s="1"/>
    </row>
    <row r="282" spans="18:18" x14ac:dyDescent="0.15">
      <c r="R282" s="1"/>
    </row>
    <row r="283" spans="18:18" x14ac:dyDescent="0.15">
      <c r="R283" s="1"/>
    </row>
    <row r="284" spans="18:18" x14ac:dyDescent="0.15">
      <c r="R284" s="1"/>
    </row>
    <row r="285" spans="18:18" x14ac:dyDescent="0.15">
      <c r="R285" s="1"/>
    </row>
    <row r="286" spans="18:18" x14ac:dyDescent="0.15">
      <c r="R286" s="1"/>
    </row>
    <row r="287" spans="18:18" x14ac:dyDescent="0.15">
      <c r="R287" s="1"/>
    </row>
    <row r="288" spans="18:18" x14ac:dyDescent="0.15">
      <c r="R288" s="1"/>
    </row>
    <row r="289" spans="18:18" x14ac:dyDescent="0.15">
      <c r="R289" s="1"/>
    </row>
    <row r="290" spans="18:18" x14ac:dyDescent="0.15">
      <c r="R290" s="1"/>
    </row>
    <row r="291" spans="18:18" x14ac:dyDescent="0.15">
      <c r="R291" s="1"/>
    </row>
    <row r="292" spans="18:18" x14ac:dyDescent="0.15">
      <c r="R292" s="1"/>
    </row>
    <row r="293" spans="18:18" x14ac:dyDescent="0.15">
      <c r="R293" s="1"/>
    </row>
    <row r="294" spans="18:18" x14ac:dyDescent="0.15">
      <c r="R294" s="1"/>
    </row>
    <row r="295" spans="18:18" x14ac:dyDescent="0.15">
      <c r="R295" s="1"/>
    </row>
    <row r="296" spans="18:18" x14ac:dyDescent="0.15">
      <c r="R296" s="1"/>
    </row>
    <row r="297" spans="18:18" x14ac:dyDescent="0.15">
      <c r="R297" s="1"/>
    </row>
    <row r="298" spans="18:18" x14ac:dyDescent="0.15">
      <c r="R298" s="1"/>
    </row>
    <row r="299" spans="18:18" x14ac:dyDescent="0.15">
      <c r="R299" s="1"/>
    </row>
    <row r="300" spans="18:18" x14ac:dyDescent="0.15">
      <c r="R300" s="1"/>
    </row>
    <row r="301" spans="18:18" x14ac:dyDescent="0.15">
      <c r="R301" s="1"/>
    </row>
    <row r="302" spans="18:18" x14ac:dyDescent="0.15">
      <c r="R302" s="1"/>
    </row>
  </sheetData>
  <sheetProtection algorithmName="SHA-512" hashValue="COSKj2pr1HGf4JShUB9l9Xp2Hi1NLsJZtf8m1vVu9ZrcEzJtEMIU0aMK0nZTaT8XQNAAW8D/HM0ePNDWQpsikw==" saltValue="iUaFSM8y7GG8irfP/ksAOA==" spinCount="100000" sheet="1" objects="1" scenarios="1"/>
  <dataValidations disablePrompts="1" count="1">
    <dataValidation type="decimal" allowBlank="1" showInputMessage="1" showErrorMessage="1" sqref="B6:B38 C6:R36 C38:R38 C37:S37" xr:uid="{00000000-0002-0000-0100-000000000000}">
      <formula1>0</formula1>
      <formula2>100000000</formula2>
    </dataValidation>
  </dataValidations>
  <pageMargins left="0.7" right="0.7" top="0.75" bottom="0.75" header="0.3" footer="0.3"/>
  <pageSetup orientation="portrait" r:id="rId1"/>
  <ignoredErrors>
    <ignoredError sqref="F4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90"/>
  <sheetViews>
    <sheetView zoomScale="90" zoomScaleNormal="90" workbookViewId="0">
      <selection activeCell="S6" sqref="S6"/>
    </sheetView>
  </sheetViews>
  <sheetFormatPr baseColWidth="10" defaultColWidth="8.6640625" defaultRowHeight="12" x14ac:dyDescent="0.15"/>
  <cols>
    <col min="1" max="1" width="6.1640625" style="34" customWidth="1"/>
    <col min="2" max="2" width="14.33203125" style="34" customWidth="1"/>
    <col min="3" max="3" width="12.6640625" style="34" customWidth="1"/>
    <col min="4" max="4" width="11.33203125" style="34" customWidth="1"/>
    <col min="5" max="5" width="12.33203125" style="34" customWidth="1"/>
    <col min="6" max="6" width="12.6640625" style="34" customWidth="1"/>
    <col min="7" max="7" width="14.5" style="34" customWidth="1"/>
    <col min="8" max="8" width="10.5" style="34" customWidth="1"/>
    <col min="9" max="9" width="11.1640625" style="34" customWidth="1"/>
    <col min="10" max="10" width="14.33203125" style="34" customWidth="1"/>
    <col min="11" max="11" width="1.33203125" style="48" customWidth="1"/>
    <col min="12" max="12" width="14.33203125" style="34" customWidth="1"/>
    <col min="13" max="13" width="15.1640625" style="34" customWidth="1"/>
    <col min="14" max="14" width="15.5" style="36" customWidth="1"/>
    <col min="15" max="15" width="13.83203125" style="37" customWidth="1"/>
    <col min="16" max="16" width="1.1640625" style="45" customWidth="1"/>
    <col min="17" max="17" width="12.83203125" style="34" customWidth="1"/>
    <col min="18" max="18" width="13.83203125" style="34" customWidth="1"/>
    <col min="19" max="19" width="14.6640625" style="34" customWidth="1"/>
    <col min="20" max="20" width="14.5" style="37" customWidth="1"/>
    <col min="21" max="21" width="60.33203125" style="34" customWidth="1"/>
    <col min="22" max="16384" width="8.6640625" style="34"/>
  </cols>
  <sheetData>
    <row r="1" spans="1:22" x14ac:dyDescent="0.15">
      <c r="K1" s="35"/>
      <c r="P1" s="34"/>
    </row>
    <row r="2" spans="1:22" x14ac:dyDescent="0.15">
      <c r="K2" s="35"/>
      <c r="P2" s="34"/>
    </row>
    <row r="3" spans="1:22" ht="13" thickBot="1" x14ac:dyDescent="0.2">
      <c r="D3" s="36" t="s">
        <v>26</v>
      </c>
      <c r="K3" s="35"/>
      <c r="M3" s="36" t="s">
        <v>33</v>
      </c>
      <c r="P3" s="34"/>
      <c r="R3" s="36" t="s">
        <v>27</v>
      </c>
    </row>
    <row r="4" spans="1:22" ht="27" thickBot="1" x14ac:dyDescent="0.2">
      <c r="B4" s="38" t="s">
        <v>0</v>
      </c>
      <c r="C4" s="39" t="s">
        <v>9</v>
      </c>
      <c r="D4" s="40" t="s">
        <v>3</v>
      </c>
      <c r="E4" s="40" t="s">
        <v>11</v>
      </c>
      <c r="F4" s="40" t="s">
        <v>12</v>
      </c>
      <c r="G4" s="39" t="s">
        <v>6</v>
      </c>
      <c r="H4" s="40" t="s">
        <v>7</v>
      </c>
      <c r="I4" s="40" t="s">
        <v>8</v>
      </c>
      <c r="J4" s="41" t="s">
        <v>32</v>
      </c>
      <c r="K4" s="42"/>
      <c r="L4" s="43" t="s">
        <v>4</v>
      </c>
      <c r="M4" s="40" t="s">
        <v>5</v>
      </c>
      <c r="N4" s="41" t="s">
        <v>10</v>
      </c>
      <c r="O4" s="44" t="s">
        <v>28</v>
      </c>
      <c r="Q4" s="39" t="s">
        <v>29</v>
      </c>
      <c r="R4" s="40" t="s">
        <v>31</v>
      </c>
      <c r="S4" s="69" t="s">
        <v>39</v>
      </c>
      <c r="T4" s="39" t="s">
        <v>30</v>
      </c>
      <c r="U4" s="46"/>
    </row>
    <row r="5" spans="1:22" ht="9" customHeight="1" thickBot="1" x14ac:dyDescent="0.2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6"/>
      <c r="V5" s="50"/>
    </row>
    <row r="6" spans="1:22" ht="14" thickTop="1" thickBot="1" x14ac:dyDescent="0.2">
      <c r="A6" s="34">
        <v>1</v>
      </c>
      <c r="B6" s="49">
        <f>'Bar Sales'!B4</f>
        <v>125800</v>
      </c>
      <c r="C6" s="49">
        <f>'Kitchen Comm'!R6</f>
        <v>13500</v>
      </c>
      <c r="D6" s="50"/>
      <c r="E6" s="50">
        <v>0</v>
      </c>
      <c r="F6" s="50">
        <v>0</v>
      </c>
      <c r="G6" s="51">
        <f t="shared" ref="G6:G36" si="0">SUM(B6:F6)</f>
        <v>139300</v>
      </c>
      <c r="H6" s="50"/>
      <c r="I6" s="50"/>
      <c r="J6" s="52">
        <f>G6-H6-I6</f>
        <v>139300</v>
      </c>
      <c r="K6" s="53"/>
      <c r="L6" s="50">
        <v>20200</v>
      </c>
      <c r="M6" s="50">
        <v>151400</v>
      </c>
      <c r="N6" s="52">
        <f t="shared" ref="N6:N36" si="1">L6+M6</f>
        <v>171600</v>
      </c>
      <c r="O6" s="54">
        <f t="shared" ref="O6:O36" si="2">J6-N6</f>
        <v>-32300</v>
      </c>
      <c r="Q6" s="55">
        <v>21365</v>
      </c>
      <c r="R6" s="50">
        <v>7900</v>
      </c>
      <c r="S6" s="70">
        <f>'Kitchen Comm'!E6+'Kitchen Comm'!K6+'Kitchen Comm'!P6</f>
        <v>83500</v>
      </c>
      <c r="T6" s="56">
        <f>Q6+O6+S6-R6</f>
        <v>64665</v>
      </c>
      <c r="U6" s="46"/>
      <c r="V6" s="50">
        <v>83500</v>
      </c>
    </row>
    <row r="7" spans="1:22" ht="13" thickTop="1" x14ac:dyDescent="0.15">
      <c r="A7" s="34">
        <f>A6+1</f>
        <v>2</v>
      </c>
      <c r="B7" s="49">
        <f>'Bar Sales'!B5</f>
        <v>90100</v>
      </c>
      <c r="C7" s="49">
        <f>'Kitchen Comm'!R7</f>
        <v>13700</v>
      </c>
      <c r="D7" s="50">
        <v>20000</v>
      </c>
      <c r="E7" s="50">
        <v>0</v>
      </c>
      <c r="F7" s="50"/>
      <c r="G7" s="51">
        <f t="shared" si="0"/>
        <v>123800</v>
      </c>
      <c r="H7" s="50"/>
      <c r="I7" s="50"/>
      <c r="J7" s="52">
        <f t="shared" ref="J7:J36" si="3">G7-H7-I7</f>
        <v>123800</v>
      </c>
      <c r="K7" s="53"/>
      <c r="L7" s="50">
        <v>50100</v>
      </c>
      <c r="M7" s="50">
        <v>137400</v>
      </c>
      <c r="N7" s="52">
        <f t="shared" si="1"/>
        <v>187500</v>
      </c>
      <c r="O7" s="54">
        <f t="shared" si="2"/>
        <v>-63700</v>
      </c>
      <c r="Q7" s="57">
        <f>T6</f>
        <v>64665</v>
      </c>
      <c r="R7" s="50">
        <v>11000</v>
      </c>
      <c r="S7" s="70">
        <f>'Kitchen Comm'!E7+'Kitchen Comm'!K7+'Kitchen Comm'!P7</f>
        <v>74700</v>
      </c>
      <c r="T7" s="56">
        <f t="shared" ref="T7:T36" si="4">Q7+O7+S7-R7</f>
        <v>64665</v>
      </c>
      <c r="U7" s="46" t="s">
        <v>34</v>
      </c>
      <c r="V7" s="50">
        <v>74700</v>
      </c>
    </row>
    <row r="8" spans="1:22" x14ac:dyDescent="0.15">
      <c r="A8" s="34">
        <f>A7+1</f>
        <v>3</v>
      </c>
      <c r="B8" s="49">
        <f>'Bar Sales'!B6</f>
        <v>96700</v>
      </c>
      <c r="C8" s="49">
        <f>'Kitchen Comm'!R8</f>
        <v>11100</v>
      </c>
      <c r="D8" s="50">
        <v>20000</v>
      </c>
      <c r="E8" s="50">
        <v>0</v>
      </c>
      <c r="F8" s="50"/>
      <c r="G8" s="51">
        <f t="shared" si="0"/>
        <v>127800</v>
      </c>
      <c r="H8" s="50"/>
      <c r="I8" s="50"/>
      <c r="J8" s="52">
        <f t="shared" si="3"/>
        <v>127800</v>
      </c>
      <c r="K8" s="53"/>
      <c r="L8" s="50">
        <v>54200</v>
      </c>
      <c r="M8" s="50">
        <v>124800</v>
      </c>
      <c r="N8" s="52">
        <f t="shared" si="1"/>
        <v>179000</v>
      </c>
      <c r="O8" s="54">
        <f t="shared" si="2"/>
        <v>-51200</v>
      </c>
      <c r="Q8" s="57">
        <f t="shared" ref="Q8:Q36" si="5">T7</f>
        <v>64665</v>
      </c>
      <c r="R8" s="50">
        <v>15450</v>
      </c>
      <c r="S8" s="70">
        <f>'Kitchen Comm'!E8+'Kitchen Comm'!K8+'Kitchen Comm'!P8</f>
        <v>74900</v>
      </c>
      <c r="T8" s="56">
        <f t="shared" si="4"/>
        <v>72915</v>
      </c>
      <c r="U8" s="46" t="s">
        <v>35</v>
      </c>
      <c r="V8" s="50">
        <v>74900</v>
      </c>
    </row>
    <row r="9" spans="1:22" x14ac:dyDescent="0.15">
      <c r="A9" s="34">
        <f t="shared" ref="A9:A36" si="6">A8+1</f>
        <v>4</v>
      </c>
      <c r="B9" s="49">
        <f>'Bar Sales'!B7</f>
        <v>122800</v>
      </c>
      <c r="C9" s="49">
        <f>'Kitchen Comm'!R9</f>
        <v>11500</v>
      </c>
      <c r="D9" s="50"/>
      <c r="E9" s="50"/>
      <c r="F9" s="50">
        <v>0</v>
      </c>
      <c r="G9" s="51">
        <f t="shared" si="0"/>
        <v>134300</v>
      </c>
      <c r="H9" s="50"/>
      <c r="I9" s="50"/>
      <c r="J9" s="52">
        <f t="shared" si="3"/>
        <v>134300</v>
      </c>
      <c r="K9" s="53"/>
      <c r="L9" s="50">
        <v>25900</v>
      </c>
      <c r="M9" s="50">
        <v>163700</v>
      </c>
      <c r="N9" s="52">
        <f t="shared" si="1"/>
        <v>189600</v>
      </c>
      <c r="O9" s="54">
        <f t="shared" si="2"/>
        <v>-55300</v>
      </c>
      <c r="Q9" s="57">
        <f t="shared" si="5"/>
        <v>72915</v>
      </c>
      <c r="R9" s="50">
        <v>11000</v>
      </c>
      <c r="S9" s="70">
        <f>'Kitchen Comm'!E9+'Kitchen Comm'!K9+'Kitchen Comm'!P9</f>
        <v>75800</v>
      </c>
      <c r="T9" s="56">
        <f t="shared" si="4"/>
        <v>82415</v>
      </c>
      <c r="U9" s="46"/>
      <c r="V9" s="50">
        <v>75800</v>
      </c>
    </row>
    <row r="10" spans="1:22" x14ac:dyDescent="0.15">
      <c r="A10" s="34">
        <f t="shared" si="6"/>
        <v>5</v>
      </c>
      <c r="B10" s="49">
        <f>'Bar Sales'!B8</f>
        <v>140900</v>
      </c>
      <c r="C10" s="49">
        <f>'Kitchen Comm'!R10</f>
        <v>15900</v>
      </c>
      <c r="D10" s="50"/>
      <c r="E10" s="50">
        <v>0</v>
      </c>
      <c r="F10" s="50"/>
      <c r="G10" s="51">
        <f t="shared" si="0"/>
        <v>156800</v>
      </c>
      <c r="H10" s="50"/>
      <c r="I10" s="50"/>
      <c r="J10" s="52">
        <f t="shared" si="3"/>
        <v>156800</v>
      </c>
      <c r="K10" s="53"/>
      <c r="L10" s="50">
        <v>25500</v>
      </c>
      <c r="M10" s="50">
        <v>199150</v>
      </c>
      <c r="N10" s="52">
        <f t="shared" si="1"/>
        <v>224650</v>
      </c>
      <c r="O10" s="54">
        <f t="shared" si="2"/>
        <v>-67850</v>
      </c>
      <c r="Q10" s="57">
        <f t="shared" si="5"/>
        <v>82415</v>
      </c>
      <c r="R10" s="50">
        <v>23550</v>
      </c>
      <c r="S10" s="70">
        <f>'Kitchen Comm'!E10+'Kitchen Comm'!K10+'Kitchen Comm'!P10</f>
        <v>107600</v>
      </c>
      <c r="T10" s="56">
        <f t="shared" si="4"/>
        <v>98615</v>
      </c>
      <c r="U10" s="46"/>
      <c r="V10" s="50">
        <v>107600</v>
      </c>
    </row>
    <row r="11" spans="1:22" x14ac:dyDescent="0.15">
      <c r="A11" s="34">
        <f t="shared" si="6"/>
        <v>6</v>
      </c>
      <c r="B11" s="49">
        <f>'Bar Sales'!B9</f>
        <v>90600</v>
      </c>
      <c r="C11" s="49">
        <f>'Kitchen Comm'!R11</f>
        <v>13200</v>
      </c>
      <c r="D11" s="50"/>
      <c r="E11" s="50"/>
      <c r="F11" s="50"/>
      <c r="G11" s="51">
        <f t="shared" si="0"/>
        <v>103800</v>
      </c>
      <c r="H11" s="50"/>
      <c r="I11" s="50"/>
      <c r="J11" s="52">
        <f t="shared" si="3"/>
        <v>103800</v>
      </c>
      <c r="K11" s="53"/>
      <c r="L11" s="50">
        <v>91900</v>
      </c>
      <c r="M11" s="50">
        <v>95400</v>
      </c>
      <c r="N11" s="52">
        <f t="shared" si="1"/>
        <v>187300</v>
      </c>
      <c r="O11" s="54">
        <f t="shared" si="2"/>
        <v>-83500</v>
      </c>
      <c r="Q11" s="57">
        <f t="shared" si="5"/>
        <v>98615</v>
      </c>
      <c r="R11" s="50">
        <v>15450</v>
      </c>
      <c r="S11" s="70">
        <f>'Kitchen Comm'!E11+'Kitchen Comm'!K11+'Kitchen Comm'!P11</f>
        <v>70000</v>
      </c>
      <c r="T11" s="56">
        <f t="shared" si="4"/>
        <v>69665</v>
      </c>
      <c r="U11" s="46"/>
      <c r="V11" s="50">
        <v>70000</v>
      </c>
    </row>
    <row r="12" spans="1:22" x14ac:dyDescent="0.15">
      <c r="A12" s="34">
        <f t="shared" si="6"/>
        <v>7</v>
      </c>
      <c r="B12" s="49">
        <f>'Bar Sales'!B10</f>
        <v>68400</v>
      </c>
      <c r="C12" s="49">
        <f>'Kitchen Comm'!R12</f>
        <v>9000</v>
      </c>
      <c r="D12" s="50"/>
      <c r="E12" s="50"/>
      <c r="F12" s="50">
        <v>0</v>
      </c>
      <c r="G12" s="51">
        <f t="shared" si="0"/>
        <v>77400</v>
      </c>
      <c r="H12" s="50"/>
      <c r="I12" s="50"/>
      <c r="J12" s="52">
        <f t="shared" si="3"/>
        <v>77400</v>
      </c>
      <c r="K12" s="53"/>
      <c r="L12" s="50">
        <v>22600</v>
      </c>
      <c r="M12" s="50">
        <v>106400</v>
      </c>
      <c r="N12" s="52">
        <f t="shared" si="1"/>
        <v>129000</v>
      </c>
      <c r="O12" s="54">
        <f t="shared" si="2"/>
        <v>-51600</v>
      </c>
      <c r="Q12" s="57">
        <f t="shared" si="5"/>
        <v>69665</v>
      </c>
      <c r="R12" s="50">
        <v>21050</v>
      </c>
      <c r="S12" s="70">
        <f>'Kitchen Comm'!E12+'Kitchen Comm'!K12+'Kitchen Comm'!P12</f>
        <v>45000</v>
      </c>
      <c r="T12" s="56">
        <f t="shared" si="4"/>
        <v>42015</v>
      </c>
      <c r="U12" s="46"/>
      <c r="V12" s="50">
        <v>45000</v>
      </c>
    </row>
    <row r="13" spans="1:22" x14ac:dyDescent="0.15">
      <c r="A13" s="34">
        <f t="shared" si="6"/>
        <v>8</v>
      </c>
      <c r="B13" s="49">
        <f>'Bar Sales'!B11</f>
        <v>142400</v>
      </c>
      <c r="C13" s="49">
        <f>'Kitchen Comm'!R13</f>
        <v>17600</v>
      </c>
      <c r="D13" s="50"/>
      <c r="E13" s="50"/>
      <c r="F13" s="50">
        <v>20000</v>
      </c>
      <c r="G13" s="51">
        <f t="shared" si="0"/>
        <v>180000</v>
      </c>
      <c r="H13" s="50"/>
      <c r="I13" s="50">
        <v>7000</v>
      </c>
      <c r="J13" s="52">
        <f t="shared" si="3"/>
        <v>173000</v>
      </c>
      <c r="K13" s="53"/>
      <c r="L13" s="50">
        <v>46300</v>
      </c>
      <c r="M13" s="50">
        <v>155300</v>
      </c>
      <c r="N13" s="52">
        <f t="shared" si="1"/>
        <v>201600</v>
      </c>
      <c r="O13" s="54">
        <f t="shared" si="2"/>
        <v>-28600</v>
      </c>
      <c r="Q13" s="57">
        <f t="shared" si="5"/>
        <v>42015</v>
      </c>
      <c r="R13" s="50">
        <v>26700</v>
      </c>
      <c r="S13" s="70">
        <f>'Kitchen Comm'!E13+'Kitchen Comm'!K13+'Kitchen Comm'!P13</f>
        <v>90800</v>
      </c>
      <c r="T13" s="56">
        <f t="shared" si="4"/>
        <v>77515</v>
      </c>
      <c r="U13" s="46"/>
      <c r="V13" s="50">
        <v>90800</v>
      </c>
    </row>
    <row r="14" spans="1:22" x14ac:dyDescent="0.15">
      <c r="A14" s="34">
        <f t="shared" si="6"/>
        <v>9</v>
      </c>
      <c r="B14" s="49">
        <f>'Bar Sales'!B12</f>
        <v>91800</v>
      </c>
      <c r="C14" s="49">
        <f>'Kitchen Comm'!R14</f>
        <v>16400</v>
      </c>
      <c r="D14" s="50"/>
      <c r="E14" s="50"/>
      <c r="F14" s="50">
        <v>0</v>
      </c>
      <c r="G14" s="51">
        <f t="shared" si="0"/>
        <v>108200</v>
      </c>
      <c r="H14" s="50"/>
      <c r="I14" s="50"/>
      <c r="J14" s="52">
        <f t="shared" si="3"/>
        <v>108200</v>
      </c>
      <c r="K14" s="53"/>
      <c r="L14" s="50">
        <v>71600</v>
      </c>
      <c r="M14" s="50">
        <v>140200</v>
      </c>
      <c r="N14" s="52">
        <f t="shared" si="1"/>
        <v>211800</v>
      </c>
      <c r="O14" s="54">
        <f t="shared" si="2"/>
        <v>-103600</v>
      </c>
      <c r="Q14" s="57">
        <f t="shared" si="5"/>
        <v>77515</v>
      </c>
      <c r="R14" s="50">
        <v>6700</v>
      </c>
      <c r="S14" s="70">
        <f>'Kitchen Comm'!E14+'Kitchen Comm'!K14+'Kitchen Comm'!P14</f>
        <v>87600</v>
      </c>
      <c r="T14" s="56">
        <f t="shared" si="4"/>
        <v>54815</v>
      </c>
      <c r="U14" s="46"/>
      <c r="V14" s="50">
        <v>87600</v>
      </c>
    </row>
    <row r="15" spans="1:22" x14ac:dyDescent="0.15">
      <c r="A15" s="34">
        <f t="shared" si="6"/>
        <v>10</v>
      </c>
      <c r="B15" s="49">
        <f>'Bar Sales'!B13</f>
        <v>121000</v>
      </c>
      <c r="C15" s="49">
        <f>'Kitchen Comm'!R15</f>
        <v>17500</v>
      </c>
      <c r="D15" s="50">
        <v>20000</v>
      </c>
      <c r="E15" s="50"/>
      <c r="F15" s="50">
        <v>0</v>
      </c>
      <c r="G15" s="51">
        <f t="shared" si="0"/>
        <v>158500</v>
      </c>
      <c r="H15" s="50"/>
      <c r="I15" s="50">
        <v>5200</v>
      </c>
      <c r="J15" s="52">
        <f t="shared" si="3"/>
        <v>153300</v>
      </c>
      <c r="K15" s="53"/>
      <c r="L15" s="50">
        <v>48100</v>
      </c>
      <c r="M15" s="50">
        <v>186200</v>
      </c>
      <c r="N15" s="52">
        <f t="shared" si="1"/>
        <v>234300</v>
      </c>
      <c r="O15" s="54">
        <f t="shared" si="2"/>
        <v>-81000</v>
      </c>
      <c r="Q15" s="57">
        <f t="shared" si="5"/>
        <v>54815</v>
      </c>
      <c r="R15" s="50">
        <v>24500</v>
      </c>
      <c r="S15" s="70">
        <f>'Kitchen Comm'!E15+'Kitchen Comm'!K15+'Kitchen Comm'!P15</f>
        <v>100200</v>
      </c>
      <c r="T15" s="56">
        <f t="shared" si="4"/>
        <v>49515</v>
      </c>
      <c r="U15" s="46"/>
      <c r="V15" s="50">
        <v>100200</v>
      </c>
    </row>
    <row r="16" spans="1:22" x14ac:dyDescent="0.15">
      <c r="A16" s="34">
        <f t="shared" si="6"/>
        <v>11</v>
      </c>
      <c r="B16" s="49">
        <f>'Bar Sales'!B14</f>
        <v>91100</v>
      </c>
      <c r="C16" s="49">
        <f>'Kitchen Comm'!R16</f>
        <v>12700</v>
      </c>
      <c r="D16" s="50"/>
      <c r="E16" s="50"/>
      <c r="F16" s="50">
        <v>0</v>
      </c>
      <c r="G16" s="51">
        <f t="shared" si="0"/>
        <v>103800</v>
      </c>
      <c r="H16" s="50"/>
      <c r="I16" s="50"/>
      <c r="J16" s="52">
        <f t="shared" si="3"/>
        <v>103800</v>
      </c>
      <c r="K16" s="53"/>
      <c r="L16" s="50">
        <v>41300</v>
      </c>
      <c r="M16" s="50">
        <v>105100</v>
      </c>
      <c r="N16" s="52">
        <f t="shared" si="1"/>
        <v>146400</v>
      </c>
      <c r="O16" s="54">
        <f t="shared" si="2"/>
        <v>-42600</v>
      </c>
      <c r="Q16" s="57">
        <f t="shared" si="5"/>
        <v>49515</v>
      </c>
      <c r="R16" s="50">
        <v>20200</v>
      </c>
      <c r="S16" s="70">
        <f>'Kitchen Comm'!E16+'Kitchen Comm'!K16+'Kitchen Comm'!P16</f>
        <v>64300</v>
      </c>
      <c r="T16" s="56">
        <f t="shared" si="4"/>
        <v>51015</v>
      </c>
      <c r="U16" s="46"/>
      <c r="V16" s="50">
        <v>62300</v>
      </c>
    </row>
    <row r="17" spans="1:21" x14ac:dyDescent="0.15">
      <c r="A17" s="34">
        <f t="shared" si="6"/>
        <v>12</v>
      </c>
      <c r="B17" s="49">
        <f>'Bar Sales'!B15</f>
        <v>0</v>
      </c>
      <c r="C17" s="49">
        <f>'Kitchen Comm'!R17</f>
        <v>0</v>
      </c>
      <c r="D17" s="50"/>
      <c r="E17" s="50"/>
      <c r="F17" s="50">
        <v>0</v>
      </c>
      <c r="G17" s="51">
        <f t="shared" si="0"/>
        <v>0</v>
      </c>
      <c r="H17" s="50"/>
      <c r="I17" s="50"/>
      <c r="J17" s="52">
        <f t="shared" si="3"/>
        <v>0</v>
      </c>
      <c r="K17" s="53"/>
      <c r="L17" s="50"/>
      <c r="M17" s="50"/>
      <c r="N17" s="52">
        <f t="shared" si="1"/>
        <v>0</v>
      </c>
      <c r="O17" s="54">
        <f t="shared" si="2"/>
        <v>0</v>
      </c>
      <c r="Q17" s="57">
        <f t="shared" si="5"/>
        <v>51015</v>
      </c>
      <c r="R17" s="50"/>
      <c r="S17" s="70">
        <f>'Kitchen Comm'!E17+'Kitchen Comm'!K17+'Kitchen Comm'!P17</f>
        <v>106300</v>
      </c>
      <c r="T17" s="56">
        <f t="shared" si="4"/>
        <v>157315</v>
      </c>
      <c r="U17" s="46"/>
    </row>
    <row r="18" spans="1:21" x14ac:dyDescent="0.15">
      <c r="A18" s="34">
        <f t="shared" si="6"/>
        <v>13</v>
      </c>
      <c r="B18" s="49">
        <f>'Bar Sales'!B16</f>
        <v>0</v>
      </c>
      <c r="C18" s="49">
        <f>'Kitchen Comm'!R18</f>
        <v>0</v>
      </c>
      <c r="D18" s="50"/>
      <c r="E18" s="50"/>
      <c r="F18" s="50"/>
      <c r="G18" s="51">
        <f t="shared" si="0"/>
        <v>0</v>
      </c>
      <c r="H18" s="50"/>
      <c r="I18" s="50"/>
      <c r="J18" s="52">
        <f t="shared" si="3"/>
        <v>0</v>
      </c>
      <c r="K18" s="53"/>
      <c r="L18" s="50"/>
      <c r="M18" s="50"/>
      <c r="N18" s="52">
        <f t="shared" si="1"/>
        <v>0</v>
      </c>
      <c r="O18" s="54">
        <f t="shared" si="2"/>
        <v>0</v>
      </c>
      <c r="Q18" s="57">
        <f t="shared" si="5"/>
        <v>157315</v>
      </c>
      <c r="R18" s="50"/>
      <c r="S18" s="70">
        <f>'Kitchen Comm'!E18+'Kitchen Comm'!K18+'Kitchen Comm'!P18</f>
        <v>0</v>
      </c>
      <c r="T18" s="56">
        <f t="shared" si="4"/>
        <v>157315</v>
      </c>
      <c r="U18" s="46"/>
    </row>
    <row r="19" spans="1:21" x14ac:dyDescent="0.15">
      <c r="A19" s="34">
        <f t="shared" si="6"/>
        <v>14</v>
      </c>
      <c r="B19" s="49">
        <f>'Bar Sales'!B17</f>
        <v>0</v>
      </c>
      <c r="C19" s="49">
        <f>'Kitchen Comm'!R19</f>
        <v>0</v>
      </c>
      <c r="D19" s="50"/>
      <c r="E19" s="50"/>
      <c r="F19" s="50"/>
      <c r="G19" s="51">
        <f t="shared" si="0"/>
        <v>0</v>
      </c>
      <c r="H19" s="50"/>
      <c r="I19" s="50"/>
      <c r="J19" s="52">
        <f t="shared" si="3"/>
        <v>0</v>
      </c>
      <c r="K19" s="53"/>
      <c r="L19" s="50"/>
      <c r="M19" s="50"/>
      <c r="N19" s="52">
        <f t="shared" si="1"/>
        <v>0</v>
      </c>
      <c r="O19" s="54">
        <f t="shared" si="2"/>
        <v>0</v>
      </c>
      <c r="Q19" s="57">
        <f t="shared" si="5"/>
        <v>157315</v>
      </c>
      <c r="R19" s="50"/>
      <c r="S19" s="70">
        <f>'Kitchen Comm'!E19+'Kitchen Comm'!K19+'Kitchen Comm'!P19</f>
        <v>0</v>
      </c>
      <c r="T19" s="56">
        <f t="shared" si="4"/>
        <v>157315</v>
      </c>
      <c r="U19" s="46"/>
    </row>
    <row r="20" spans="1:21" x14ac:dyDescent="0.15">
      <c r="A20" s="34">
        <f t="shared" si="6"/>
        <v>15</v>
      </c>
      <c r="B20" s="49">
        <f>'Bar Sales'!B18</f>
        <v>0</v>
      </c>
      <c r="C20" s="49">
        <f>'Kitchen Comm'!R20</f>
        <v>0</v>
      </c>
      <c r="D20" s="50"/>
      <c r="E20" s="50"/>
      <c r="F20" s="50"/>
      <c r="G20" s="51">
        <f t="shared" si="0"/>
        <v>0</v>
      </c>
      <c r="H20" s="50"/>
      <c r="I20" s="50"/>
      <c r="J20" s="52">
        <f t="shared" si="3"/>
        <v>0</v>
      </c>
      <c r="K20" s="53"/>
      <c r="L20" s="50"/>
      <c r="M20" s="50"/>
      <c r="N20" s="52">
        <f t="shared" si="1"/>
        <v>0</v>
      </c>
      <c r="O20" s="54">
        <f t="shared" si="2"/>
        <v>0</v>
      </c>
      <c r="Q20" s="57">
        <f t="shared" si="5"/>
        <v>157315</v>
      </c>
      <c r="R20" s="50"/>
      <c r="S20" s="70">
        <f>'Kitchen Comm'!E20+'Kitchen Comm'!K20+'Kitchen Comm'!P20</f>
        <v>0</v>
      </c>
      <c r="T20" s="56">
        <f t="shared" si="4"/>
        <v>157315</v>
      </c>
      <c r="U20" s="46"/>
    </row>
    <row r="21" spans="1:21" x14ac:dyDescent="0.15">
      <c r="A21" s="34">
        <f t="shared" si="6"/>
        <v>16</v>
      </c>
      <c r="B21" s="49">
        <f>'Bar Sales'!B19</f>
        <v>0</v>
      </c>
      <c r="C21" s="49">
        <f>'Kitchen Comm'!R21</f>
        <v>0</v>
      </c>
      <c r="D21" s="50"/>
      <c r="E21" s="50"/>
      <c r="F21" s="50"/>
      <c r="G21" s="51">
        <f t="shared" si="0"/>
        <v>0</v>
      </c>
      <c r="H21" s="50"/>
      <c r="I21" s="50"/>
      <c r="J21" s="52">
        <f t="shared" si="3"/>
        <v>0</v>
      </c>
      <c r="K21" s="53"/>
      <c r="L21" s="50"/>
      <c r="M21" s="50"/>
      <c r="N21" s="52">
        <f t="shared" si="1"/>
        <v>0</v>
      </c>
      <c r="O21" s="54">
        <f t="shared" si="2"/>
        <v>0</v>
      </c>
      <c r="Q21" s="57">
        <f t="shared" si="5"/>
        <v>157315</v>
      </c>
      <c r="R21" s="50"/>
      <c r="S21" s="70">
        <f>'Kitchen Comm'!E21+'Kitchen Comm'!K21+'Kitchen Comm'!P21</f>
        <v>0</v>
      </c>
      <c r="T21" s="56">
        <f t="shared" si="4"/>
        <v>157315</v>
      </c>
      <c r="U21" s="46"/>
    </row>
    <row r="22" spans="1:21" x14ac:dyDescent="0.15">
      <c r="A22" s="34">
        <f t="shared" si="6"/>
        <v>17</v>
      </c>
      <c r="B22" s="49">
        <f>'Bar Sales'!B20</f>
        <v>0</v>
      </c>
      <c r="C22" s="49">
        <f>'Kitchen Comm'!R22</f>
        <v>0</v>
      </c>
      <c r="D22" s="50"/>
      <c r="E22" s="50"/>
      <c r="F22" s="50"/>
      <c r="G22" s="51">
        <f t="shared" si="0"/>
        <v>0</v>
      </c>
      <c r="H22" s="50"/>
      <c r="I22" s="50"/>
      <c r="J22" s="52">
        <f t="shared" si="3"/>
        <v>0</v>
      </c>
      <c r="K22" s="53"/>
      <c r="L22" s="50"/>
      <c r="M22" s="50"/>
      <c r="N22" s="52">
        <f t="shared" si="1"/>
        <v>0</v>
      </c>
      <c r="O22" s="54">
        <f t="shared" si="2"/>
        <v>0</v>
      </c>
      <c r="Q22" s="57">
        <f t="shared" si="5"/>
        <v>157315</v>
      </c>
      <c r="R22" s="50"/>
      <c r="S22" s="70">
        <f>'Kitchen Comm'!E22+'Kitchen Comm'!K22+'Kitchen Comm'!P22</f>
        <v>0</v>
      </c>
      <c r="T22" s="56">
        <f t="shared" si="4"/>
        <v>157315</v>
      </c>
      <c r="U22" s="46"/>
    </row>
    <row r="23" spans="1:21" x14ac:dyDescent="0.15">
      <c r="A23" s="34">
        <f t="shared" si="6"/>
        <v>18</v>
      </c>
      <c r="B23" s="49">
        <f>'Bar Sales'!B21</f>
        <v>0</v>
      </c>
      <c r="C23" s="49">
        <f>'Kitchen Comm'!R23</f>
        <v>0</v>
      </c>
      <c r="D23" s="50"/>
      <c r="E23" s="50"/>
      <c r="F23" s="50"/>
      <c r="G23" s="51">
        <f t="shared" si="0"/>
        <v>0</v>
      </c>
      <c r="H23" s="50"/>
      <c r="I23" s="50"/>
      <c r="J23" s="52">
        <f t="shared" si="3"/>
        <v>0</v>
      </c>
      <c r="K23" s="53"/>
      <c r="L23" s="50"/>
      <c r="M23" s="50"/>
      <c r="N23" s="52">
        <f t="shared" si="1"/>
        <v>0</v>
      </c>
      <c r="O23" s="54">
        <f t="shared" si="2"/>
        <v>0</v>
      </c>
      <c r="Q23" s="57">
        <f t="shared" si="5"/>
        <v>157315</v>
      </c>
      <c r="R23" s="50"/>
      <c r="S23" s="70">
        <f>'Kitchen Comm'!E23+'Kitchen Comm'!K23+'Kitchen Comm'!P23</f>
        <v>0</v>
      </c>
      <c r="T23" s="56">
        <f t="shared" si="4"/>
        <v>157315</v>
      </c>
      <c r="U23" s="46"/>
    </row>
    <row r="24" spans="1:21" x14ac:dyDescent="0.15">
      <c r="A24" s="34">
        <f t="shared" si="6"/>
        <v>19</v>
      </c>
      <c r="B24" s="49">
        <f>'Bar Sales'!B22</f>
        <v>0</v>
      </c>
      <c r="C24" s="49">
        <f>'Kitchen Comm'!R24</f>
        <v>0</v>
      </c>
      <c r="D24" s="50"/>
      <c r="E24" s="50"/>
      <c r="F24" s="50"/>
      <c r="G24" s="51">
        <f t="shared" si="0"/>
        <v>0</v>
      </c>
      <c r="H24" s="50"/>
      <c r="I24" s="50"/>
      <c r="J24" s="52">
        <f t="shared" si="3"/>
        <v>0</v>
      </c>
      <c r="K24" s="53"/>
      <c r="L24" s="50"/>
      <c r="M24" s="50"/>
      <c r="N24" s="52">
        <f t="shared" si="1"/>
        <v>0</v>
      </c>
      <c r="O24" s="54">
        <f t="shared" si="2"/>
        <v>0</v>
      </c>
      <c r="Q24" s="57">
        <f t="shared" si="5"/>
        <v>157315</v>
      </c>
      <c r="R24" s="50"/>
      <c r="S24" s="70">
        <f>'Kitchen Comm'!E24+'Kitchen Comm'!K24+'Kitchen Comm'!P24</f>
        <v>0</v>
      </c>
      <c r="T24" s="56">
        <f t="shared" si="4"/>
        <v>157315</v>
      </c>
      <c r="U24" s="46"/>
    </row>
    <row r="25" spans="1:21" x14ac:dyDescent="0.15">
      <c r="A25" s="34">
        <f t="shared" si="6"/>
        <v>20</v>
      </c>
      <c r="B25" s="49">
        <f>'Bar Sales'!B23</f>
        <v>0</v>
      </c>
      <c r="C25" s="49">
        <f>'Kitchen Comm'!R25</f>
        <v>0</v>
      </c>
      <c r="D25" s="50"/>
      <c r="E25" s="50">
        <v>0</v>
      </c>
      <c r="F25" s="50"/>
      <c r="G25" s="51">
        <f t="shared" si="0"/>
        <v>0</v>
      </c>
      <c r="H25" s="50"/>
      <c r="I25" s="50"/>
      <c r="J25" s="52">
        <f t="shared" si="3"/>
        <v>0</v>
      </c>
      <c r="K25" s="53"/>
      <c r="L25" s="50"/>
      <c r="M25" s="50"/>
      <c r="N25" s="52">
        <f t="shared" si="1"/>
        <v>0</v>
      </c>
      <c r="O25" s="54">
        <f t="shared" si="2"/>
        <v>0</v>
      </c>
      <c r="Q25" s="57">
        <f t="shared" si="5"/>
        <v>157315</v>
      </c>
      <c r="R25" s="50"/>
      <c r="S25" s="70">
        <f>'Kitchen Comm'!E25+'Kitchen Comm'!K25+'Kitchen Comm'!P25</f>
        <v>0</v>
      </c>
      <c r="T25" s="56">
        <f t="shared" si="4"/>
        <v>157315</v>
      </c>
      <c r="U25" s="46"/>
    </row>
    <row r="26" spans="1:21" x14ac:dyDescent="0.15">
      <c r="A26" s="34">
        <f t="shared" si="6"/>
        <v>21</v>
      </c>
      <c r="B26" s="49">
        <f>'Bar Sales'!B24</f>
        <v>0</v>
      </c>
      <c r="C26" s="49">
        <f>'Kitchen Comm'!R26</f>
        <v>0</v>
      </c>
      <c r="D26" s="50"/>
      <c r="E26" s="50"/>
      <c r="F26" s="50">
        <v>0</v>
      </c>
      <c r="G26" s="51">
        <f t="shared" si="0"/>
        <v>0</v>
      </c>
      <c r="H26" s="50"/>
      <c r="I26" s="50"/>
      <c r="J26" s="52">
        <f t="shared" si="3"/>
        <v>0</v>
      </c>
      <c r="K26" s="53"/>
      <c r="L26" s="50"/>
      <c r="M26" s="50"/>
      <c r="N26" s="52">
        <f t="shared" si="1"/>
        <v>0</v>
      </c>
      <c r="O26" s="54">
        <f t="shared" si="2"/>
        <v>0</v>
      </c>
      <c r="Q26" s="57">
        <f t="shared" si="5"/>
        <v>157315</v>
      </c>
      <c r="R26" s="50"/>
      <c r="S26" s="70">
        <f>'Kitchen Comm'!E26+'Kitchen Comm'!K26+'Kitchen Comm'!P26</f>
        <v>0</v>
      </c>
      <c r="T26" s="56">
        <f t="shared" si="4"/>
        <v>157315</v>
      </c>
      <c r="U26" s="46"/>
    </row>
    <row r="27" spans="1:21" x14ac:dyDescent="0.15">
      <c r="A27" s="34">
        <f t="shared" si="6"/>
        <v>22</v>
      </c>
      <c r="B27" s="49">
        <f>'Bar Sales'!B25</f>
        <v>0</v>
      </c>
      <c r="C27" s="49">
        <f>'Kitchen Comm'!R27</f>
        <v>0</v>
      </c>
      <c r="D27" s="50"/>
      <c r="E27" s="50"/>
      <c r="F27" s="50">
        <v>0</v>
      </c>
      <c r="G27" s="51">
        <f t="shared" si="0"/>
        <v>0</v>
      </c>
      <c r="H27" s="50"/>
      <c r="I27" s="50"/>
      <c r="J27" s="52">
        <f t="shared" si="3"/>
        <v>0</v>
      </c>
      <c r="K27" s="53"/>
      <c r="L27" s="50"/>
      <c r="M27" s="50"/>
      <c r="N27" s="52">
        <f t="shared" si="1"/>
        <v>0</v>
      </c>
      <c r="O27" s="54">
        <f t="shared" si="2"/>
        <v>0</v>
      </c>
      <c r="Q27" s="57">
        <f t="shared" si="5"/>
        <v>157315</v>
      </c>
      <c r="R27" s="50"/>
      <c r="S27" s="70">
        <f>'Kitchen Comm'!E27+'Kitchen Comm'!K27+'Kitchen Comm'!P27</f>
        <v>0</v>
      </c>
      <c r="T27" s="56">
        <f t="shared" si="4"/>
        <v>157315</v>
      </c>
      <c r="U27" s="46"/>
    </row>
    <row r="28" spans="1:21" x14ac:dyDescent="0.15">
      <c r="A28" s="34">
        <f t="shared" si="6"/>
        <v>23</v>
      </c>
      <c r="B28" s="49">
        <f>'Bar Sales'!B26</f>
        <v>0</v>
      </c>
      <c r="C28" s="49">
        <f>'Kitchen Comm'!R28</f>
        <v>0</v>
      </c>
      <c r="D28" s="50"/>
      <c r="E28" s="50"/>
      <c r="F28" s="50"/>
      <c r="G28" s="51">
        <f t="shared" si="0"/>
        <v>0</v>
      </c>
      <c r="H28" s="50"/>
      <c r="I28" s="50"/>
      <c r="J28" s="52">
        <f t="shared" si="3"/>
        <v>0</v>
      </c>
      <c r="K28" s="53"/>
      <c r="L28" s="50"/>
      <c r="M28" s="50"/>
      <c r="N28" s="52">
        <f t="shared" si="1"/>
        <v>0</v>
      </c>
      <c r="O28" s="54">
        <f t="shared" si="2"/>
        <v>0</v>
      </c>
      <c r="Q28" s="57">
        <f t="shared" si="5"/>
        <v>157315</v>
      </c>
      <c r="R28" s="50"/>
      <c r="S28" s="70">
        <f>'Kitchen Comm'!E28+'Kitchen Comm'!K28+'Kitchen Comm'!P28</f>
        <v>0</v>
      </c>
      <c r="T28" s="56">
        <f t="shared" si="4"/>
        <v>157315</v>
      </c>
      <c r="U28" s="46"/>
    </row>
    <row r="29" spans="1:21" x14ac:dyDescent="0.15">
      <c r="A29" s="34">
        <f t="shared" si="6"/>
        <v>24</v>
      </c>
      <c r="B29" s="49">
        <f>'Bar Sales'!B27</f>
        <v>0</v>
      </c>
      <c r="C29" s="49">
        <f>'Kitchen Comm'!R29</f>
        <v>0</v>
      </c>
      <c r="D29" s="50"/>
      <c r="E29" s="50"/>
      <c r="F29" s="50">
        <v>0</v>
      </c>
      <c r="G29" s="51">
        <f t="shared" si="0"/>
        <v>0</v>
      </c>
      <c r="H29" s="50"/>
      <c r="I29" s="50"/>
      <c r="J29" s="52">
        <f t="shared" si="3"/>
        <v>0</v>
      </c>
      <c r="K29" s="53"/>
      <c r="L29" s="50"/>
      <c r="M29" s="50"/>
      <c r="N29" s="52">
        <f t="shared" si="1"/>
        <v>0</v>
      </c>
      <c r="O29" s="54">
        <f t="shared" si="2"/>
        <v>0</v>
      </c>
      <c r="Q29" s="57">
        <f t="shared" si="5"/>
        <v>157315</v>
      </c>
      <c r="R29" s="50"/>
      <c r="S29" s="70">
        <f>'Kitchen Comm'!E29+'Kitchen Comm'!K29+'Kitchen Comm'!P29</f>
        <v>0</v>
      </c>
      <c r="T29" s="56">
        <f t="shared" si="4"/>
        <v>157315</v>
      </c>
      <c r="U29" s="46"/>
    </row>
    <row r="30" spans="1:21" x14ac:dyDescent="0.15">
      <c r="A30" s="34">
        <f t="shared" si="6"/>
        <v>25</v>
      </c>
      <c r="B30" s="49">
        <f>'Bar Sales'!B28</f>
        <v>0</v>
      </c>
      <c r="C30" s="49">
        <f>'Kitchen Comm'!R30</f>
        <v>0</v>
      </c>
      <c r="D30" s="50"/>
      <c r="E30" s="50"/>
      <c r="F30" s="50"/>
      <c r="G30" s="51">
        <f t="shared" si="0"/>
        <v>0</v>
      </c>
      <c r="H30" s="50"/>
      <c r="I30" s="50"/>
      <c r="J30" s="52">
        <f t="shared" si="3"/>
        <v>0</v>
      </c>
      <c r="K30" s="53"/>
      <c r="L30" s="50"/>
      <c r="M30" s="50"/>
      <c r="N30" s="52">
        <f t="shared" si="1"/>
        <v>0</v>
      </c>
      <c r="O30" s="54">
        <f t="shared" si="2"/>
        <v>0</v>
      </c>
      <c r="Q30" s="57">
        <f t="shared" si="5"/>
        <v>157315</v>
      </c>
      <c r="R30" s="50"/>
      <c r="S30" s="70">
        <f>'Kitchen Comm'!E30+'Kitchen Comm'!K30+'Kitchen Comm'!P30</f>
        <v>0</v>
      </c>
      <c r="T30" s="56">
        <f t="shared" si="4"/>
        <v>157315</v>
      </c>
      <c r="U30" s="46"/>
    </row>
    <row r="31" spans="1:21" x14ac:dyDescent="0.15">
      <c r="A31" s="34">
        <f t="shared" si="6"/>
        <v>26</v>
      </c>
      <c r="B31" s="49">
        <f>'Bar Sales'!B29</f>
        <v>0</v>
      </c>
      <c r="C31" s="49">
        <f>'Kitchen Comm'!R31</f>
        <v>0</v>
      </c>
      <c r="D31" s="50"/>
      <c r="E31" s="50"/>
      <c r="F31" s="50">
        <v>0</v>
      </c>
      <c r="G31" s="51">
        <f t="shared" si="0"/>
        <v>0</v>
      </c>
      <c r="H31" s="50"/>
      <c r="I31" s="50"/>
      <c r="J31" s="52">
        <f t="shared" si="3"/>
        <v>0</v>
      </c>
      <c r="K31" s="53"/>
      <c r="L31" s="50"/>
      <c r="M31" s="50"/>
      <c r="N31" s="52">
        <f t="shared" si="1"/>
        <v>0</v>
      </c>
      <c r="O31" s="54">
        <f t="shared" si="2"/>
        <v>0</v>
      </c>
      <c r="Q31" s="57">
        <f t="shared" si="5"/>
        <v>157315</v>
      </c>
      <c r="R31" s="50"/>
      <c r="S31" s="70">
        <f>'Kitchen Comm'!E31+'Kitchen Comm'!K31+'Kitchen Comm'!P31</f>
        <v>0</v>
      </c>
      <c r="T31" s="56">
        <f t="shared" si="4"/>
        <v>157315</v>
      </c>
      <c r="U31" s="46"/>
    </row>
    <row r="32" spans="1:21" x14ac:dyDescent="0.15">
      <c r="A32" s="34">
        <f t="shared" si="6"/>
        <v>27</v>
      </c>
      <c r="B32" s="49">
        <f>'Bar Sales'!B30</f>
        <v>0</v>
      </c>
      <c r="C32" s="49">
        <f>'Kitchen Comm'!R32</f>
        <v>0</v>
      </c>
      <c r="D32" s="50"/>
      <c r="E32" s="50"/>
      <c r="F32" s="50">
        <v>0</v>
      </c>
      <c r="G32" s="51">
        <f t="shared" si="0"/>
        <v>0</v>
      </c>
      <c r="H32" s="50"/>
      <c r="I32" s="50"/>
      <c r="J32" s="52">
        <f t="shared" si="3"/>
        <v>0</v>
      </c>
      <c r="K32" s="53"/>
      <c r="L32" s="50"/>
      <c r="M32" s="50"/>
      <c r="N32" s="52">
        <f t="shared" si="1"/>
        <v>0</v>
      </c>
      <c r="O32" s="54">
        <f t="shared" si="2"/>
        <v>0</v>
      </c>
      <c r="Q32" s="57">
        <f t="shared" si="5"/>
        <v>157315</v>
      </c>
      <c r="R32" s="50"/>
      <c r="S32" s="70">
        <f>'Kitchen Comm'!E32+'Kitchen Comm'!K32+'Kitchen Comm'!P32</f>
        <v>0</v>
      </c>
      <c r="T32" s="56">
        <f t="shared" si="4"/>
        <v>157315</v>
      </c>
      <c r="U32" s="46"/>
    </row>
    <row r="33" spans="1:21" x14ac:dyDescent="0.15">
      <c r="A33" s="34">
        <f t="shared" si="6"/>
        <v>28</v>
      </c>
      <c r="B33" s="49">
        <f>'Bar Sales'!B31</f>
        <v>0</v>
      </c>
      <c r="C33" s="49">
        <f>'Kitchen Comm'!R33</f>
        <v>0</v>
      </c>
      <c r="D33" s="50"/>
      <c r="E33" s="50"/>
      <c r="F33" s="50">
        <v>0</v>
      </c>
      <c r="G33" s="51">
        <f t="shared" si="0"/>
        <v>0</v>
      </c>
      <c r="H33" s="50"/>
      <c r="I33" s="50">
        <v>0</v>
      </c>
      <c r="J33" s="52">
        <f t="shared" si="3"/>
        <v>0</v>
      </c>
      <c r="K33" s="53"/>
      <c r="L33" s="50"/>
      <c r="M33" s="50"/>
      <c r="N33" s="52">
        <f t="shared" si="1"/>
        <v>0</v>
      </c>
      <c r="O33" s="54">
        <f t="shared" si="2"/>
        <v>0</v>
      </c>
      <c r="Q33" s="57">
        <f t="shared" si="5"/>
        <v>157315</v>
      </c>
      <c r="R33" s="50"/>
      <c r="S33" s="70">
        <f>'Kitchen Comm'!E33+'Kitchen Comm'!K33+'Kitchen Comm'!P33</f>
        <v>0</v>
      </c>
      <c r="T33" s="56">
        <f t="shared" si="4"/>
        <v>157315</v>
      </c>
      <c r="U33" s="46"/>
    </row>
    <row r="34" spans="1:21" x14ac:dyDescent="0.15">
      <c r="A34" s="34">
        <f t="shared" si="6"/>
        <v>29</v>
      </c>
      <c r="B34" s="49">
        <f>'Bar Sales'!B32</f>
        <v>0</v>
      </c>
      <c r="C34" s="49">
        <f>'Kitchen Comm'!R34</f>
        <v>0</v>
      </c>
      <c r="D34" s="50"/>
      <c r="E34" s="46"/>
      <c r="F34" s="50"/>
      <c r="G34" s="51">
        <f>SUM(B34:F34)</f>
        <v>0</v>
      </c>
      <c r="H34" s="50"/>
      <c r="I34" s="50">
        <v>0</v>
      </c>
      <c r="J34" s="52">
        <f t="shared" si="3"/>
        <v>0</v>
      </c>
      <c r="K34" s="53"/>
      <c r="L34" s="50"/>
      <c r="M34" s="50"/>
      <c r="N34" s="52">
        <f t="shared" si="1"/>
        <v>0</v>
      </c>
      <c r="O34" s="54">
        <f t="shared" si="2"/>
        <v>0</v>
      </c>
      <c r="Q34" s="57">
        <f t="shared" si="5"/>
        <v>157315</v>
      </c>
      <c r="R34" s="50"/>
      <c r="S34" s="70">
        <f>'Kitchen Comm'!E34+'Kitchen Comm'!K34+'Kitchen Comm'!P34</f>
        <v>0</v>
      </c>
      <c r="T34" s="56">
        <f t="shared" si="4"/>
        <v>157315</v>
      </c>
      <c r="U34" s="46"/>
    </row>
    <row r="35" spans="1:21" x14ac:dyDescent="0.15">
      <c r="A35" s="34">
        <f t="shared" si="6"/>
        <v>30</v>
      </c>
      <c r="B35" s="49">
        <f>'Bar Sales'!B33</f>
        <v>0</v>
      </c>
      <c r="C35" s="49">
        <f>'Kitchen Comm'!R35</f>
        <v>0</v>
      </c>
      <c r="D35" s="50"/>
      <c r="E35" s="58"/>
      <c r="F35" s="50"/>
      <c r="G35" s="51">
        <f>SUM(B35:F35)</f>
        <v>0</v>
      </c>
      <c r="H35" s="50"/>
      <c r="I35" s="50">
        <v>0</v>
      </c>
      <c r="J35" s="52">
        <f t="shared" si="3"/>
        <v>0</v>
      </c>
      <c r="K35" s="53"/>
      <c r="L35" s="50"/>
      <c r="M35" s="50"/>
      <c r="N35" s="52">
        <f t="shared" si="1"/>
        <v>0</v>
      </c>
      <c r="O35" s="54">
        <f t="shared" si="2"/>
        <v>0</v>
      </c>
      <c r="Q35" s="57">
        <f t="shared" si="5"/>
        <v>157315</v>
      </c>
      <c r="R35" s="50"/>
      <c r="S35" s="70">
        <f>'Kitchen Comm'!E35+'Kitchen Comm'!K35+'Kitchen Comm'!P35</f>
        <v>0</v>
      </c>
      <c r="T35" s="56">
        <f t="shared" si="4"/>
        <v>157315</v>
      </c>
      <c r="U35" s="46"/>
    </row>
    <row r="36" spans="1:21" x14ac:dyDescent="0.15">
      <c r="A36" s="34">
        <f t="shared" si="6"/>
        <v>31</v>
      </c>
      <c r="B36" s="49">
        <f>'Bar Sales'!B34</f>
        <v>0</v>
      </c>
      <c r="C36" s="49">
        <f>'Kitchen Comm'!R36</f>
        <v>0</v>
      </c>
      <c r="D36" s="50"/>
      <c r="E36" s="50"/>
      <c r="F36" s="50">
        <v>0</v>
      </c>
      <c r="G36" s="51">
        <f t="shared" si="0"/>
        <v>0</v>
      </c>
      <c r="H36" s="50"/>
      <c r="I36" s="50">
        <v>0</v>
      </c>
      <c r="J36" s="52">
        <f t="shared" si="3"/>
        <v>0</v>
      </c>
      <c r="K36" s="53"/>
      <c r="L36" s="50"/>
      <c r="M36" s="50"/>
      <c r="N36" s="52">
        <f t="shared" si="1"/>
        <v>0</v>
      </c>
      <c r="O36" s="54">
        <f t="shared" si="2"/>
        <v>0</v>
      </c>
      <c r="Q36" s="57">
        <f t="shared" si="5"/>
        <v>157315</v>
      </c>
      <c r="R36" s="50"/>
      <c r="S36" s="70">
        <f>'Kitchen Comm'!E36+'Kitchen Comm'!K36+'Kitchen Comm'!P36</f>
        <v>0</v>
      </c>
      <c r="T36" s="56">
        <f t="shared" si="4"/>
        <v>157315</v>
      </c>
      <c r="U36" s="46"/>
    </row>
    <row r="37" spans="1:21" x14ac:dyDescent="0.15">
      <c r="K37" s="35"/>
      <c r="O37" s="59"/>
      <c r="P37" s="34"/>
      <c r="S37" s="67"/>
    </row>
    <row r="38" spans="1:21" x14ac:dyDescent="0.15">
      <c r="B38" s="60">
        <f t="shared" ref="B38:G38" si="7">SUM(B6:B36)</f>
        <v>1181600</v>
      </c>
      <c r="C38" s="60">
        <f t="shared" si="7"/>
        <v>152100</v>
      </c>
      <c r="D38" s="60">
        <f t="shared" si="7"/>
        <v>60000</v>
      </c>
      <c r="E38" s="60">
        <f t="shared" si="7"/>
        <v>0</v>
      </c>
      <c r="F38" s="60">
        <f t="shared" si="7"/>
        <v>20000</v>
      </c>
      <c r="G38" s="60">
        <f t="shared" si="7"/>
        <v>1413700</v>
      </c>
      <c r="H38" s="60">
        <f t="shared" ref="H38:J38" si="8">SUM(H6:H36)</f>
        <v>0</v>
      </c>
      <c r="I38" s="60">
        <f t="shared" si="8"/>
        <v>12200</v>
      </c>
      <c r="J38" s="60">
        <f t="shared" si="8"/>
        <v>1401500</v>
      </c>
      <c r="K38" s="61"/>
      <c r="L38" s="60">
        <f t="shared" ref="L38:O38" si="9">SUM(L6:L36)</f>
        <v>497700</v>
      </c>
      <c r="M38" s="60">
        <f t="shared" si="9"/>
        <v>1565050</v>
      </c>
      <c r="N38" s="60">
        <f t="shared" si="9"/>
        <v>2062750</v>
      </c>
      <c r="O38" s="60">
        <f t="shared" si="9"/>
        <v>-661250</v>
      </c>
      <c r="P38" s="61"/>
      <c r="Q38" s="61"/>
      <c r="R38" s="60">
        <f>SUM(R6:R36)</f>
        <v>183500</v>
      </c>
      <c r="S38" s="68">
        <f>SUM(S6:S36)</f>
        <v>980700</v>
      </c>
      <c r="T38" s="61"/>
    </row>
    <row r="39" spans="1:21" x14ac:dyDescent="0.15">
      <c r="K39" s="35"/>
      <c r="P39" s="34"/>
    </row>
    <row r="40" spans="1:21" x14ac:dyDescent="0.15">
      <c r="K40" s="35"/>
      <c r="P40" s="34"/>
    </row>
    <row r="41" spans="1:21" x14ac:dyDescent="0.15">
      <c r="K41" s="35"/>
      <c r="P41" s="34"/>
    </row>
    <row r="42" spans="1:21" x14ac:dyDescent="0.15">
      <c r="K42" s="35"/>
      <c r="P42" s="34"/>
    </row>
    <row r="43" spans="1:21" x14ac:dyDescent="0.15">
      <c r="K43" s="35"/>
      <c r="P43" s="34"/>
    </row>
    <row r="44" spans="1:21" x14ac:dyDescent="0.15">
      <c r="K44" s="35"/>
      <c r="P44" s="34"/>
    </row>
    <row r="45" spans="1:21" x14ac:dyDescent="0.15">
      <c r="K45" s="35"/>
      <c r="P45" s="34"/>
    </row>
    <row r="46" spans="1:21" x14ac:dyDescent="0.15">
      <c r="K46" s="35"/>
      <c r="P46" s="34"/>
    </row>
    <row r="47" spans="1:21" x14ac:dyDescent="0.15">
      <c r="K47" s="35"/>
      <c r="P47" s="34"/>
    </row>
    <row r="48" spans="1:21" x14ac:dyDescent="0.15">
      <c r="K48" s="35"/>
      <c r="P48" s="34"/>
    </row>
    <row r="49" spans="11:16" x14ac:dyDescent="0.15">
      <c r="K49" s="35"/>
      <c r="P49" s="34"/>
    </row>
    <row r="50" spans="11:16" x14ac:dyDescent="0.15">
      <c r="K50" s="35"/>
      <c r="P50" s="34"/>
    </row>
    <row r="51" spans="11:16" x14ac:dyDescent="0.15">
      <c r="K51" s="35"/>
      <c r="P51" s="34"/>
    </row>
    <row r="52" spans="11:16" x14ac:dyDescent="0.15">
      <c r="K52" s="35"/>
      <c r="P52" s="34"/>
    </row>
    <row r="53" spans="11:16" x14ac:dyDescent="0.15">
      <c r="K53" s="35"/>
      <c r="P53" s="34"/>
    </row>
    <row r="54" spans="11:16" x14ac:dyDescent="0.15">
      <c r="K54" s="35"/>
      <c r="P54" s="34"/>
    </row>
    <row r="55" spans="11:16" x14ac:dyDescent="0.15">
      <c r="K55" s="35"/>
      <c r="P55" s="34"/>
    </row>
    <row r="56" spans="11:16" x14ac:dyDescent="0.15">
      <c r="K56" s="35"/>
      <c r="P56" s="34"/>
    </row>
    <row r="57" spans="11:16" x14ac:dyDescent="0.15">
      <c r="K57" s="35"/>
      <c r="P57" s="34"/>
    </row>
    <row r="58" spans="11:16" x14ac:dyDescent="0.15">
      <c r="K58" s="35"/>
      <c r="P58" s="34"/>
    </row>
    <row r="59" spans="11:16" x14ac:dyDescent="0.15">
      <c r="K59" s="35"/>
      <c r="P59" s="34"/>
    </row>
    <row r="60" spans="11:16" x14ac:dyDescent="0.15">
      <c r="K60" s="35"/>
      <c r="P60" s="34"/>
    </row>
    <row r="61" spans="11:16" x14ac:dyDescent="0.15">
      <c r="K61" s="35"/>
      <c r="P61" s="34"/>
    </row>
    <row r="62" spans="11:16" x14ac:dyDescent="0.15">
      <c r="K62" s="35"/>
      <c r="P62" s="34"/>
    </row>
    <row r="63" spans="11:16" x14ac:dyDescent="0.15">
      <c r="K63" s="35"/>
      <c r="P63" s="34"/>
    </row>
    <row r="64" spans="11:16" x14ac:dyDescent="0.15">
      <c r="K64" s="35"/>
      <c r="P64" s="34"/>
    </row>
    <row r="65" spans="11:16" x14ac:dyDescent="0.15">
      <c r="K65" s="35"/>
      <c r="P65" s="34"/>
    </row>
    <row r="66" spans="11:16" x14ac:dyDescent="0.15">
      <c r="K66" s="35"/>
      <c r="P66" s="34"/>
    </row>
    <row r="67" spans="11:16" x14ac:dyDescent="0.15">
      <c r="K67" s="35"/>
      <c r="P67" s="34"/>
    </row>
    <row r="68" spans="11:16" x14ac:dyDescent="0.15">
      <c r="K68" s="35"/>
      <c r="P68" s="34"/>
    </row>
    <row r="69" spans="11:16" x14ac:dyDescent="0.15">
      <c r="K69" s="35"/>
      <c r="P69" s="34"/>
    </row>
    <row r="70" spans="11:16" x14ac:dyDescent="0.15">
      <c r="K70" s="35"/>
      <c r="P70" s="34"/>
    </row>
    <row r="71" spans="11:16" x14ac:dyDescent="0.15">
      <c r="K71" s="35"/>
      <c r="P71" s="34"/>
    </row>
    <row r="72" spans="11:16" x14ac:dyDescent="0.15">
      <c r="K72" s="35"/>
      <c r="P72" s="34"/>
    </row>
    <row r="73" spans="11:16" x14ac:dyDescent="0.15">
      <c r="K73" s="35"/>
      <c r="P73" s="34"/>
    </row>
    <row r="74" spans="11:16" x14ac:dyDescent="0.15">
      <c r="K74" s="35"/>
      <c r="P74" s="34"/>
    </row>
    <row r="75" spans="11:16" x14ac:dyDescent="0.15">
      <c r="K75" s="35"/>
      <c r="P75" s="34"/>
    </row>
    <row r="76" spans="11:16" x14ac:dyDescent="0.15">
      <c r="K76" s="35"/>
      <c r="P76" s="34"/>
    </row>
    <row r="77" spans="11:16" x14ac:dyDescent="0.15">
      <c r="K77" s="35"/>
      <c r="P77" s="34"/>
    </row>
    <row r="78" spans="11:16" x14ac:dyDescent="0.15">
      <c r="K78" s="35"/>
      <c r="P78" s="34"/>
    </row>
    <row r="79" spans="11:16" x14ac:dyDescent="0.15">
      <c r="K79" s="35"/>
      <c r="P79" s="34"/>
    </row>
    <row r="80" spans="11:16" x14ac:dyDescent="0.15">
      <c r="K80" s="35"/>
      <c r="P80" s="34"/>
    </row>
    <row r="81" spans="11:16" x14ac:dyDescent="0.15">
      <c r="K81" s="35"/>
      <c r="P81" s="34"/>
    </row>
    <row r="82" spans="11:16" x14ac:dyDescent="0.15">
      <c r="K82" s="35"/>
      <c r="P82" s="34"/>
    </row>
    <row r="83" spans="11:16" x14ac:dyDescent="0.15">
      <c r="K83" s="35"/>
      <c r="P83" s="34"/>
    </row>
    <row r="84" spans="11:16" x14ac:dyDescent="0.15">
      <c r="K84" s="35"/>
      <c r="P84" s="34"/>
    </row>
    <row r="85" spans="11:16" x14ac:dyDescent="0.15">
      <c r="K85" s="35"/>
      <c r="P85" s="34"/>
    </row>
    <row r="86" spans="11:16" x14ac:dyDescent="0.15">
      <c r="K86" s="35"/>
      <c r="P86" s="34"/>
    </row>
    <row r="87" spans="11:16" x14ac:dyDescent="0.15">
      <c r="K87" s="35"/>
      <c r="P87" s="34"/>
    </row>
    <row r="88" spans="11:16" x14ac:dyDescent="0.15">
      <c r="K88" s="35"/>
      <c r="P88" s="34"/>
    </row>
    <row r="89" spans="11:16" x14ac:dyDescent="0.15">
      <c r="K89" s="35"/>
      <c r="P89" s="34"/>
    </row>
    <row r="90" spans="11:16" x14ac:dyDescent="0.15">
      <c r="K90" s="35"/>
      <c r="P90" s="34"/>
    </row>
    <row r="91" spans="11:16" x14ac:dyDescent="0.15">
      <c r="K91" s="35"/>
      <c r="P91" s="34"/>
    </row>
    <row r="92" spans="11:16" x14ac:dyDescent="0.15">
      <c r="K92" s="35"/>
      <c r="P92" s="34"/>
    </row>
    <row r="93" spans="11:16" x14ac:dyDescent="0.15">
      <c r="K93" s="35"/>
      <c r="P93" s="34"/>
    </row>
    <row r="94" spans="11:16" x14ac:dyDescent="0.15">
      <c r="K94" s="35"/>
      <c r="P94" s="34"/>
    </row>
    <row r="95" spans="11:16" x14ac:dyDescent="0.15">
      <c r="K95" s="35"/>
      <c r="P95" s="34"/>
    </row>
    <row r="96" spans="11:16" x14ac:dyDescent="0.15">
      <c r="K96" s="35"/>
      <c r="P96" s="34"/>
    </row>
    <row r="97" spans="11:16" x14ac:dyDescent="0.15">
      <c r="K97" s="35"/>
      <c r="P97" s="34"/>
    </row>
    <row r="98" spans="11:16" x14ac:dyDescent="0.15">
      <c r="K98" s="35"/>
      <c r="P98" s="34"/>
    </row>
    <row r="99" spans="11:16" x14ac:dyDescent="0.15">
      <c r="K99" s="35"/>
      <c r="P99" s="34"/>
    </row>
    <row r="100" spans="11:16" x14ac:dyDescent="0.15">
      <c r="K100" s="35"/>
      <c r="P100" s="34"/>
    </row>
    <row r="101" spans="11:16" x14ac:dyDescent="0.15">
      <c r="K101" s="35"/>
      <c r="P101" s="34"/>
    </row>
    <row r="102" spans="11:16" x14ac:dyDescent="0.15">
      <c r="K102" s="35"/>
      <c r="P102" s="34"/>
    </row>
    <row r="103" spans="11:16" x14ac:dyDescent="0.15">
      <c r="K103" s="35"/>
      <c r="P103" s="34"/>
    </row>
    <row r="104" spans="11:16" x14ac:dyDescent="0.15">
      <c r="K104" s="35"/>
      <c r="P104" s="34"/>
    </row>
    <row r="105" spans="11:16" x14ac:dyDescent="0.15">
      <c r="K105" s="35"/>
      <c r="P105" s="34"/>
    </row>
    <row r="106" spans="11:16" x14ac:dyDescent="0.15">
      <c r="K106" s="35"/>
      <c r="P106" s="34"/>
    </row>
    <row r="107" spans="11:16" x14ac:dyDescent="0.15">
      <c r="K107" s="35"/>
      <c r="P107" s="34"/>
    </row>
    <row r="108" spans="11:16" x14ac:dyDescent="0.15">
      <c r="K108" s="35"/>
      <c r="P108" s="34"/>
    </row>
    <row r="109" spans="11:16" x14ac:dyDescent="0.15">
      <c r="K109" s="35"/>
      <c r="P109" s="34"/>
    </row>
    <row r="110" spans="11:16" x14ac:dyDescent="0.15">
      <c r="K110" s="35"/>
      <c r="P110" s="34"/>
    </row>
    <row r="111" spans="11:16" x14ac:dyDescent="0.15">
      <c r="K111" s="35"/>
      <c r="P111" s="34"/>
    </row>
    <row r="112" spans="11:16" x14ac:dyDescent="0.15">
      <c r="K112" s="35"/>
      <c r="P112" s="34"/>
    </row>
    <row r="113" spans="11:16" x14ac:dyDescent="0.15">
      <c r="K113" s="35"/>
      <c r="P113" s="34"/>
    </row>
    <row r="114" spans="11:16" x14ac:dyDescent="0.15">
      <c r="K114" s="35"/>
      <c r="P114" s="34"/>
    </row>
    <row r="115" spans="11:16" x14ac:dyDescent="0.15">
      <c r="K115" s="35"/>
      <c r="P115" s="34"/>
    </row>
    <row r="116" spans="11:16" x14ac:dyDescent="0.15">
      <c r="K116" s="35"/>
      <c r="P116" s="34"/>
    </row>
    <row r="117" spans="11:16" x14ac:dyDescent="0.15">
      <c r="K117" s="35"/>
      <c r="P117" s="34"/>
    </row>
    <row r="118" spans="11:16" x14ac:dyDescent="0.15">
      <c r="K118" s="35"/>
      <c r="P118" s="34"/>
    </row>
    <row r="119" spans="11:16" x14ac:dyDescent="0.15">
      <c r="K119" s="35"/>
      <c r="P119" s="34"/>
    </row>
    <row r="120" spans="11:16" x14ac:dyDescent="0.15">
      <c r="K120" s="35"/>
      <c r="P120" s="34"/>
    </row>
    <row r="121" spans="11:16" x14ac:dyDescent="0.15">
      <c r="K121" s="35"/>
      <c r="P121" s="34"/>
    </row>
    <row r="122" spans="11:16" x14ac:dyDescent="0.15">
      <c r="K122" s="35"/>
      <c r="P122" s="34"/>
    </row>
    <row r="123" spans="11:16" x14ac:dyDescent="0.15">
      <c r="K123" s="35"/>
      <c r="P123" s="34"/>
    </row>
    <row r="124" spans="11:16" x14ac:dyDescent="0.15">
      <c r="K124" s="35"/>
      <c r="P124" s="34"/>
    </row>
    <row r="125" spans="11:16" x14ac:dyDescent="0.15">
      <c r="K125" s="35"/>
      <c r="P125" s="34"/>
    </row>
    <row r="126" spans="11:16" x14ac:dyDescent="0.15">
      <c r="K126" s="35"/>
      <c r="P126" s="34"/>
    </row>
    <row r="127" spans="11:16" x14ac:dyDescent="0.15">
      <c r="K127" s="35"/>
      <c r="P127" s="34"/>
    </row>
    <row r="128" spans="11:16" x14ac:dyDescent="0.15">
      <c r="K128" s="35"/>
      <c r="P128" s="34"/>
    </row>
    <row r="129" spans="11:16" x14ac:dyDescent="0.15">
      <c r="K129" s="35"/>
      <c r="P129" s="34"/>
    </row>
    <row r="130" spans="11:16" x14ac:dyDescent="0.15">
      <c r="K130" s="35"/>
      <c r="P130" s="34"/>
    </row>
    <row r="131" spans="11:16" x14ac:dyDescent="0.15">
      <c r="K131" s="35"/>
      <c r="P131" s="34"/>
    </row>
    <row r="132" spans="11:16" x14ac:dyDescent="0.15">
      <c r="K132" s="35"/>
      <c r="P132" s="34"/>
    </row>
    <row r="133" spans="11:16" x14ac:dyDescent="0.15">
      <c r="K133" s="35"/>
      <c r="P133" s="34"/>
    </row>
    <row r="134" spans="11:16" x14ac:dyDescent="0.15">
      <c r="K134" s="35"/>
      <c r="P134" s="34"/>
    </row>
    <row r="135" spans="11:16" x14ac:dyDescent="0.15">
      <c r="K135" s="35"/>
      <c r="P135" s="34"/>
    </row>
    <row r="136" spans="11:16" x14ac:dyDescent="0.15">
      <c r="K136" s="35"/>
      <c r="P136" s="34"/>
    </row>
    <row r="137" spans="11:16" x14ac:dyDescent="0.15">
      <c r="K137" s="35"/>
      <c r="P137" s="34"/>
    </row>
    <row r="138" spans="11:16" x14ac:dyDescent="0.15">
      <c r="K138" s="35"/>
      <c r="P138" s="34"/>
    </row>
    <row r="139" spans="11:16" x14ac:dyDescent="0.15">
      <c r="K139" s="35"/>
      <c r="P139" s="34"/>
    </row>
    <row r="140" spans="11:16" x14ac:dyDescent="0.15">
      <c r="K140" s="35"/>
      <c r="P140" s="34"/>
    </row>
    <row r="141" spans="11:16" x14ac:dyDescent="0.15">
      <c r="K141" s="35"/>
      <c r="P141" s="34"/>
    </row>
    <row r="142" spans="11:16" x14ac:dyDescent="0.15">
      <c r="K142" s="35"/>
      <c r="P142" s="34"/>
    </row>
    <row r="143" spans="11:16" x14ac:dyDescent="0.15">
      <c r="K143" s="35"/>
      <c r="P143" s="34"/>
    </row>
    <row r="144" spans="11:16" x14ac:dyDescent="0.15">
      <c r="K144" s="35"/>
      <c r="P144" s="34"/>
    </row>
    <row r="145" spans="11:16" x14ac:dyDescent="0.15">
      <c r="K145" s="35"/>
      <c r="P145" s="34"/>
    </row>
    <row r="146" spans="11:16" x14ac:dyDescent="0.15">
      <c r="K146" s="35"/>
      <c r="P146" s="34"/>
    </row>
    <row r="147" spans="11:16" x14ac:dyDescent="0.15">
      <c r="K147" s="35"/>
      <c r="P147" s="34"/>
    </row>
    <row r="148" spans="11:16" x14ac:dyDescent="0.15">
      <c r="K148" s="35"/>
      <c r="P148" s="34"/>
    </row>
    <row r="149" spans="11:16" x14ac:dyDescent="0.15">
      <c r="K149" s="35"/>
      <c r="P149" s="34"/>
    </row>
    <row r="150" spans="11:16" x14ac:dyDescent="0.15">
      <c r="K150" s="35"/>
      <c r="P150" s="34"/>
    </row>
    <row r="151" spans="11:16" x14ac:dyDescent="0.15">
      <c r="K151" s="35"/>
      <c r="P151" s="34"/>
    </row>
    <row r="152" spans="11:16" x14ac:dyDescent="0.15">
      <c r="K152" s="35"/>
      <c r="P152" s="34"/>
    </row>
    <row r="153" spans="11:16" x14ac:dyDescent="0.15">
      <c r="K153" s="35"/>
      <c r="P153" s="34"/>
    </row>
    <row r="154" spans="11:16" x14ac:dyDescent="0.15">
      <c r="K154" s="35"/>
      <c r="P154" s="34"/>
    </row>
    <row r="155" spans="11:16" x14ac:dyDescent="0.15">
      <c r="K155" s="35"/>
      <c r="P155" s="34"/>
    </row>
    <row r="156" spans="11:16" x14ac:dyDescent="0.15">
      <c r="K156" s="35"/>
      <c r="P156" s="34"/>
    </row>
    <row r="157" spans="11:16" x14ac:dyDescent="0.15">
      <c r="K157" s="35"/>
      <c r="P157" s="34"/>
    </row>
    <row r="158" spans="11:16" x14ac:dyDescent="0.15">
      <c r="K158" s="35"/>
      <c r="P158" s="34"/>
    </row>
    <row r="159" spans="11:16" x14ac:dyDescent="0.15">
      <c r="K159" s="35"/>
      <c r="P159" s="34"/>
    </row>
    <row r="160" spans="11:16" x14ac:dyDescent="0.15">
      <c r="K160" s="35"/>
      <c r="P160" s="34"/>
    </row>
    <row r="161" spans="11:16" x14ac:dyDescent="0.15">
      <c r="K161" s="35"/>
      <c r="P161" s="34"/>
    </row>
    <row r="162" spans="11:16" x14ac:dyDescent="0.15">
      <c r="K162" s="35"/>
      <c r="P162" s="34"/>
    </row>
    <row r="163" spans="11:16" x14ac:dyDescent="0.15">
      <c r="K163" s="35"/>
      <c r="P163" s="34"/>
    </row>
    <row r="164" spans="11:16" x14ac:dyDescent="0.15">
      <c r="K164" s="35"/>
      <c r="P164" s="34"/>
    </row>
    <row r="165" spans="11:16" x14ac:dyDescent="0.15">
      <c r="K165" s="35"/>
      <c r="P165" s="34"/>
    </row>
    <row r="166" spans="11:16" x14ac:dyDescent="0.15">
      <c r="K166" s="35"/>
      <c r="P166" s="34"/>
    </row>
    <row r="167" spans="11:16" x14ac:dyDescent="0.15">
      <c r="K167" s="35"/>
      <c r="P167" s="34"/>
    </row>
    <row r="168" spans="11:16" x14ac:dyDescent="0.15">
      <c r="K168" s="35"/>
      <c r="P168" s="34"/>
    </row>
    <row r="169" spans="11:16" x14ac:dyDescent="0.15">
      <c r="K169" s="35"/>
      <c r="P169" s="34"/>
    </row>
    <row r="170" spans="11:16" x14ac:dyDescent="0.15">
      <c r="K170" s="35"/>
      <c r="P170" s="34"/>
    </row>
    <row r="171" spans="11:16" x14ac:dyDescent="0.15">
      <c r="K171" s="35"/>
      <c r="P171" s="34"/>
    </row>
    <row r="172" spans="11:16" x14ac:dyDescent="0.15">
      <c r="K172" s="35"/>
      <c r="P172" s="34"/>
    </row>
    <row r="173" spans="11:16" x14ac:dyDescent="0.15">
      <c r="K173" s="35"/>
      <c r="P173" s="34"/>
    </row>
    <row r="174" spans="11:16" x14ac:dyDescent="0.15">
      <c r="K174" s="35"/>
      <c r="P174" s="34"/>
    </row>
    <row r="175" spans="11:16" x14ac:dyDescent="0.15">
      <c r="K175" s="35"/>
      <c r="P175" s="34"/>
    </row>
    <row r="176" spans="11:16" x14ac:dyDescent="0.15">
      <c r="K176" s="35"/>
      <c r="P176" s="34"/>
    </row>
    <row r="177" spans="11:16" x14ac:dyDescent="0.15">
      <c r="K177" s="35"/>
      <c r="P177" s="34"/>
    </row>
    <row r="178" spans="11:16" x14ac:dyDescent="0.15">
      <c r="K178" s="35"/>
      <c r="P178" s="34"/>
    </row>
    <row r="179" spans="11:16" x14ac:dyDescent="0.15">
      <c r="K179" s="35"/>
      <c r="P179" s="34"/>
    </row>
    <row r="180" spans="11:16" x14ac:dyDescent="0.15">
      <c r="K180" s="35"/>
      <c r="P180" s="34"/>
    </row>
    <row r="181" spans="11:16" x14ac:dyDescent="0.15">
      <c r="K181" s="35"/>
      <c r="P181" s="34"/>
    </row>
    <row r="182" spans="11:16" x14ac:dyDescent="0.15">
      <c r="K182" s="35"/>
      <c r="P182" s="34"/>
    </row>
    <row r="183" spans="11:16" x14ac:dyDescent="0.15">
      <c r="K183" s="35"/>
      <c r="P183" s="34"/>
    </row>
    <row r="184" spans="11:16" x14ac:dyDescent="0.15">
      <c r="K184" s="35"/>
      <c r="P184" s="34"/>
    </row>
    <row r="185" spans="11:16" x14ac:dyDescent="0.15">
      <c r="K185" s="35"/>
      <c r="P185" s="34"/>
    </row>
    <row r="186" spans="11:16" x14ac:dyDescent="0.15">
      <c r="K186" s="35"/>
      <c r="P186" s="34"/>
    </row>
    <row r="187" spans="11:16" x14ac:dyDescent="0.15">
      <c r="K187" s="35"/>
      <c r="P187" s="34"/>
    </row>
    <row r="188" spans="11:16" x14ac:dyDescent="0.15">
      <c r="K188" s="35"/>
      <c r="P188" s="34"/>
    </row>
    <row r="189" spans="11:16" x14ac:dyDescent="0.15">
      <c r="K189" s="35"/>
      <c r="P189" s="34"/>
    </row>
    <row r="190" spans="11:16" x14ac:dyDescent="0.15">
      <c r="K190" s="35"/>
      <c r="P190" s="34"/>
    </row>
    <row r="191" spans="11:16" x14ac:dyDescent="0.15">
      <c r="K191" s="35"/>
      <c r="P191" s="34"/>
    </row>
    <row r="192" spans="11:16" x14ac:dyDescent="0.15">
      <c r="K192" s="35"/>
      <c r="P192" s="34"/>
    </row>
    <row r="193" spans="11:16" x14ac:dyDescent="0.15">
      <c r="K193" s="35"/>
      <c r="P193" s="34"/>
    </row>
    <row r="194" spans="11:16" x14ac:dyDescent="0.15">
      <c r="K194" s="35"/>
      <c r="P194" s="34"/>
    </row>
    <row r="195" spans="11:16" x14ac:dyDescent="0.15">
      <c r="K195" s="35"/>
      <c r="P195" s="34"/>
    </row>
    <row r="196" spans="11:16" x14ac:dyDescent="0.15">
      <c r="K196" s="35"/>
      <c r="P196" s="34"/>
    </row>
    <row r="197" spans="11:16" x14ac:dyDescent="0.15">
      <c r="K197" s="35"/>
      <c r="P197" s="34"/>
    </row>
    <row r="198" spans="11:16" x14ac:dyDescent="0.15">
      <c r="K198" s="35"/>
      <c r="P198" s="34"/>
    </row>
    <row r="199" spans="11:16" x14ac:dyDescent="0.15">
      <c r="K199" s="35"/>
      <c r="P199" s="34"/>
    </row>
    <row r="200" spans="11:16" x14ac:dyDescent="0.15">
      <c r="K200" s="35"/>
      <c r="P200" s="34"/>
    </row>
    <row r="201" spans="11:16" x14ac:dyDescent="0.15">
      <c r="K201" s="35"/>
      <c r="P201" s="34"/>
    </row>
    <row r="202" spans="11:16" x14ac:dyDescent="0.15">
      <c r="K202" s="35"/>
      <c r="P202" s="34"/>
    </row>
    <row r="203" spans="11:16" x14ac:dyDescent="0.15">
      <c r="K203" s="35"/>
      <c r="P203" s="34"/>
    </row>
    <row r="204" spans="11:16" x14ac:dyDescent="0.15">
      <c r="K204" s="35"/>
      <c r="P204" s="34"/>
    </row>
    <row r="205" spans="11:16" x14ac:dyDescent="0.15">
      <c r="K205" s="35"/>
      <c r="P205" s="34"/>
    </row>
    <row r="206" spans="11:16" x14ac:dyDescent="0.15">
      <c r="K206" s="35"/>
      <c r="P206" s="34"/>
    </row>
    <row r="207" spans="11:16" x14ac:dyDescent="0.15">
      <c r="K207" s="35"/>
      <c r="P207" s="34"/>
    </row>
    <row r="208" spans="11:16" x14ac:dyDescent="0.15">
      <c r="K208" s="35"/>
      <c r="P208" s="34"/>
    </row>
    <row r="209" spans="11:16" x14ac:dyDescent="0.15">
      <c r="K209" s="35"/>
      <c r="P209" s="34"/>
    </row>
    <row r="210" spans="11:16" x14ac:dyDescent="0.15">
      <c r="K210" s="35"/>
      <c r="P210" s="34"/>
    </row>
    <row r="211" spans="11:16" x14ac:dyDescent="0.15">
      <c r="K211" s="35"/>
      <c r="P211" s="34"/>
    </row>
    <row r="212" spans="11:16" x14ac:dyDescent="0.15">
      <c r="K212" s="35"/>
      <c r="P212" s="34"/>
    </row>
    <row r="213" spans="11:16" x14ac:dyDescent="0.15">
      <c r="K213" s="35"/>
      <c r="P213" s="34"/>
    </row>
    <row r="214" spans="11:16" x14ac:dyDescent="0.15">
      <c r="K214" s="35"/>
      <c r="P214" s="34"/>
    </row>
    <row r="215" spans="11:16" x14ac:dyDescent="0.15">
      <c r="K215" s="35"/>
      <c r="P215" s="34"/>
    </row>
    <row r="216" spans="11:16" x14ac:dyDescent="0.15">
      <c r="K216" s="35"/>
      <c r="P216" s="34"/>
    </row>
    <row r="217" spans="11:16" x14ac:dyDescent="0.15">
      <c r="K217" s="35"/>
      <c r="P217" s="34"/>
    </row>
    <row r="218" spans="11:16" x14ac:dyDescent="0.15">
      <c r="K218" s="35"/>
      <c r="P218" s="34"/>
    </row>
    <row r="219" spans="11:16" x14ac:dyDescent="0.15">
      <c r="K219" s="35"/>
      <c r="P219" s="34"/>
    </row>
    <row r="220" spans="11:16" x14ac:dyDescent="0.15">
      <c r="K220" s="35"/>
      <c r="P220" s="34"/>
    </row>
    <row r="221" spans="11:16" x14ac:dyDescent="0.15">
      <c r="K221" s="35"/>
      <c r="P221" s="34"/>
    </row>
    <row r="222" spans="11:16" x14ac:dyDescent="0.15">
      <c r="K222" s="35"/>
      <c r="P222" s="34"/>
    </row>
    <row r="223" spans="11:16" x14ac:dyDescent="0.15">
      <c r="K223" s="35"/>
      <c r="P223" s="34"/>
    </row>
    <row r="224" spans="11:16" x14ac:dyDescent="0.15">
      <c r="K224" s="35"/>
      <c r="P224" s="34"/>
    </row>
    <row r="225" spans="11:16" x14ac:dyDescent="0.15">
      <c r="K225" s="35"/>
      <c r="P225" s="34"/>
    </row>
    <row r="226" spans="11:16" x14ac:dyDescent="0.15">
      <c r="K226" s="35"/>
      <c r="P226" s="34"/>
    </row>
    <row r="227" spans="11:16" x14ac:dyDescent="0.15">
      <c r="K227" s="35"/>
      <c r="P227" s="34"/>
    </row>
    <row r="228" spans="11:16" x14ac:dyDescent="0.15">
      <c r="K228" s="35"/>
      <c r="P228" s="34"/>
    </row>
    <row r="229" spans="11:16" x14ac:dyDescent="0.15">
      <c r="K229" s="35"/>
      <c r="P229" s="34"/>
    </row>
    <row r="230" spans="11:16" x14ac:dyDescent="0.15">
      <c r="K230" s="35"/>
      <c r="P230" s="34"/>
    </row>
    <row r="231" spans="11:16" x14ac:dyDescent="0.15">
      <c r="K231" s="35"/>
      <c r="P231" s="34"/>
    </row>
    <row r="232" spans="11:16" x14ac:dyDescent="0.15">
      <c r="K232" s="35"/>
      <c r="P232" s="34"/>
    </row>
    <row r="233" spans="11:16" x14ac:dyDescent="0.15">
      <c r="K233" s="35"/>
      <c r="P233" s="34"/>
    </row>
    <row r="234" spans="11:16" x14ac:dyDescent="0.15">
      <c r="K234" s="35"/>
      <c r="P234" s="34"/>
    </row>
    <row r="235" spans="11:16" x14ac:dyDescent="0.15">
      <c r="K235" s="35"/>
      <c r="P235" s="34"/>
    </row>
    <row r="236" spans="11:16" x14ac:dyDescent="0.15">
      <c r="K236" s="35"/>
      <c r="P236" s="34"/>
    </row>
    <row r="237" spans="11:16" x14ac:dyDescent="0.15">
      <c r="K237" s="35"/>
      <c r="P237" s="34"/>
    </row>
    <row r="238" spans="11:16" x14ac:dyDescent="0.15">
      <c r="K238" s="35"/>
      <c r="P238" s="34"/>
    </row>
    <row r="239" spans="11:16" x14ac:dyDescent="0.15">
      <c r="K239" s="35"/>
      <c r="P239" s="34"/>
    </row>
    <row r="240" spans="11:16" x14ac:dyDescent="0.15">
      <c r="K240" s="35"/>
      <c r="P240" s="34"/>
    </row>
    <row r="241" spans="11:16" x14ac:dyDescent="0.15">
      <c r="K241" s="35"/>
      <c r="P241" s="34"/>
    </row>
    <row r="242" spans="11:16" x14ac:dyDescent="0.15">
      <c r="K242" s="35"/>
      <c r="P242" s="34"/>
    </row>
    <row r="243" spans="11:16" x14ac:dyDescent="0.15">
      <c r="K243" s="35"/>
      <c r="P243" s="34"/>
    </row>
    <row r="244" spans="11:16" x14ac:dyDescent="0.15">
      <c r="K244" s="35"/>
      <c r="P244" s="34"/>
    </row>
    <row r="245" spans="11:16" x14ac:dyDescent="0.15">
      <c r="K245" s="35"/>
      <c r="P245" s="34"/>
    </row>
    <row r="246" spans="11:16" x14ac:dyDescent="0.15">
      <c r="K246" s="35"/>
      <c r="P246" s="34"/>
    </row>
    <row r="247" spans="11:16" x14ac:dyDescent="0.15">
      <c r="K247" s="35"/>
      <c r="P247" s="34"/>
    </row>
    <row r="248" spans="11:16" x14ac:dyDescent="0.15">
      <c r="K248" s="35"/>
      <c r="P248" s="34"/>
    </row>
    <row r="249" spans="11:16" x14ac:dyDescent="0.15">
      <c r="K249" s="35"/>
      <c r="P249" s="34"/>
    </row>
    <row r="250" spans="11:16" x14ac:dyDescent="0.15">
      <c r="K250" s="35"/>
      <c r="P250" s="34"/>
    </row>
    <row r="251" spans="11:16" x14ac:dyDescent="0.15">
      <c r="K251" s="35"/>
      <c r="P251" s="34"/>
    </row>
    <row r="252" spans="11:16" x14ac:dyDescent="0.15">
      <c r="K252" s="35"/>
      <c r="P252" s="34"/>
    </row>
    <row r="253" spans="11:16" x14ac:dyDescent="0.15">
      <c r="K253" s="35"/>
      <c r="P253" s="34"/>
    </row>
    <row r="254" spans="11:16" x14ac:dyDescent="0.15">
      <c r="K254" s="35"/>
      <c r="P254" s="34"/>
    </row>
    <row r="255" spans="11:16" x14ac:dyDescent="0.15">
      <c r="K255" s="35"/>
      <c r="P255" s="34"/>
    </row>
    <row r="256" spans="11:16" x14ac:dyDescent="0.15">
      <c r="K256" s="35"/>
      <c r="P256" s="34"/>
    </row>
    <row r="257" spans="11:16" x14ac:dyDescent="0.15">
      <c r="K257" s="35"/>
      <c r="P257" s="34"/>
    </row>
    <row r="258" spans="11:16" x14ac:dyDescent="0.15">
      <c r="K258" s="35"/>
      <c r="P258" s="34"/>
    </row>
    <row r="259" spans="11:16" x14ac:dyDescent="0.15">
      <c r="K259" s="35"/>
      <c r="P259" s="34"/>
    </row>
    <row r="260" spans="11:16" x14ac:dyDescent="0.15">
      <c r="K260" s="35"/>
      <c r="P260" s="34"/>
    </row>
    <row r="261" spans="11:16" x14ac:dyDescent="0.15">
      <c r="K261" s="35"/>
      <c r="P261" s="34"/>
    </row>
    <row r="262" spans="11:16" x14ac:dyDescent="0.15">
      <c r="K262" s="35"/>
      <c r="P262" s="34"/>
    </row>
    <row r="263" spans="11:16" x14ac:dyDescent="0.15">
      <c r="K263" s="35"/>
      <c r="P263" s="34"/>
    </row>
    <row r="264" spans="11:16" x14ac:dyDescent="0.15">
      <c r="K264" s="35"/>
      <c r="P264" s="34"/>
    </row>
    <row r="265" spans="11:16" x14ac:dyDescent="0.15">
      <c r="K265" s="35"/>
      <c r="P265" s="34"/>
    </row>
    <row r="266" spans="11:16" x14ac:dyDescent="0.15">
      <c r="K266" s="35"/>
      <c r="P266" s="34"/>
    </row>
    <row r="267" spans="11:16" x14ac:dyDescent="0.15">
      <c r="K267" s="35"/>
      <c r="P267" s="34"/>
    </row>
    <row r="268" spans="11:16" x14ac:dyDescent="0.15">
      <c r="K268" s="35"/>
      <c r="P268" s="34"/>
    </row>
    <row r="269" spans="11:16" x14ac:dyDescent="0.15">
      <c r="K269" s="35"/>
      <c r="P269" s="34"/>
    </row>
    <row r="270" spans="11:16" x14ac:dyDescent="0.15">
      <c r="K270" s="35"/>
      <c r="P270" s="34"/>
    </row>
    <row r="271" spans="11:16" x14ac:dyDescent="0.15">
      <c r="K271" s="35"/>
      <c r="P271" s="34"/>
    </row>
    <row r="272" spans="11:16" x14ac:dyDescent="0.15">
      <c r="K272" s="35"/>
      <c r="P272" s="34"/>
    </row>
    <row r="273" spans="11:16" x14ac:dyDescent="0.15">
      <c r="K273" s="35"/>
      <c r="P273" s="34"/>
    </row>
    <row r="274" spans="11:16" x14ac:dyDescent="0.15">
      <c r="K274" s="35"/>
      <c r="P274" s="34"/>
    </row>
    <row r="275" spans="11:16" x14ac:dyDescent="0.15">
      <c r="K275" s="35"/>
      <c r="P275" s="34"/>
    </row>
    <row r="276" spans="11:16" x14ac:dyDescent="0.15">
      <c r="K276" s="35"/>
      <c r="P276" s="34"/>
    </row>
    <row r="277" spans="11:16" x14ac:dyDescent="0.15">
      <c r="K277" s="35"/>
      <c r="P277" s="34"/>
    </row>
    <row r="278" spans="11:16" x14ac:dyDescent="0.15">
      <c r="K278" s="35"/>
      <c r="P278" s="34"/>
    </row>
    <row r="279" spans="11:16" x14ac:dyDescent="0.15">
      <c r="K279" s="35"/>
      <c r="P279" s="34"/>
    </row>
    <row r="280" spans="11:16" x14ac:dyDescent="0.15">
      <c r="K280" s="35"/>
      <c r="P280" s="34"/>
    </row>
    <row r="281" spans="11:16" x14ac:dyDescent="0.15">
      <c r="K281" s="35"/>
      <c r="P281" s="34"/>
    </row>
    <row r="282" spans="11:16" x14ac:dyDescent="0.15">
      <c r="K282" s="35"/>
      <c r="P282" s="34"/>
    </row>
    <row r="283" spans="11:16" x14ac:dyDescent="0.15">
      <c r="K283" s="35"/>
      <c r="P283" s="34"/>
    </row>
    <row r="284" spans="11:16" x14ac:dyDescent="0.15">
      <c r="K284" s="35"/>
      <c r="P284" s="34"/>
    </row>
    <row r="285" spans="11:16" x14ac:dyDescent="0.15">
      <c r="K285" s="35"/>
      <c r="P285" s="34"/>
    </row>
    <row r="286" spans="11:16" x14ac:dyDescent="0.15">
      <c r="K286" s="35"/>
      <c r="P286" s="34"/>
    </row>
    <row r="287" spans="11:16" x14ac:dyDescent="0.15">
      <c r="K287" s="35"/>
      <c r="P287" s="34"/>
    </row>
    <row r="288" spans="11:16" x14ac:dyDescent="0.15">
      <c r="K288" s="35"/>
      <c r="P288" s="34"/>
    </row>
    <row r="289" spans="11:16" x14ac:dyDescent="0.15">
      <c r="K289" s="35"/>
      <c r="P289" s="34"/>
    </row>
    <row r="290" spans="11:16" x14ac:dyDescent="0.15">
      <c r="K290" s="35"/>
      <c r="P290" s="34"/>
    </row>
    <row r="291" spans="11:16" x14ac:dyDescent="0.15">
      <c r="K291" s="35"/>
      <c r="P291" s="34"/>
    </row>
    <row r="292" spans="11:16" x14ac:dyDescent="0.15">
      <c r="K292" s="35"/>
      <c r="P292" s="34"/>
    </row>
    <row r="293" spans="11:16" x14ac:dyDescent="0.15">
      <c r="K293" s="35"/>
      <c r="P293" s="34"/>
    </row>
    <row r="294" spans="11:16" x14ac:dyDescent="0.15">
      <c r="K294" s="35"/>
      <c r="P294" s="34"/>
    </row>
    <row r="295" spans="11:16" x14ac:dyDescent="0.15">
      <c r="K295" s="35"/>
      <c r="P295" s="34"/>
    </row>
    <row r="296" spans="11:16" x14ac:dyDescent="0.15">
      <c r="K296" s="35"/>
      <c r="P296" s="34"/>
    </row>
    <row r="297" spans="11:16" x14ac:dyDescent="0.15">
      <c r="K297" s="35"/>
      <c r="P297" s="34"/>
    </row>
    <row r="298" spans="11:16" x14ac:dyDescent="0.15">
      <c r="K298" s="35"/>
      <c r="P298" s="34"/>
    </row>
    <row r="299" spans="11:16" x14ac:dyDescent="0.15">
      <c r="K299" s="35"/>
      <c r="P299" s="34"/>
    </row>
    <row r="300" spans="11:16" x14ac:dyDescent="0.15">
      <c r="K300" s="35"/>
      <c r="P300" s="34"/>
    </row>
    <row r="301" spans="11:16" x14ac:dyDescent="0.15">
      <c r="K301" s="35"/>
      <c r="P301" s="34"/>
    </row>
    <row r="302" spans="11:16" x14ac:dyDescent="0.15">
      <c r="K302" s="35"/>
      <c r="P302" s="34"/>
    </row>
    <row r="303" spans="11:16" x14ac:dyDescent="0.15">
      <c r="K303" s="35"/>
      <c r="P303" s="34"/>
    </row>
    <row r="304" spans="11:16" x14ac:dyDescent="0.15">
      <c r="K304" s="35"/>
      <c r="P304" s="34"/>
    </row>
    <row r="305" spans="11:16" x14ac:dyDescent="0.15">
      <c r="K305" s="35"/>
      <c r="P305" s="34"/>
    </row>
    <row r="306" spans="11:16" x14ac:dyDescent="0.15">
      <c r="K306" s="35"/>
      <c r="P306" s="34"/>
    </row>
    <row r="307" spans="11:16" x14ac:dyDescent="0.15">
      <c r="K307" s="35"/>
      <c r="P307" s="34"/>
    </row>
    <row r="308" spans="11:16" x14ac:dyDescent="0.15">
      <c r="K308" s="35"/>
      <c r="P308" s="34"/>
    </row>
    <row r="309" spans="11:16" x14ac:dyDescent="0.15">
      <c r="K309" s="35"/>
      <c r="P309" s="34"/>
    </row>
    <row r="310" spans="11:16" x14ac:dyDescent="0.15">
      <c r="K310" s="35"/>
      <c r="P310" s="34"/>
    </row>
    <row r="311" spans="11:16" x14ac:dyDescent="0.15">
      <c r="K311" s="35"/>
      <c r="P311" s="34"/>
    </row>
    <row r="312" spans="11:16" x14ac:dyDescent="0.15">
      <c r="K312" s="35"/>
      <c r="P312" s="34"/>
    </row>
    <row r="313" spans="11:16" x14ac:dyDescent="0.15">
      <c r="K313" s="35"/>
      <c r="P313" s="34"/>
    </row>
    <row r="314" spans="11:16" x14ac:dyDescent="0.15">
      <c r="K314" s="35"/>
      <c r="P314" s="34"/>
    </row>
    <row r="315" spans="11:16" x14ac:dyDescent="0.15">
      <c r="K315" s="35"/>
      <c r="P315" s="34"/>
    </row>
    <row r="316" spans="11:16" x14ac:dyDescent="0.15">
      <c r="K316" s="35"/>
      <c r="P316" s="34"/>
    </row>
    <row r="317" spans="11:16" x14ac:dyDescent="0.15">
      <c r="K317" s="35"/>
      <c r="P317" s="34"/>
    </row>
    <row r="318" spans="11:16" x14ac:dyDescent="0.15">
      <c r="K318" s="35"/>
      <c r="P318" s="34"/>
    </row>
    <row r="319" spans="11:16" x14ac:dyDescent="0.15">
      <c r="K319" s="35"/>
      <c r="P319" s="34"/>
    </row>
    <row r="320" spans="11:16" x14ac:dyDescent="0.15">
      <c r="K320" s="35"/>
      <c r="P320" s="34"/>
    </row>
    <row r="321" spans="11:16" x14ac:dyDescent="0.15">
      <c r="K321" s="35"/>
      <c r="P321" s="34"/>
    </row>
    <row r="322" spans="11:16" x14ac:dyDescent="0.15">
      <c r="K322" s="35"/>
      <c r="P322" s="34"/>
    </row>
    <row r="323" spans="11:16" x14ac:dyDescent="0.15">
      <c r="K323" s="35"/>
      <c r="P323" s="34"/>
    </row>
    <row r="324" spans="11:16" x14ac:dyDescent="0.15">
      <c r="K324" s="35"/>
      <c r="P324" s="34"/>
    </row>
    <row r="325" spans="11:16" x14ac:dyDescent="0.15">
      <c r="K325" s="35"/>
      <c r="P325" s="34"/>
    </row>
    <row r="326" spans="11:16" x14ac:dyDescent="0.15">
      <c r="K326" s="35"/>
      <c r="P326" s="34"/>
    </row>
    <row r="327" spans="11:16" x14ac:dyDescent="0.15">
      <c r="K327" s="35"/>
      <c r="P327" s="34"/>
    </row>
    <row r="328" spans="11:16" x14ac:dyDescent="0.15">
      <c r="K328" s="35"/>
      <c r="P328" s="34"/>
    </row>
    <row r="329" spans="11:16" x14ac:dyDescent="0.15">
      <c r="K329" s="35"/>
      <c r="P329" s="34"/>
    </row>
    <row r="330" spans="11:16" x14ac:dyDescent="0.15">
      <c r="K330" s="35"/>
      <c r="P330" s="34"/>
    </row>
    <row r="331" spans="11:16" x14ac:dyDescent="0.15">
      <c r="K331" s="35"/>
      <c r="P331" s="34"/>
    </row>
    <row r="332" spans="11:16" x14ac:dyDescent="0.15">
      <c r="K332" s="35"/>
      <c r="P332" s="34"/>
    </row>
    <row r="333" spans="11:16" x14ac:dyDescent="0.15">
      <c r="K333" s="35"/>
      <c r="P333" s="34"/>
    </row>
    <row r="334" spans="11:16" x14ac:dyDescent="0.15">
      <c r="K334" s="35"/>
      <c r="P334" s="34"/>
    </row>
    <row r="335" spans="11:16" x14ac:dyDescent="0.15">
      <c r="K335" s="35"/>
      <c r="P335" s="34"/>
    </row>
    <row r="336" spans="11:16" x14ac:dyDescent="0.15">
      <c r="K336" s="35"/>
      <c r="P336" s="34"/>
    </row>
    <row r="337" spans="11:16" x14ac:dyDescent="0.15">
      <c r="K337" s="35"/>
      <c r="P337" s="34"/>
    </row>
    <row r="338" spans="11:16" x14ac:dyDescent="0.15">
      <c r="K338" s="35"/>
      <c r="P338" s="34"/>
    </row>
    <row r="339" spans="11:16" x14ac:dyDescent="0.15">
      <c r="K339" s="35"/>
      <c r="P339" s="34"/>
    </row>
    <row r="340" spans="11:16" x14ac:dyDescent="0.15">
      <c r="K340" s="35"/>
      <c r="P340" s="34"/>
    </row>
    <row r="341" spans="11:16" x14ac:dyDescent="0.15">
      <c r="K341" s="35"/>
      <c r="P341" s="34"/>
    </row>
    <row r="342" spans="11:16" x14ac:dyDescent="0.15">
      <c r="K342" s="35"/>
      <c r="P342" s="34"/>
    </row>
    <row r="343" spans="11:16" x14ac:dyDescent="0.15">
      <c r="K343" s="35"/>
      <c r="P343" s="34"/>
    </row>
    <row r="344" spans="11:16" x14ac:dyDescent="0.15">
      <c r="K344" s="35"/>
      <c r="P344" s="34"/>
    </row>
    <row r="345" spans="11:16" x14ac:dyDescent="0.15">
      <c r="K345" s="35"/>
      <c r="P345" s="34"/>
    </row>
    <row r="346" spans="11:16" x14ac:dyDescent="0.15">
      <c r="K346" s="35"/>
      <c r="P346" s="34"/>
    </row>
    <row r="347" spans="11:16" x14ac:dyDescent="0.15">
      <c r="K347" s="35"/>
      <c r="P347" s="34"/>
    </row>
    <row r="348" spans="11:16" x14ac:dyDescent="0.15">
      <c r="K348" s="35"/>
      <c r="P348" s="34"/>
    </row>
    <row r="349" spans="11:16" x14ac:dyDescent="0.15">
      <c r="K349" s="35"/>
      <c r="P349" s="34"/>
    </row>
    <row r="350" spans="11:16" x14ac:dyDescent="0.15">
      <c r="K350" s="35"/>
      <c r="P350" s="34"/>
    </row>
    <row r="351" spans="11:16" x14ac:dyDescent="0.15">
      <c r="K351" s="35"/>
      <c r="P351" s="34"/>
    </row>
    <row r="352" spans="11:16" x14ac:dyDescent="0.15">
      <c r="K352" s="35"/>
      <c r="P352" s="34"/>
    </row>
    <row r="353" spans="11:16" x14ac:dyDescent="0.15">
      <c r="K353" s="35"/>
      <c r="P353" s="34"/>
    </row>
    <row r="354" spans="11:16" x14ac:dyDescent="0.15">
      <c r="K354" s="35"/>
      <c r="P354" s="34"/>
    </row>
    <row r="355" spans="11:16" x14ac:dyDescent="0.15">
      <c r="K355" s="35"/>
      <c r="P355" s="34"/>
    </row>
    <row r="356" spans="11:16" x14ac:dyDescent="0.15">
      <c r="K356" s="35"/>
      <c r="P356" s="34"/>
    </row>
    <row r="357" spans="11:16" x14ac:dyDescent="0.15">
      <c r="K357" s="35"/>
      <c r="P357" s="34"/>
    </row>
    <row r="358" spans="11:16" x14ac:dyDescent="0.15">
      <c r="K358" s="35"/>
      <c r="P358" s="34"/>
    </row>
    <row r="359" spans="11:16" x14ac:dyDescent="0.15">
      <c r="K359" s="35"/>
      <c r="P359" s="34"/>
    </row>
    <row r="360" spans="11:16" x14ac:dyDescent="0.15">
      <c r="K360" s="35"/>
      <c r="P360" s="34"/>
    </row>
    <row r="361" spans="11:16" x14ac:dyDescent="0.15">
      <c r="K361" s="35"/>
      <c r="P361" s="34"/>
    </row>
    <row r="362" spans="11:16" x14ac:dyDescent="0.15">
      <c r="K362" s="35"/>
      <c r="P362" s="34"/>
    </row>
    <row r="363" spans="11:16" x14ac:dyDescent="0.15">
      <c r="K363" s="35"/>
      <c r="P363" s="34"/>
    </row>
    <row r="364" spans="11:16" x14ac:dyDescent="0.15">
      <c r="K364" s="35"/>
      <c r="P364" s="34"/>
    </row>
    <row r="365" spans="11:16" x14ac:dyDescent="0.15">
      <c r="K365" s="35"/>
      <c r="P365" s="34"/>
    </row>
    <row r="366" spans="11:16" x14ac:dyDescent="0.15">
      <c r="K366" s="35"/>
      <c r="P366" s="34"/>
    </row>
    <row r="367" spans="11:16" x14ac:dyDescent="0.15">
      <c r="K367" s="35"/>
      <c r="P367" s="34"/>
    </row>
    <row r="368" spans="11:16" x14ac:dyDescent="0.15">
      <c r="K368" s="35"/>
      <c r="P368" s="34"/>
    </row>
    <row r="369" spans="11:16" x14ac:dyDescent="0.15">
      <c r="K369" s="35"/>
      <c r="P369" s="34"/>
    </row>
    <row r="370" spans="11:16" x14ac:dyDescent="0.15">
      <c r="K370" s="35"/>
      <c r="P370" s="34"/>
    </row>
    <row r="371" spans="11:16" x14ac:dyDescent="0.15">
      <c r="K371" s="35"/>
      <c r="P371" s="34"/>
    </row>
    <row r="372" spans="11:16" x14ac:dyDescent="0.15">
      <c r="K372" s="35"/>
      <c r="P372" s="34"/>
    </row>
    <row r="373" spans="11:16" x14ac:dyDescent="0.15">
      <c r="K373" s="35"/>
      <c r="P373" s="34"/>
    </row>
    <row r="374" spans="11:16" x14ac:dyDescent="0.15">
      <c r="K374" s="35"/>
      <c r="P374" s="34"/>
    </row>
    <row r="375" spans="11:16" x14ac:dyDescent="0.15">
      <c r="K375" s="35"/>
      <c r="P375" s="34"/>
    </row>
    <row r="376" spans="11:16" x14ac:dyDescent="0.15">
      <c r="K376" s="35"/>
      <c r="P376" s="34"/>
    </row>
    <row r="377" spans="11:16" x14ac:dyDescent="0.15">
      <c r="K377" s="35"/>
      <c r="P377" s="34"/>
    </row>
    <row r="378" spans="11:16" x14ac:dyDescent="0.15">
      <c r="K378" s="35"/>
      <c r="P378" s="34"/>
    </row>
    <row r="379" spans="11:16" x14ac:dyDescent="0.15">
      <c r="K379" s="35"/>
      <c r="P379" s="34"/>
    </row>
    <row r="380" spans="11:16" x14ac:dyDescent="0.15">
      <c r="K380" s="35"/>
      <c r="P380" s="34"/>
    </row>
    <row r="381" spans="11:16" x14ac:dyDescent="0.15">
      <c r="K381" s="35"/>
      <c r="P381" s="34"/>
    </row>
    <row r="382" spans="11:16" x14ac:dyDescent="0.15">
      <c r="K382" s="35"/>
      <c r="P382" s="34"/>
    </row>
    <row r="383" spans="11:16" x14ac:dyDescent="0.15">
      <c r="K383" s="35"/>
      <c r="P383" s="34"/>
    </row>
    <row r="384" spans="11:16" x14ac:dyDescent="0.15">
      <c r="K384" s="35"/>
      <c r="P384" s="34"/>
    </row>
    <row r="385" spans="11:16" x14ac:dyDescent="0.15">
      <c r="K385" s="35"/>
      <c r="P385" s="34"/>
    </row>
    <row r="386" spans="11:16" x14ac:dyDescent="0.15">
      <c r="K386" s="35"/>
      <c r="P386" s="34"/>
    </row>
    <row r="387" spans="11:16" x14ac:dyDescent="0.15">
      <c r="K387" s="35"/>
      <c r="P387" s="34"/>
    </row>
    <row r="388" spans="11:16" x14ac:dyDescent="0.15">
      <c r="K388" s="35"/>
      <c r="P388" s="34"/>
    </row>
    <row r="389" spans="11:16" x14ac:dyDescent="0.15">
      <c r="K389" s="35"/>
      <c r="P389" s="34"/>
    </row>
    <row r="390" spans="11:16" x14ac:dyDescent="0.15">
      <c r="K390" s="35"/>
      <c r="P390" s="34"/>
    </row>
    <row r="391" spans="11:16" x14ac:dyDescent="0.15">
      <c r="K391" s="35"/>
      <c r="P391" s="34"/>
    </row>
    <row r="392" spans="11:16" x14ac:dyDescent="0.15">
      <c r="K392" s="35"/>
      <c r="P392" s="34"/>
    </row>
    <row r="393" spans="11:16" x14ac:dyDescent="0.15">
      <c r="K393" s="35"/>
      <c r="P393" s="34"/>
    </row>
    <row r="394" spans="11:16" x14ac:dyDescent="0.15">
      <c r="K394" s="35"/>
      <c r="P394" s="34"/>
    </row>
    <row r="395" spans="11:16" x14ac:dyDescent="0.15">
      <c r="K395" s="35"/>
      <c r="P395" s="34"/>
    </row>
    <row r="396" spans="11:16" x14ac:dyDescent="0.15">
      <c r="K396" s="35"/>
      <c r="P396" s="34"/>
    </row>
    <row r="397" spans="11:16" x14ac:dyDescent="0.15">
      <c r="K397" s="35"/>
      <c r="P397" s="34"/>
    </row>
    <row r="398" spans="11:16" x14ac:dyDescent="0.15">
      <c r="K398" s="35"/>
      <c r="P398" s="34"/>
    </row>
    <row r="399" spans="11:16" x14ac:dyDescent="0.15">
      <c r="K399" s="35"/>
      <c r="P399" s="34"/>
    </row>
    <row r="400" spans="11:16" x14ac:dyDescent="0.15">
      <c r="K400" s="35"/>
      <c r="P400" s="34"/>
    </row>
    <row r="401" spans="11:16" x14ac:dyDescent="0.15">
      <c r="K401" s="35"/>
      <c r="P401" s="34"/>
    </row>
    <row r="402" spans="11:16" x14ac:dyDescent="0.15">
      <c r="K402" s="35"/>
      <c r="P402" s="34"/>
    </row>
    <row r="403" spans="11:16" x14ac:dyDescent="0.15">
      <c r="K403" s="35"/>
      <c r="P403" s="34"/>
    </row>
    <row r="404" spans="11:16" x14ac:dyDescent="0.15">
      <c r="K404" s="35"/>
      <c r="P404" s="34"/>
    </row>
    <row r="405" spans="11:16" x14ac:dyDescent="0.15">
      <c r="K405" s="35"/>
      <c r="P405" s="34"/>
    </row>
    <row r="406" spans="11:16" x14ac:dyDescent="0.15">
      <c r="K406" s="35"/>
      <c r="P406" s="34"/>
    </row>
    <row r="407" spans="11:16" x14ac:dyDescent="0.15">
      <c r="K407" s="35"/>
      <c r="P407" s="34"/>
    </row>
    <row r="408" spans="11:16" x14ac:dyDescent="0.15">
      <c r="K408" s="35"/>
      <c r="P408" s="34"/>
    </row>
    <row r="409" spans="11:16" x14ac:dyDescent="0.15">
      <c r="K409" s="35"/>
      <c r="P409" s="34"/>
    </row>
    <row r="410" spans="11:16" x14ac:dyDescent="0.15">
      <c r="K410" s="35"/>
      <c r="P410" s="34"/>
    </row>
    <row r="411" spans="11:16" x14ac:dyDescent="0.15">
      <c r="K411" s="35"/>
      <c r="P411" s="34"/>
    </row>
    <row r="412" spans="11:16" x14ac:dyDescent="0.15">
      <c r="K412" s="35"/>
      <c r="P412" s="34"/>
    </row>
    <row r="413" spans="11:16" x14ac:dyDescent="0.15">
      <c r="K413" s="35"/>
      <c r="P413" s="34"/>
    </row>
    <row r="414" spans="11:16" x14ac:dyDescent="0.15">
      <c r="K414" s="35"/>
      <c r="P414" s="34"/>
    </row>
    <row r="415" spans="11:16" x14ac:dyDescent="0.15">
      <c r="K415" s="35"/>
      <c r="P415" s="34"/>
    </row>
    <row r="416" spans="11:16" x14ac:dyDescent="0.15">
      <c r="K416" s="35"/>
      <c r="P416" s="34"/>
    </row>
    <row r="417" spans="11:16" x14ac:dyDescent="0.15">
      <c r="K417" s="35"/>
      <c r="P417" s="34"/>
    </row>
    <row r="418" spans="11:16" x14ac:dyDescent="0.15">
      <c r="K418" s="35"/>
      <c r="P418" s="34"/>
    </row>
    <row r="419" spans="11:16" x14ac:dyDescent="0.15">
      <c r="K419" s="35"/>
      <c r="P419" s="34"/>
    </row>
    <row r="420" spans="11:16" x14ac:dyDescent="0.15">
      <c r="K420" s="35"/>
      <c r="P420" s="34"/>
    </row>
    <row r="421" spans="11:16" x14ac:dyDescent="0.15">
      <c r="K421" s="35"/>
      <c r="P421" s="34"/>
    </row>
    <row r="422" spans="11:16" x14ac:dyDescent="0.15">
      <c r="K422" s="35"/>
      <c r="P422" s="34"/>
    </row>
    <row r="423" spans="11:16" x14ac:dyDescent="0.15">
      <c r="K423" s="35"/>
      <c r="P423" s="34"/>
    </row>
    <row r="424" spans="11:16" x14ac:dyDescent="0.15">
      <c r="K424" s="35"/>
      <c r="P424" s="34"/>
    </row>
    <row r="425" spans="11:16" x14ac:dyDescent="0.15">
      <c r="K425" s="35"/>
      <c r="P425" s="34"/>
    </row>
    <row r="426" spans="11:16" x14ac:dyDescent="0.15">
      <c r="K426" s="35"/>
      <c r="P426" s="34"/>
    </row>
    <row r="427" spans="11:16" x14ac:dyDescent="0.15">
      <c r="K427" s="35"/>
      <c r="P427" s="34"/>
    </row>
    <row r="428" spans="11:16" x14ac:dyDescent="0.15">
      <c r="K428" s="35"/>
      <c r="P428" s="34"/>
    </row>
    <row r="429" spans="11:16" x14ac:dyDescent="0.15">
      <c r="K429" s="35"/>
      <c r="P429" s="34"/>
    </row>
    <row r="430" spans="11:16" x14ac:dyDescent="0.15">
      <c r="K430" s="35"/>
      <c r="P430" s="34"/>
    </row>
    <row r="431" spans="11:16" x14ac:dyDescent="0.15">
      <c r="K431" s="35"/>
      <c r="P431" s="34"/>
    </row>
    <row r="432" spans="11:16" x14ac:dyDescent="0.15">
      <c r="K432" s="35"/>
      <c r="P432" s="34"/>
    </row>
    <row r="433" spans="11:16" x14ac:dyDescent="0.15">
      <c r="K433" s="35"/>
      <c r="P433" s="34"/>
    </row>
    <row r="434" spans="11:16" x14ac:dyDescent="0.15">
      <c r="K434" s="35"/>
      <c r="P434" s="34"/>
    </row>
    <row r="435" spans="11:16" x14ac:dyDescent="0.15">
      <c r="K435" s="35"/>
      <c r="P435" s="34"/>
    </row>
    <row r="436" spans="11:16" x14ac:dyDescent="0.15">
      <c r="K436" s="35"/>
      <c r="P436" s="34"/>
    </row>
    <row r="437" spans="11:16" x14ac:dyDescent="0.15">
      <c r="K437" s="35"/>
      <c r="P437" s="34"/>
    </row>
    <row r="438" spans="11:16" x14ac:dyDescent="0.15">
      <c r="K438" s="35"/>
      <c r="P438" s="34"/>
    </row>
    <row r="439" spans="11:16" x14ac:dyDescent="0.15">
      <c r="K439" s="35"/>
      <c r="P439" s="34"/>
    </row>
    <row r="440" spans="11:16" x14ac:dyDescent="0.15">
      <c r="K440" s="35"/>
      <c r="P440" s="34"/>
    </row>
    <row r="441" spans="11:16" x14ac:dyDescent="0.15">
      <c r="K441" s="35"/>
      <c r="P441" s="34"/>
    </row>
    <row r="442" spans="11:16" x14ac:dyDescent="0.15">
      <c r="K442" s="35"/>
      <c r="P442" s="34"/>
    </row>
    <row r="443" spans="11:16" x14ac:dyDescent="0.15">
      <c r="K443" s="35"/>
      <c r="P443" s="34"/>
    </row>
    <row r="444" spans="11:16" x14ac:dyDescent="0.15">
      <c r="K444" s="35"/>
      <c r="P444" s="34"/>
    </row>
    <row r="445" spans="11:16" x14ac:dyDescent="0.15">
      <c r="K445" s="35"/>
      <c r="P445" s="34"/>
    </row>
    <row r="446" spans="11:16" x14ac:dyDescent="0.15">
      <c r="K446" s="35"/>
      <c r="P446" s="34"/>
    </row>
    <row r="447" spans="11:16" x14ac:dyDescent="0.15">
      <c r="K447" s="35"/>
      <c r="P447" s="34"/>
    </row>
    <row r="448" spans="11:16" x14ac:dyDescent="0.15">
      <c r="K448" s="35"/>
      <c r="P448" s="34"/>
    </row>
    <row r="449" spans="11:16" x14ac:dyDescent="0.15">
      <c r="K449" s="35"/>
      <c r="P449" s="34"/>
    </row>
    <row r="450" spans="11:16" x14ac:dyDescent="0.15">
      <c r="K450" s="35"/>
      <c r="P450" s="34"/>
    </row>
    <row r="451" spans="11:16" x14ac:dyDescent="0.15">
      <c r="K451" s="35"/>
      <c r="P451" s="34"/>
    </row>
    <row r="452" spans="11:16" x14ac:dyDescent="0.15">
      <c r="K452" s="35"/>
      <c r="P452" s="34"/>
    </row>
    <row r="453" spans="11:16" x14ac:dyDescent="0.15">
      <c r="K453" s="35"/>
      <c r="P453" s="34"/>
    </row>
    <row r="454" spans="11:16" x14ac:dyDescent="0.15">
      <c r="K454" s="35"/>
      <c r="P454" s="34"/>
    </row>
    <row r="455" spans="11:16" x14ac:dyDescent="0.15">
      <c r="K455" s="35"/>
      <c r="P455" s="34"/>
    </row>
    <row r="456" spans="11:16" x14ac:dyDescent="0.15">
      <c r="K456" s="35"/>
      <c r="P456" s="34"/>
    </row>
    <row r="457" spans="11:16" x14ac:dyDescent="0.15">
      <c r="K457" s="35"/>
      <c r="P457" s="34"/>
    </row>
    <row r="458" spans="11:16" x14ac:dyDescent="0.15">
      <c r="K458" s="35"/>
      <c r="P458" s="34"/>
    </row>
    <row r="459" spans="11:16" x14ac:dyDescent="0.15">
      <c r="K459" s="35"/>
      <c r="P459" s="34"/>
    </row>
    <row r="460" spans="11:16" x14ac:dyDescent="0.15">
      <c r="K460" s="35"/>
      <c r="P460" s="34"/>
    </row>
    <row r="461" spans="11:16" x14ac:dyDescent="0.15">
      <c r="K461" s="35"/>
      <c r="P461" s="34"/>
    </row>
    <row r="462" spans="11:16" x14ac:dyDescent="0.15">
      <c r="K462" s="35"/>
      <c r="P462" s="34"/>
    </row>
    <row r="463" spans="11:16" x14ac:dyDescent="0.15">
      <c r="K463" s="35"/>
      <c r="P463" s="34"/>
    </row>
    <row r="464" spans="11:16" x14ac:dyDescent="0.15">
      <c r="K464" s="35"/>
      <c r="P464" s="34"/>
    </row>
    <row r="465" spans="11:16" x14ac:dyDescent="0.15">
      <c r="K465" s="35"/>
      <c r="P465" s="34"/>
    </row>
    <row r="466" spans="11:16" x14ac:dyDescent="0.15">
      <c r="K466" s="35"/>
      <c r="P466" s="34"/>
    </row>
    <row r="467" spans="11:16" x14ac:dyDescent="0.15">
      <c r="K467" s="35"/>
      <c r="P467" s="34"/>
    </row>
    <row r="468" spans="11:16" x14ac:dyDescent="0.15">
      <c r="K468" s="35"/>
      <c r="P468" s="34"/>
    </row>
    <row r="469" spans="11:16" x14ac:dyDescent="0.15">
      <c r="K469" s="35"/>
      <c r="P469" s="34"/>
    </row>
    <row r="470" spans="11:16" x14ac:dyDescent="0.15">
      <c r="K470" s="35"/>
      <c r="P470" s="34"/>
    </row>
    <row r="471" spans="11:16" x14ac:dyDescent="0.15">
      <c r="K471" s="35"/>
      <c r="P471" s="34"/>
    </row>
    <row r="472" spans="11:16" x14ac:dyDescent="0.15">
      <c r="K472" s="35"/>
      <c r="P472" s="34"/>
    </row>
    <row r="473" spans="11:16" x14ac:dyDescent="0.15">
      <c r="K473" s="35"/>
      <c r="P473" s="34"/>
    </row>
    <row r="474" spans="11:16" x14ac:dyDescent="0.15">
      <c r="K474" s="35"/>
      <c r="P474" s="34"/>
    </row>
    <row r="475" spans="11:16" x14ac:dyDescent="0.15">
      <c r="K475" s="35"/>
      <c r="P475" s="34"/>
    </row>
    <row r="476" spans="11:16" x14ac:dyDescent="0.15">
      <c r="K476" s="35"/>
      <c r="P476" s="34"/>
    </row>
    <row r="477" spans="11:16" x14ac:dyDescent="0.15">
      <c r="K477" s="35"/>
      <c r="P477" s="34"/>
    </row>
    <row r="478" spans="11:16" x14ac:dyDescent="0.15">
      <c r="K478" s="35"/>
      <c r="P478" s="34"/>
    </row>
    <row r="479" spans="11:16" x14ac:dyDescent="0.15">
      <c r="K479" s="35"/>
      <c r="P479" s="34"/>
    </row>
    <row r="480" spans="11:16" x14ac:dyDescent="0.15">
      <c r="K480" s="35"/>
      <c r="P480" s="34"/>
    </row>
    <row r="481" spans="11:16" x14ac:dyDescent="0.15">
      <c r="K481" s="35"/>
      <c r="P481" s="34"/>
    </row>
    <row r="482" spans="11:16" x14ac:dyDescent="0.15">
      <c r="K482" s="35"/>
      <c r="P482" s="34"/>
    </row>
    <row r="483" spans="11:16" x14ac:dyDescent="0.15">
      <c r="K483" s="35"/>
      <c r="P483" s="34"/>
    </row>
    <row r="484" spans="11:16" x14ac:dyDescent="0.15">
      <c r="K484" s="35"/>
      <c r="P484" s="34"/>
    </row>
    <row r="485" spans="11:16" x14ac:dyDescent="0.15">
      <c r="K485" s="35"/>
      <c r="P485" s="34"/>
    </row>
    <row r="486" spans="11:16" x14ac:dyDescent="0.15">
      <c r="K486" s="35"/>
      <c r="P486" s="34"/>
    </row>
    <row r="487" spans="11:16" x14ac:dyDescent="0.15">
      <c r="K487" s="35"/>
      <c r="P487" s="34"/>
    </row>
    <row r="488" spans="11:16" x14ac:dyDescent="0.15">
      <c r="K488" s="35"/>
      <c r="P488" s="34"/>
    </row>
    <row r="489" spans="11:16" x14ac:dyDescent="0.15">
      <c r="K489" s="35"/>
      <c r="P489" s="34"/>
    </row>
    <row r="490" spans="11:16" x14ac:dyDescent="0.15">
      <c r="K490" s="35"/>
      <c r="P490" s="34"/>
    </row>
    <row r="491" spans="11:16" x14ac:dyDescent="0.15">
      <c r="K491" s="35"/>
      <c r="P491" s="34"/>
    </row>
    <row r="492" spans="11:16" x14ac:dyDescent="0.15">
      <c r="K492" s="35"/>
      <c r="P492" s="34"/>
    </row>
    <row r="493" spans="11:16" x14ac:dyDescent="0.15">
      <c r="K493" s="35"/>
      <c r="P493" s="34"/>
    </row>
    <row r="494" spans="11:16" x14ac:dyDescent="0.15">
      <c r="K494" s="35"/>
      <c r="P494" s="34"/>
    </row>
    <row r="495" spans="11:16" x14ac:dyDescent="0.15">
      <c r="K495" s="35"/>
      <c r="P495" s="34"/>
    </row>
    <row r="496" spans="11:16" x14ac:dyDescent="0.15">
      <c r="K496" s="35"/>
      <c r="P496" s="34"/>
    </row>
    <row r="497" spans="11:16" x14ac:dyDescent="0.15">
      <c r="K497" s="35"/>
      <c r="P497" s="34"/>
    </row>
    <row r="498" spans="11:16" x14ac:dyDescent="0.15">
      <c r="K498" s="35"/>
      <c r="P498" s="34"/>
    </row>
    <row r="499" spans="11:16" x14ac:dyDescent="0.15">
      <c r="K499" s="35"/>
      <c r="P499" s="34"/>
    </row>
    <row r="500" spans="11:16" x14ac:dyDescent="0.15">
      <c r="K500" s="35"/>
      <c r="P500" s="34"/>
    </row>
    <row r="501" spans="11:16" x14ac:dyDescent="0.15">
      <c r="K501" s="35"/>
      <c r="P501" s="34"/>
    </row>
    <row r="502" spans="11:16" x14ac:dyDescent="0.15">
      <c r="K502" s="35"/>
      <c r="P502" s="34"/>
    </row>
    <row r="503" spans="11:16" x14ac:dyDescent="0.15">
      <c r="K503" s="35"/>
      <c r="P503" s="34"/>
    </row>
    <row r="504" spans="11:16" x14ac:dyDescent="0.15">
      <c r="K504" s="35"/>
      <c r="P504" s="34"/>
    </row>
    <row r="505" spans="11:16" x14ac:dyDescent="0.15">
      <c r="K505" s="35"/>
      <c r="P505" s="34"/>
    </row>
    <row r="506" spans="11:16" x14ac:dyDescent="0.15">
      <c r="K506" s="35"/>
      <c r="P506" s="34"/>
    </row>
    <row r="507" spans="11:16" x14ac:dyDescent="0.15">
      <c r="K507" s="35"/>
      <c r="P507" s="34"/>
    </row>
    <row r="508" spans="11:16" x14ac:dyDescent="0.15">
      <c r="K508" s="35"/>
      <c r="P508" s="34"/>
    </row>
    <row r="509" spans="11:16" x14ac:dyDescent="0.15">
      <c r="K509" s="35"/>
      <c r="P509" s="34"/>
    </row>
    <row r="510" spans="11:16" x14ac:dyDescent="0.15">
      <c r="K510" s="35"/>
      <c r="P510" s="34"/>
    </row>
    <row r="511" spans="11:16" x14ac:dyDescent="0.15">
      <c r="K511" s="35"/>
      <c r="P511" s="34"/>
    </row>
    <row r="512" spans="11:16" x14ac:dyDescent="0.15">
      <c r="K512" s="35"/>
      <c r="P512" s="34"/>
    </row>
    <row r="513" spans="11:16" x14ac:dyDescent="0.15">
      <c r="K513" s="35"/>
      <c r="P513" s="34"/>
    </row>
    <row r="514" spans="11:16" x14ac:dyDescent="0.15">
      <c r="K514" s="35"/>
      <c r="P514" s="34"/>
    </row>
    <row r="515" spans="11:16" x14ac:dyDescent="0.15">
      <c r="K515" s="35"/>
      <c r="P515" s="34"/>
    </row>
    <row r="516" spans="11:16" x14ac:dyDescent="0.15">
      <c r="K516" s="35"/>
      <c r="P516" s="34"/>
    </row>
    <row r="517" spans="11:16" x14ac:dyDescent="0.15">
      <c r="K517" s="35"/>
      <c r="P517" s="34"/>
    </row>
    <row r="518" spans="11:16" x14ac:dyDescent="0.15">
      <c r="K518" s="35"/>
      <c r="P518" s="34"/>
    </row>
    <row r="519" spans="11:16" x14ac:dyDescent="0.15">
      <c r="K519" s="35"/>
      <c r="P519" s="34"/>
    </row>
    <row r="520" spans="11:16" x14ac:dyDescent="0.15">
      <c r="K520" s="35"/>
      <c r="P520" s="34"/>
    </row>
    <row r="521" spans="11:16" x14ac:dyDescent="0.15">
      <c r="K521" s="35"/>
      <c r="P521" s="34"/>
    </row>
    <row r="522" spans="11:16" x14ac:dyDescent="0.15">
      <c r="K522" s="35"/>
      <c r="P522" s="34"/>
    </row>
    <row r="523" spans="11:16" x14ac:dyDescent="0.15">
      <c r="K523" s="35"/>
      <c r="P523" s="34"/>
    </row>
    <row r="524" spans="11:16" x14ac:dyDescent="0.15">
      <c r="K524" s="35"/>
      <c r="P524" s="34"/>
    </row>
    <row r="525" spans="11:16" x14ac:dyDescent="0.15">
      <c r="K525" s="35"/>
      <c r="P525" s="34"/>
    </row>
    <row r="526" spans="11:16" x14ac:dyDescent="0.15">
      <c r="K526" s="35"/>
      <c r="P526" s="34"/>
    </row>
    <row r="527" spans="11:16" x14ac:dyDescent="0.15">
      <c r="K527" s="35"/>
      <c r="P527" s="34"/>
    </row>
    <row r="528" spans="11:16" x14ac:dyDescent="0.15">
      <c r="K528" s="35"/>
      <c r="P528" s="34"/>
    </row>
    <row r="529" spans="11:16" x14ac:dyDescent="0.15">
      <c r="K529" s="35"/>
      <c r="P529" s="34"/>
    </row>
    <row r="530" spans="11:16" x14ac:dyDescent="0.15">
      <c r="K530" s="35"/>
      <c r="P530" s="34"/>
    </row>
    <row r="531" spans="11:16" x14ac:dyDescent="0.15">
      <c r="K531" s="35"/>
      <c r="P531" s="34"/>
    </row>
    <row r="532" spans="11:16" x14ac:dyDescent="0.15">
      <c r="K532" s="35"/>
      <c r="P532" s="34"/>
    </row>
    <row r="533" spans="11:16" x14ac:dyDescent="0.15">
      <c r="K533" s="35"/>
      <c r="P533" s="34"/>
    </row>
    <row r="534" spans="11:16" x14ac:dyDescent="0.15">
      <c r="K534" s="35"/>
      <c r="P534" s="34"/>
    </row>
    <row r="535" spans="11:16" x14ac:dyDescent="0.15">
      <c r="K535" s="35"/>
      <c r="P535" s="34"/>
    </row>
    <row r="536" spans="11:16" x14ac:dyDescent="0.15">
      <c r="K536" s="35"/>
      <c r="P536" s="34"/>
    </row>
    <row r="537" spans="11:16" x14ac:dyDescent="0.15">
      <c r="K537" s="35"/>
      <c r="P537" s="34"/>
    </row>
    <row r="538" spans="11:16" x14ac:dyDescent="0.15">
      <c r="K538" s="35"/>
      <c r="P538" s="34"/>
    </row>
    <row r="539" spans="11:16" x14ac:dyDescent="0.15">
      <c r="K539" s="35"/>
      <c r="P539" s="34"/>
    </row>
    <row r="540" spans="11:16" x14ac:dyDescent="0.15">
      <c r="K540" s="35"/>
      <c r="P540" s="34"/>
    </row>
    <row r="541" spans="11:16" x14ac:dyDescent="0.15">
      <c r="K541" s="35"/>
      <c r="P541" s="34"/>
    </row>
    <row r="542" spans="11:16" x14ac:dyDescent="0.15">
      <c r="K542" s="35"/>
      <c r="P542" s="34"/>
    </row>
    <row r="543" spans="11:16" x14ac:dyDescent="0.15">
      <c r="K543" s="35"/>
      <c r="P543" s="34"/>
    </row>
    <row r="544" spans="11:16" x14ac:dyDescent="0.15">
      <c r="K544" s="35"/>
      <c r="P544" s="34"/>
    </row>
    <row r="545" spans="11:16" x14ac:dyDescent="0.15">
      <c r="K545" s="35"/>
      <c r="P545" s="34"/>
    </row>
    <row r="546" spans="11:16" x14ac:dyDescent="0.15">
      <c r="K546" s="35"/>
      <c r="P546" s="34"/>
    </row>
    <row r="547" spans="11:16" x14ac:dyDescent="0.15">
      <c r="K547" s="35"/>
      <c r="P547" s="34"/>
    </row>
    <row r="548" spans="11:16" x14ac:dyDescent="0.15">
      <c r="K548" s="35"/>
      <c r="P548" s="34"/>
    </row>
    <row r="549" spans="11:16" x14ac:dyDescent="0.15">
      <c r="K549" s="35"/>
      <c r="P549" s="34"/>
    </row>
    <row r="550" spans="11:16" x14ac:dyDescent="0.15">
      <c r="K550" s="35"/>
      <c r="P550" s="34"/>
    </row>
    <row r="551" spans="11:16" x14ac:dyDescent="0.15">
      <c r="K551" s="35"/>
      <c r="P551" s="34"/>
    </row>
    <row r="552" spans="11:16" x14ac:dyDescent="0.15">
      <c r="K552" s="35"/>
      <c r="P552" s="34"/>
    </row>
    <row r="553" spans="11:16" x14ac:dyDescent="0.15">
      <c r="K553" s="35"/>
      <c r="P553" s="34"/>
    </row>
    <row r="554" spans="11:16" x14ac:dyDescent="0.15">
      <c r="K554" s="35"/>
      <c r="P554" s="34"/>
    </row>
    <row r="555" spans="11:16" x14ac:dyDescent="0.15">
      <c r="K555" s="35"/>
      <c r="P555" s="34"/>
    </row>
    <row r="556" spans="11:16" x14ac:dyDescent="0.15">
      <c r="K556" s="35"/>
      <c r="P556" s="34"/>
    </row>
    <row r="557" spans="11:16" x14ac:dyDescent="0.15">
      <c r="K557" s="35"/>
      <c r="P557" s="34"/>
    </row>
    <row r="558" spans="11:16" x14ac:dyDescent="0.15">
      <c r="K558" s="35"/>
      <c r="P558" s="34"/>
    </row>
    <row r="559" spans="11:16" x14ac:dyDescent="0.15">
      <c r="K559" s="35"/>
      <c r="P559" s="34"/>
    </row>
    <row r="560" spans="11:16" x14ac:dyDescent="0.15">
      <c r="K560" s="35"/>
      <c r="P560" s="34"/>
    </row>
    <row r="561" spans="11:16" x14ac:dyDescent="0.15">
      <c r="K561" s="35"/>
      <c r="P561" s="34"/>
    </row>
    <row r="562" spans="11:16" x14ac:dyDescent="0.15">
      <c r="K562" s="35"/>
      <c r="P562" s="34"/>
    </row>
    <row r="563" spans="11:16" x14ac:dyDescent="0.15">
      <c r="K563" s="35"/>
      <c r="P563" s="34"/>
    </row>
    <row r="564" spans="11:16" x14ac:dyDescent="0.15">
      <c r="K564" s="35"/>
      <c r="P564" s="34"/>
    </row>
    <row r="565" spans="11:16" x14ac:dyDescent="0.15">
      <c r="K565" s="35"/>
      <c r="P565" s="34"/>
    </row>
    <row r="566" spans="11:16" x14ac:dyDescent="0.15">
      <c r="K566" s="35"/>
      <c r="P566" s="34"/>
    </row>
    <row r="567" spans="11:16" x14ac:dyDescent="0.15">
      <c r="K567" s="35"/>
      <c r="P567" s="34"/>
    </row>
    <row r="568" spans="11:16" x14ac:dyDescent="0.15">
      <c r="K568" s="35"/>
      <c r="P568" s="34"/>
    </row>
    <row r="569" spans="11:16" x14ac:dyDescent="0.15">
      <c r="K569" s="35"/>
      <c r="P569" s="34"/>
    </row>
    <row r="570" spans="11:16" x14ac:dyDescent="0.15">
      <c r="K570" s="35"/>
      <c r="P570" s="34"/>
    </row>
    <row r="571" spans="11:16" x14ac:dyDescent="0.15">
      <c r="K571" s="35"/>
      <c r="P571" s="34"/>
    </row>
    <row r="572" spans="11:16" x14ac:dyDescent="0.15">
      <c r="K572" s="35"/>
      <c r="P572" s="34"/>
    </row>
    <row r="573" spans="11:16" x14ac:dyDescent="0.15">
      <c r="K573" s="35"/>
      <c r="P573" s="34"/>
    </row>
    <row r="574" spans="11:16" x14ac:dyDescent="0.15">
      <c r="K574" s="35"/>
      <c r="P574" s="34"/>
    </row>
    <row r="575" spans="11:16" x14ac:dyDescent="0.15">
      <c r="K575" s="35"/>
      <c r="P575" s="34"/>
    </row>
    <row r="576" spans="11:16" x14ac:dyDescent="0.15">
      <c r="K576" s="35"/>
      <c r="P576" s="34"/>
    </row>
    <row r="577" spans="11:16" x14ac:dyDescent="0.15">
      <c r="K577" s="35"/>
      <c r="P577" s="34"/>
    </row>
    <row r="578" spans="11:16" x14ac:dyDescent="0.15">
      <c r="K578" s="35"/>
      <c r="P578" s="34"/>
    </row>
    <row r="579" spans="11:16" x14ac:dyDescent="0.15">
      <c r="K579" s="35"/>
      <c r="P579" s="34"/>
    </row>
    <row r="580" spans="11:16" x14ac:dyDescent="0.15">
      <c r="K580" s="35"/>
      <c r="P580" s="34"/>
    </row>
    <row r="581" spans="11:16" x14ac:dyDescent="0.15">
      <c r="K581" s="35"/>
      <c r="P581" s="34"/>
    </row>
    <row r="582" spans="11:16" x14ac:dyDescent="0.15">
      <c r="K582" s="35"/>
      <c r="P582" s="34"/>
    </row>
    <row r="583" spans="11:16" x14ac:dyDescent="0.15">
      <c r="K583" s="35"/>
      <c r="P583" s="34"/>
    </row>
    <row r="584" spans="11:16" x14ac:dyDescent="0.15">
      <c r="K584" s="35"/>
      <c r="P584" s="34"/>
    </row>
    <row r="585" spans="11:16" x14ac:dyDescent="0.15">
      <c r="K585" s="35"/>
      <c r="P585" s="34"/>
    </row>
    <row r="586" spans="11:16" x14ac:dyDescent="0.15">
      <c r="K586" s="35"/>
      <c r="P586" s="34"/>
    </row>
    <row r="587" spans="11:16" x14ac:dyDescent="0.15">
      <c r="K587" s="35"/>
      <c r="P587" s="34"/>
    </row>
    <row r="588" spans="11:16" x14ac:dyDescent="0.15">
      <c r="K588" s="35"/>
      <c r="P588" s="34"/>
    </row>
    <row r="589" spans="11:16" x14ac:dyDescent="0.15">
      <c r="K589" s="35"/>
      <c r="P589" s="34"/>
    </row>
    <row r="590" spans="11:16" x14ac:dyDescent="0.15">
      <c r="K590" s="35"/>
      <c r="P590" s="34"/>
    </row>
    <row r="591" spans="11:16" x14ac:dyDescent="0.15">
      <c r="K591" s="35"/>
      <c r="P591" s="34"/>
    </row>
    <row r="592" spans="11:16" x14ac:dyDescent="0.15">
      <c r="K592" s="35"/>
      <c r="P592" s="34"/>
    </row>
    <row r="593" spans="11:16" x14ac:dyDescent="0.15">
      <c r="K593" s="35"/>
      <c r="P593" s="34"/>
    </row>
    <row r="594" spans="11:16" x14ac:dyDescent="0.15">
      <c r="K594" s="35"/>
      <c r="P594" s="34"/>
    </row>
    <row r="595" spans="11:16" x14ac:dyDescent="0.15">
      <c r="K595" s="35"/>
      <c r="P595" s="34"/>
    </row>
    <row r="596" spans="11:16" x14ac:dyDescent="0.15">
      <c r="K596" s="35"/>
      <c r="P596" s="34"/>
    </row>
    <row r="597" spans="11:16" x14ac:dyDescent="0.15">
      <c r="K597" s="35"/>
      <c r="P597" s="34"/>
    </row>
    <row r="598" spans="11:16" x14ac:dyDescent="0.15">
      <c r="K598" s="35"/>
      <c r="P598" s="34"/>
    </row>
    <row r="599" spans="11:16" x14ac:dyDescent="0.15">
      <c r="K599" s="35"/>
      <c r="P599" s="34"/>
    </row>
    <row r="600" spans="11:16" x14ac:dyDescent="0.15">
      <c r="K600" s="35"/>
      <c r="P600" s="34"/>
    </row>
    <row r="601" spans="11:16" x14ac:dyDescent="0.15">
      <c r="K601" s="35"/>
      <c r="P601" s="34"/>
    </row>
    <row r="602" spans="11:16" x14ac:dyDescent="0.15">
      <c r="K602" s="35"/>
      <c r="P602" s="34"/>
    </row>
    <row r="603" spans="11:16" x14ac:dyDescent="0.15">
      <c r="K603" s="35"/>
      <c r="P603" s="34"/>
    </row>
    <row r="604" spans="11:16" x14ac:dyDescent="0.15">
      <c r="K604" s="35"/>
      <c r="P604" s="34"/>
    </row>
    <row r="605" spans="11:16" x14ac:dyDescent="0.15">
      <c r="K605" s="35"/>
      <c r="P605" s="34"/>
    </row>
    <row r="606" spans="11:16" x14ac:dyDescent="0.15">
      <c r="K606" s="35"/>
      <c r="P606" s="34"/>
    </row>
    <row r="607" spans="11:16" x14ac:dyDescent="0.15">
      <c r="K607" s="35"/>
      <c r="P607" s="34"/>
    </row>
    <row r="608" spans="11:16" x14ac:dyDescent="0.15">
      <c r="K608" s="35"/>
      <c r="P608" s="34"/>
    </row>
    <row r="609" spans="11:16" x14ac:dyDescent="0.15">
      <c r="K609" s="35"/>
      <c r="P609" s="34"/>
    </row>
    <row r="610" spans="11:16" x14ac:dyDescent="0.15">
      <c r="K610" s="35"/>
      <c r="P610" s="34"/>
    </row>
    <row r="611" spans="11:16" x14ac:dyDescent="0.15">
      <c r="K611" s="35"/>
      <c r="P611" s="34"/>
    </row>
    <row r="612" spans="11:16" x14ac:dyDescent="0.15">
      <c r="K612" s="35"/>
      <c r="P612" s="34"/>
    </row>
    <row r="613" spans="11:16" x14ac:dyDescent="0.15">
      <c r="K613" s="35"/>
      <c r="P613" s="34"/>
    </row>
    <row r="614" spans="11:16" x14ac:dyDescent="0.15">
      <c r="K614" s="35"/>
      <c r="P614" s="34"/>
    </row>
    <row r="615" spans="11:16" x14ac:dyDescent="0.15">
      <c r="K615" s="35"/>
      <c r="P615" s="34"/>
    </row>
    <row r="616" spans="11:16" x14ac:dyDescent="0.15">
      <c r="K616" s="35"/>
      <c r="P616" s="34"/>
    </row>
    <row r="617" spans="11:16" x14ac:dyDescent="0.15">
      <c r="K617" s="35"/>
      <c r="P617" s="34"/>
    </row>
    <row r="618" spans="11:16" x14ac:dyDescent="0.15">
      <c r="K618" s="35"/>
      <c r="P618" s="34"/>
    </row>
    <row r="619" spans="11:16" x14ac:dyDescent="0.15">
      <c r="K619" s="35"/>
      <c r="P619" s="34"/>
    </row>
    <row r="620" spans="11:16" x14ac:dyDescent="0.15">
      <c r="K620" s="35"/>
      <c r="P620" s="34"/>
    </row>
    <row r="621" spans="11:16" x14ac:dyDescent="0.15">
      <c r="K621" s="35"/>
      <c r="P621" s="34"/>
    </row>
    <row r="622" spans="11:16" x14ac:dyDescent="0.15">
      <c r="K622" s="35"/>
      <c r="P622" s="34"/>
    </row>
    <row r="623" spans="11:16" x14ac:dyDescent="0.15">
      <c r="K623" s="35"/>
      <c r="P623" s="34"/>
    </row>
    <row r="624" spans="11:16" x14ac:dyDescent="0.15">
      <c r="K624" s="35"/>
      <c r="P624" s="34"/>
    </row>
    <row r="625" spans="11:16" x14ac:dyDescent="0.15">
      <c r="K625" s="35"/>
      <c r="P625" s="34"/>
    </row>
    <row r="626" spans="11:16" x14ac:dyDescent="0.15">
      <c r="K626" s="35"/>
      <c r="P626" s="34"/>
    </row>
    <row r="627" spans="11:16" x14ac:dyDescent="0.15">
      <c r="K627" s="35"/>
      <c r="P627" s="34"/>
    </row>
    <row r="628" spans="11:16" x14ac:dyDescent="0.15">
      <c r="K628" s="35"/>
      <c r="P628" s="34"/>
    </row>
    <row r="629" spans="11:16" x14ac:dyDescent="0.15">
      <c r="K629" s="35"/>
      <c r="P629" s="34"/>
    </row>
    <row r="630" spans="11:16" x14ac:dyDescent="0.15">
      <c r="K630" s="35"/>
      <c r="P630" s="34"/>
    </row>
    <row r="631" spans="11:16" x14ac:dyDescent="0.15">
      <c r="K631" s="35"/>
      <c r="P631" s="34"/>
    </row>
    <row r="632" spans="11:16" x14ac:dyDescent="0.15">
      <c r="K632" s="35"/>
      <c r="P632" s="34"/>
    </row>
    <row r="633" spans="11:16" x14ac:dyDescent="0.15">
      <c r="K633" s="35"/>
      <c r="P633" s="34"/>
    </row>
    <row r="634" spans="11:16" x14ac:dyDescent="0.15">
      <c r="K634" s="35"/>
      <c r="P634" s="34"/>
    </row>
    <row r="635" spans="11:16" x14ac:dyDescent="0.15">
      <c r="K635" s="35"/>
      <c r="P635" s="34"/>
    </row>
    <row r="636" spans="11:16" x14ac:dyDescent="0.15">
      <c r="K636" s="35"/>
      <c r="P636" s="34"/>
    </row>
    <row r="637" spans="11:16" x14ac:dyDescent="0.15">
      <c r="K637" s="35"/>
      <c r="P637" s="34"/>
    </row>
    <row r="638" spans="11:16" x14ac:dyDescent="0.15">
      <c r="K638" s="35"/>
      <c r="P638" s="34"/>
    </row>
    <row r="639" spans="11:16" x14ac:dyDescent="0.15">
      <c r="K639" s="35"/>
      <c r="P639" s="34"/>
    </row>
    <row r="640" spans="11:16" x14ac:dyDescent="0.15">
      <c r="K640" s="35"/>
      <c r="P640" s="34"/>
    </row>
    <row r="641" spans="11:16" x14ac:dyDescent="0.15">
      <c r="K641" s="35"/>
      <c r="P641" s="34"/>
    </row>
    <row r="642" spans="11:16" x14ac:dyDescent="0.15">
      <c r="K642" s="35"/>
      <c r="P642" s="34"/>
    </row>
    <row r="643" spans="11:16" x14ac:dyDescent="0.15">
      <c r="K643" s="35"/>
      <c r="P643" s="34"/>
    </row>
    <row r="644" spans="11:16" x14ac:dyDescent="0.15">
      <c r="K644" s="35"/>
      <c r="P644" s="34"/>
    </row>
    <row r="645" spans="11:16" x14ac:dyDescent="0.15">
      <c r="K645" s="35"/>
      <c r="P645" s="34"/>
    </row>
    <row r="646" spans="11:16" x14ac:dyDescent="0.15">
      <c r="K646" s="35"/>
      <c r="P646" s="34"/>
    </row>
    <row r="647" spans="11:16" x14ac:dyDescent="0.15">
      <c r="K647" s="35"/>
      <c r="P647" s="34"/>
    </row>
    <row r="648" spans="11:16" x14ac:dyDescent="0.15">
      <c r="K648" s="35"/>
      <c r="P648" s="34"/>
    </row>
    <row r="649" spans="11:16" x14ac:dyDescent="0.15">
      <c r="K649" s="35"/>
      <c r="P649" s="34"/>
    </row>
    <row r="650" spans="11:16" x14ac:dyDescent="0.15">
      <c r="K650" s="35"/>
      <c r="P650" s="34"/>
    </row>
    <row r="651" spans="11:16" x14ac:dyDescent="0.15">
      <c r="K651" s="35"/>
      <c r="P651" s="34"/>
    </row>
    <row r="652" spans="11:16" x14ac:dyDescent="0.15">
      <c r="K652" s="35"/>
      <c r="P652" s="34"/>
    </row>
    <row r="653" spans="11:16" x14ac:dyDescent="0.15">
      <c r="K653" s="35"/>
      <c r="P653" s="34"/>
    </row>
    <row r="654" spans="11:16" x14ac:dyDescent="0.15">
      <c r="K654" s="35"/>
      <c r="P654" s="34"/>
    </row>
    <row r="655" spans="11:16" x14ac:dyDescent="0.15">
      <c r="K655" s="35"/>
      <c r="P655" s="34"/>
    </row>
    <row r="656" spans="11:16" x14ac:dyDescent="0.15">
      <c r="K656" s="35"/>
      <c r="P656" s="34"/>
    </row>
    <row r="657" spans="11:16" x14ac:dyDescent="0.15">
      <c r="K657" s="35"/>
      <c r="P657" s="34"/>
    </row>
    <row r="658" spans="11:16" x14ac:dyDescent="0.15">
      <c r="K658" s="35"/>
      <c r="P658" s="34"/>
    </row>
    <row r="659" spans="11:16" x14ac:dyDescent="0.15">
      <c r="K659" s="35"/>
      <c r="P659" s="34"/>
    </row>
    <row r="660" spans="11:16" x14ac:dyDescent="0.15">
      <c r="K660" s="35"/>
      <c r="P660" s="34"/>
    </row>
    <row r="661" spans="11:16" x14ac:dyDescent="0.15">
      <c r="K661" s="35"/>
      <c r="P661" s="34"/>
    </row>
    <row r="662" spans="11:16" x14ac:dyDescent="0.15">
      <c r="K662" s="35"/>
      <c r="P662" s="34"/>
    </row>
    <row r="663" spans="11:16" x14ac:dyDescent="0.15">
      <c r="K663" s="35"/>
      <c r="P663" s="34"/>
    </row>
    <row r="664" spans="11:16" x14ac:dyDescent="0.15">
      <c r="K664" s="35"/>
      <c r="P664" s="34"/>
    </row>
    <row r="665" spans="11:16" x14ac:dyDescent="0.15">
      <c r="K665" s="35"/>
      <c r="P665" s="34"/>
    </row>
    <row r="666" spans="11:16" x14ac:dyDescent="0.15">
      <c r="K666" s="35"/>
      <c r="P666" s="34"/>
    </row>
    <row r="667" spans="11:16" x14ac:dyDescent="0.15">
      <c r="K667" s="35"/>
      <c r="P667" s="34"/>
    </row>
    <row r="668" spans="11:16" x14ac:dyDescent="0.15">
      <c r="K668" s="35"/>
      <c r="P668" s="34"/>
    </row>
    <row r="669" spans="11:16" x14ac:dyDescent="0.15">
      <c r="K669" s="35"/>
      <c r="P669" s="34"/>
    </row>
    <row r="670" spans="11:16" x14ac:dyDescent="0.15">
      <c r="K670" s="35"/>
      <c r="P670" s="34"/>
    </row>
    <row r="671" spans="11:16" x14ac:dyDescent="0.15">
      <c r="K671" s="35"/>
      <c r="P671" s="34"/>
    </row>
    <row r="672" spans="11:16" x14ac:dyDescent="0.15">
      <c r="K672" s="35"/>
      <c r="P672" s="34"/>
    </row>
    <row r="673" spans="11:16" x14ac:dyDescent="0.15">
      <c r="K673" s="35"/>
      <c r="P673" s="34"/>
    </row>
    <row r="674" spans="11:16" x14ac:dyDescent="0.15">
      <c r="K674" s="35"/>
      <c r="P674" s="34"/>
    </row>
    <row r="675" spans="11:16" x14ac:dyDescent="0.15">
      <c r="K675" s="35"/>
      <c r="P675" s="34"/>
    </row>
    <row r="676" spans="11:16" x14ac:dyDescent="0.15">
      <c r="K676" s="35"/>
      <c r="P676" s="34"/>
    </row>
    <row r="677" spans="11:16" x14ac:dyDescent="0.15">
      <c r="K677" s="35"/>
      <c r="P677" s="34"/>
    </row>
    <row r="678" spans="11:16" x14ac:dyDescent="0.15">
      <c r="K678" s="35"/>
      <c r="P678" s="34"/>
    </row>
    <row r="679" spans="11:16" x14ac:dyDescent="0.15">
      <c r="K679" s="35"/>
      <c r="P679" s="34"/>
    </row>
    <row r="680" spans="11:16" x14ac:dyDescent="0.15">
      <c r="K680" s="35"/>
      <c r="P680" s="34"/>
    </row>
    <row r="681" spans="11:16" x14ac:dyDescent="0.15">
      <c r="K681" s="35"/>
      <c r="P681" s="34"/>
    </row>
    <row r="682" spans="11:16" x14ac:dyDescent="0.15">
      <c r="K682" s="35"/>
      <c r="P682" s="34"/>
    </row>
    <row r="683" spans="11:16" x14ac:dyDescent="0.15">
      <c r="K683" s="35"/>
      <c r="P683" s="34"/>
    </row>
    <row r="684" spans="11:16" x14ac:dyDescent="0.15">
      <c r="K684" s="35"/>
      <c r="P684" s="34"/>
    </row>
    <row r="685" spans="11:16" x14ac:dyDescent="0.15">
      <c r="K685" s="35"/>
      <c r="P685" s="34"/>
    </row>
    <row r="686" spans="11:16" x14ac:dyDescent="0.15">
      <c r="K686" s="35"/>
      <c r="P686" s="34"/>
    </row>
    <row r="687" spans="11:16" x14ac:dyDescent="0.15">
      <c r="K687" s="35"/>
      <c r="P687" s="34"/>
    </row>
    <row r="688" spans="11:16" x14ac:dyDescent="0.15">
      <c r="K688" s="35"/>
      <c r="P688" s="34"/>
    </row>
    <row r="689" spans="11:16" x14ac:dyDescent="0.15">
      <c r="K689" s="35"/>
      <c r="P689" s="34"/>
    </row>
    <row r="690" spans="11:16" x14ac:dyDescent="0.15">
      <c r="K690" s="35"/>
      <c r="P690" s="34"/>
    </row>
    <row r="691" spans="11:16" x14ac:dyDescent="0.15">
      <c r="K691" s="35"/>
      <c r="P691" s="34"/>
    </row>
    <row r="692" spans="11:16" x14ac:dyDescent="0.15">
      <c r="K692" s="35"/>
      <c r="P692" s="34"/>
    </row>
    <row r="693" spans="11:16" x14ac:dyDescent="0.15">
      <c r="K693" s="35"/>
      <c r="P693" s="34"/>
    </row>
    <row r="694" spans="11:16" x14ac:dyDescent="0.15">
      <c r="K694" s="35"/>
      <c r="P694" s="34"/>
    </row>
    <row r="695" spans="11:16" x14ac:dyDescent="0.15">
      <c r="K695" s="35"/>
      <c r="P695" s="34"/>
    </row>
    <row r="696" spans="11:16" x14ac:dyDescent="0.15">
      <c r="K696" s="35"/>
      <c r="P696" s="34"/>
    </row>
    <row r="697" spans="11:16" x14ac:dyDescent="0.15">
      <c r="K697" s="35"/>
      <c r="P697" s="34"/>
    </row>
    <row r="698" spans="11:16" x14ac:dyDescent="0.15">
      <c r="K698" s="35"/>
      <c r="P698" s="34"/>
    </row>
    <row r="699" spans="11:16" x14ac:dyDescent="0.15">
      <c r="K699" s="35"/>
      <c r="P699" s="34"/>
    </row>
    <row r="700" spans="11:16" x14ac:dyDescent="0.15">
      <c r="K700" s="35"/>
      <c r="P700" s="34"/>
    </row>
    <row r="701" spans="11:16" x14ac:dyDescent="0.15">
      <c r="K701" s="35"/>
      <c r="P701" s="34"/>
    </row>
    <row r="702" spans="11:16" x14ac:dyDescent="0.15">
      <c r="K702" s="35"/>
      <c r="P702" s="34"/>
    </row>
    <row r="703" spans="11:16" x14ac:dyDescent="0.15">
      <c r="K703" s="35"/>
      <c r="P703" s="34"/>
    </row>
    <row r="704" spans="11:16" x14ac:dyDescent="0.15">
      <c r="K704" s="35"/>
      <c r="P704" s="34"/>
    </row>
    <row r="705" spans="11:16" x14ac:dyDescent="0.15">
      <c r="K705" s="35"/>
      <c r="P705" s="34"/>
    </row>
    <row r="706" spans="11:16" x14ac:dyDescent="0.15">
      <c r="K706" s="35"/>
      <c r="P706" s="34"/>
    </row>
    <row r="707" spans="11:16" x14ac:dyDescent="0.15">
      <c r="K707" s="35"/>
      <c r="P707" s="34"/>
    </row>
    <row r="708" spans="11:16" x14ac:dyDescent="0.15">
      <c r="K708" s="35"/>
      <c r="P708" s="34"/>
    </row>
    <row r="709" spans="11:16" x14ac:dyDescent="0.15">
      <c r="K709" s="35"/>
      <c r="P709" s="34"/>
    </row>
    <row r="710" spans="11:16" x14ac:dyDescent="0.15">
      <c r="K710" s="35"/>
      <c r="P710" s="34"/>
    </row>
    <row r="711" spans="11:16" x14ac:dyDescent="0.15">
      <c r="K711" s="35"/>
      <c r="P711" s="34"/>
    </row>
    <row r="712" spans="11:16" x14ac:dyDescent="0.15">
      <c r="K712" s="35"/>
      <c r="P712" s="34"/>
    </row>
    <row r="713" spans="11:16" x14ac:dyDescent="0.15">
      <c r="K713" s="35"/>
      <c r="P713" s="34"/>
    </row>
    <row r="714" spans="11:16" x14ac:dyDescent="0.15">
      <c r="K714" s="35"/>
      <c r="P714" s="34"/>
    </row>
    <row r="715" spans="11:16" x14ac:dyDescent="0.15">
      <c r="K715" s="35"/>
      <c r="P715" s="34"/>
    </row>
    <row r="716" spans="11:16" x14ac:dyDescent="0.15">
      <c r="K716" s="35"/>
      <c r="P716" s="34"/>
    </row>
    <row r="717" spans="11:16" x14ac:dyDescent="0.15">
      <c r="K717" s="35"/>
      <c r="P717" s="34"/>
    </row>
    <row r="718" spans="11:16" x14ac:dyDescent="0.15">
      <c r="K718" s="35"/>
      <c r="P718" s="34"/>
    </row>
    <row r="719" spans="11:16" x14ac:dyDescent="0.15">
      <c r="K719" s="35"/>
      <c r="P719" s="34"/>
    </row>
    <row r="720" spans="11:16" x14ac:dyDescent="0.15">
      <c r="K720" s="35"/>
      <c r="P720" s="34"/>
    </row>
    <row r="721" spans="11:16" x14ac:dyDescent="0.15">
      <c r="K721" s="35"/>
      <c r="P721" s="34"/>
    </row>
    <row r="722" spans="11:16" x14ac:dyDescent="0.15">
      <c r="K722" s="35"/>
      <c r="P722" s="34"/>
    </row>
    <row r="723" spans="11:16" x14ac:dyDescent="0.15">
      <c r="K723" s="35"/>
      <c r="P723" s="34"/>
    </row>
    <row r="724" spans="11:16" x14ac:dyDescent="0.15">
      <c r="K724" s="35"/>
      <c r="P724" s="34"/>
    </row>
    <row r="725" spans="11:16" x14ac:dyDescent="0.15">
      <c r="K725" s="35"/>
      <c r="P725" s="34"/>
    </row>
    <row r="726" spans="11:16" x14ac:dyDescent="0.15">
      <c r="K726" s="35"/>
      <c r="P726" s="34"/>
    </row>
    <row r="727" spans="11:16" x14ac:dyDescent="0.15">
      <c r="K727" s="35"/>
      <c r="P727" s="34"/>
    </row>
    <row r="728" spans="11:16" x14ac:dyDescent="0.15">
      <c r="K728" s="35"/>
      <c r="P728" s="34"/>
    </row>
    <row r="729" spans="11:16" x14ac:dyDescent="0.15">
      <c r="K729" s="35"/>
      <c r="P729" s="34"/>
    </row>
    <row r="730" spans="11:16" x14ac:dyDescent="0.15">
      <c r="K730" s="35"/>
      <c r="P730" s="34"/>
    </row>
    <row r="731" spans="11:16" x14ac:dyDescent="0.15">
      <c r="K731" s="35"/>
      <c r="P731" s="34"/>
    </row>
    <row r="732" spans="11:16" x14ac:dyDescent="0.15">
      <c r="K732" s="35"/>
      <c r="P732" s="34"/>
    </row>
    <row r="733" spans="11:16" x14ac:dyDescent="0.15">
      <c r="K733" s="35"/>
      <c r="P733" s="34"/>
    </row>
    <row r="734" spans="11:16" x14ac:dyDescent="0.15">
      <c r="K734" s="35"/>
      <c r="P734" s="34"/>
    </row>
    <row r="735" spans="11:16" x14ac:dyDescent="0.15">
      <c r="K735" s="35"/>
      <c r="P735" s="34"/>
    </row>
    <row r="736" spans="11:16" x14ac:dyDescent="0.15">
      <c r="K736" s="35"/>
      <c r="P736" s="34"/>
    </row>
    <row r="737" spans="11:16" x14ac:dyDescent="0.15">
      <c r="K737" s="35"/>
      <c r="P737" s="34"/>
    </row>
    <row r="738" spans="11:16" x14ac:dyDescent="0.15">
      <c r="K738" s="35"/>
      <c r="P738" s="34"/>
    </row>
    <row r="739" spans="11:16" x14ac:dyDescent="0.15">
      <c r="K739" s="35"/>
      <c r="P739" s="34"/>
    </row>
    <row r="740" spans="11:16" x14ac:dyDescent="0.15">
      <c r="K740" s="35"/>
      <c r="P740" s="34"/>
    </row>
    <row r="741" spans="11:16" x14ac:dyDescent="0.15">
      <c r="K741" s="35"/>
      <c r="P741" s="34"/>
    </row>
    <row r="742" spans="11:16" x14ac:dyDescent="0.15">
      <c r="K742" s="35"/>
      <c r="P742" s="34"/>
    </row>
    <row r="743" spans="11:16" x14ac:dyDescent="0.15">
      <c r="K743" s="35"/>
      <c r="P743" s="34"/>
    </row>
    <row r="744" spans="11:16" x14ac:dyDescent="0.15">
      <c r="K744" s="35"/>
      <c r="P744" s="34"/>
    </row>
    <row r="745" spans="11:16" x14ac:dyDescent="0.15">
      <c r="K745" s="35"/>
      <c r="P745" s="34"/>
    </row>
    <row r="746" spans="11:16" x14ac:dyDescent="0.15">
      <c r="K746" s="35"/>
      <c r="P746" s="34"/>
    </row>
    <row r="747" spans="11:16" x14ac:dyDescent="0.15">
      <c r="K747" s="35"/>
      <c r="P747" s="34"/>
    </row>
    <row r="748" spans="11:16" x14ac:dyDescent="0.15">
      <c r="K748" s="35"/>
      <c r="P748" s="34"/>
    </row>
    <row r="749" spans="11:16" x14ac:dyDescent="0.15">
      <c r="K749" s="35"/>
      <c r="P749" s="34"/>
    </row>
    <row r="750" spans="11:16" x14ac:dyDescent="0.15">
      <c r="K750" s="35"/>
      <c r="P750" s="34"/>
    </row>
    <row r="751" spans="11:16" x14ac:dyDescent="0.15">
      <c r="K751" s="35"/>
      <c r="P751" s="34"/>
    </row>
    <row r="752" spans="11:16" x14ac:dyDescent="0.15">
      <c r="K752" s="35"/>
      <c r="P752" s="34"/>
    </row>
    <row r="753" spans="11:16" x14ac:dyDescent="0.15">
      <c r="K753" s="35"/>
      <c r="P753" s="34"/>
    </row>
    <row r="754" spans="11:16" x14ac:dyDescent="0.15">
      <c r="K754" s="35"/>
      <c r="P754" s="34"/>
    </row>
    <row r="755" spans="11:16" x14ac:dyDescent="0.15">
      <c r="K755" s="35"/>
      <c r="P755" s="34"/>
    </row>
    <row r="756" spans="11:16" x14ac:dyDescent="0.15">
      <c r="K756" s="35"/>
      <c r="P756" s="34"/>
    </row>
    <row r="757" spans="11:16" x14ac:dyDescent="0.15">
      <c r="K757" s="35"/>
      <c r="P757" s="34"/>
    </row>
    <row r="758" spans="11:16" x14ac:dyDescent="0.15">
      <c r="K758" s="35"/>
      <c r="P758" s="34"/>
    </row>
    <row r="759" spans="11:16" x14ac:dyDescent="0.15">
      <c r="K759" s="35"/>
      <c r="P759" s="34"/>
    </row>
    <row r="760" spans="11:16" x14ac:dyDescent="0.15">
      <c r="K760" s="35"/>
      <c r="P760" s="34"/>
    </row>
    <row r="761" spans="11:16" x14ac:dyDescent="0.15">
      <c r="K761" s="35"/>
      <c r="P761" s="34"/>
    </row>
    <row r="762" spans="11:16" x14ac:dyDescent="0.15">
      <c r="K762" s="35"/>
      <c r="P762" s="34"/>
    </row>
    <row r="763" spans="11:16" x14ac:dyDescent="0.15">
      <c r="K763" s="35"/>
      <c r="P763" s="34"/>
    </row>
    <row r="764" spans="11:16" x14ac:dyDescent="0.15">
      <c r="K764" s="35"/>
      <c r="P764" s="34"/>
    </row>
    <row r="765" spans="11:16" x14ac:dyDescent="0.15">
      <c r="K765" s="35"/>
      <c r="P765" s="34"/>
    </row>
    <row r="766" spans="11:16" x14ac:dyDescent="0.15">
      <c r="K766" s="35"/>
      <c r="P766" s="34"/>
    </row>
    <row r="767" spans="11:16" x14ac:dyDescent="0.15">
      <c r="K767" s="35"/>
      <c r="P767" s="34"/>
    </row>
    <row r="768" spans="11:16" x14ac:dyDescent="0.15">
      <c r="K768" s="35"/>
      <c r="P768" s="34"/>
    </row>
    <row r="769" spans="11:16" x14ac:dyDescent="0.15">
      <c r="K769" s="35"/>
      <c r="P769" s="34"/>
    </row>
    <row r="770" spans="11:16" x14ac:dyDescent="0.15">
      <c r="K770" s="35"/>
      <c r="P770" s="34"/>
    </row>
    <row r="771" spans="11:16" x14ac:dyDescent="0.15">
      <c r="K771" s="35"/>
      <c r="P771" s="34"/>
    </row>
    <row r="772" spans="11:16" x14ac:dyDescent="0.15">
      <c r="K772" s="35"/>
      <c r="P772" s="34"/>
    </row>
    <row r="773" spans="11:16" x14ac:dyDescent="0.15">
      <c r="K773" s="35"/>
      <c r="P773" s="34"/>
    </row>
    <row r="774" spans="11:16" x14ac:dyDescent="0.15">
      <c r="K774" s="35"/>
      <c r="P774" s="34"/>
    </row>
    <row r="775" spans="11:16" x14ac:dyDescent="0.15">
      <c r="K775" s="35"/>
      <c r="P775" s="34"/>
    </row>
    <row r="776" spans="11:16" x14ac:dyDescent="0.15">
      <c r="K776" s="35"/>
      <c r="P776" s="34"/>
    </row>
    <row r="777" spans="11:16" x14ac:dyDescent="0.15">
      <c r="K777" s="35"/>
      <c r="P777" s="34"/>
    </row>
    <row r="778" spans="11:16" x14ac:dyDescent="0.15">
      <c r="K778" s="35"/>
      <c r="P778" s="34"/>
    </row>
    <row r="779" spans="11:16" x14ac:dyDescent="0.15">
      <c r="K779" s="35"/>
      <c r="P779" s="34"/>
    </row>
    <row r="780" spans="11:16" x14ac:dyDescent="0.15">
      <c r="K780" s="35"/>
      <c r="P780" s="34"/>
    </row>
    <row r="781" spans="11:16" x14ac:dyDescent="0.15">
      <c r="K781" s="35"/>
      <c r="P781" s="34"/>
    </row>
    <row r="782" spans="11:16" x14ac:dyDescent="0.15">
      <c r="K782" s="35"/>
      <c r="P782" s="34"/>
    </row>
    <row r="783" spans="11:16" x14ac:dyDescent="0.15">
      <c r="K783" s="35"/>
      <c r="P783" s="34"/>
    </row>
    <row r="784" spans="11:16" x14ac:dyDescent="0.15">
      <c r="K784" s="35"/>
      <c r="P784" s="34"/>
    </row>
    <row r="785" spans="11:16" x14ac:dyDescent="0.15">
      <c r="K785" s="35"/>
      <c r="P785" s="34"/>
    </row>
    <row r="786" spans="11:16" x14ac:dyDescent="0.15">
      <c r="K786" s="35"/>
      <c r="P786" s="34"/>
    </row>
    <row r="787" spans="11:16" x14ac:dyDescent="0.15">
      <c r="K787" s="35"/>
      <c r="P787" s="34"/>
    </row>
    <row r="788" spans="11:16" x14ac:dyDescent="0.15">
      <c r="K788" s="35"/>
      <c r="P788" s="34"/>
    </row>
    <row r="789" spans="11:16" x14ac:dyDescent="0.15">
      <c r="K789" s="35"/>
      <c r="P789" s="34"/>
    </row>
    <row r="790" spans="11:16" x14ac:dyDescent="0.15">
      <c r="K790" s="35"/>
      <c r="P790" s="34"/>
    </row>
    <row r="791" spans="11:16" x14ac:dyDescent="0.15">
      <c r="K791" s="35"/>
      <c r="P791" s="34"/>
    </row>
    <row r="792" spans="11:16" x14ac:dyDescent="0.15">
      <c r="K792" s="35"/>
      <c r="P792" s="34"/>
    </row>
    <row r="793" spans="11:16" x14ac:dyDescent="0.15">
      <c r="K793" s="35"/>
      <c r="P793" s="34"/>
    </row>
    <row r="794" spans="11:16" x14ac:dyDescent="0.15">
      <c r="K794" s="35"/>
      <c r="P794" s="34"/>
    </row>
    <row r="795" spans="11:16" x14ac:dyDescent="0.15">
      <c r="K795" s="35"/>
      <c r="P795" s="34"/>
    </row>
    <row r="796" spans="11:16" x14ac:dyDescent="0.15">
      <c r="K796" s="35"/>
      <c r="P796" s="34"/>
    </row>
    <row r="797" spans="11:16" x14ac:dyDescent="0.15">
      <c r="K797" s="35"/>
      <c r="P797" s="34"/>
    </row>
    <row r="798" spans="11:16" x14ac:dyDescent="0.15">
      <c r="K798" s="35"/>
      <c r="P798" s="34"/>
    </row>
    <row r="799" spans="11:16" x14ac:dyDescent="0.15">
      <c r="K799" s="35"/>
      <c r="P799" s="34"/>
    </row>
    <row r="800" spans="11:16" x14ac:dyDescent="0.15">
      <c r="K800" s="35"/>
      <c r="P800" s="34"/>
    </row>
    <row r="801" spans="11:16" x14ac:dyDescent="0.15">
      <c r="K801" s="35"/>
      <c r="P801" s="34"/>
    </row>
    <row r="802" spans="11:16" x14ac:dyDescent="0.15">
      <c r="K802" s="35"/>
      <c r="P802" s="34"/>
    </row>
    <row r="803" spans="11:16" x14ac:dyDescent="0.15">
      <c r="K803" s="35"/>
      <c r="P803" s="34"/>
    </row>
    <row r="804" spans="11:16" x14ac:dyDescent="0.15">
      <c r="K804" s="35"/>
      <c r="P804" s="34"/>
    </row>
    <row r="805" spans="11:16" x14ac:dyDescent="0.15">
      <c r="K805" s="35"/>
      <c r="P805" s="34"/>
    </row>
    <row r="806" spans="11:16" x14ac:dyDescent="0.15">
      <c r="K806" s="35"/>
      <c r="P806" s="34"/>
    </row>
    <row r="807" spans="11:16" x14ac:dyDescent="0.15">
      <c r="K807" s="35"/>
      <c r="P807" s="34"/>
    </row>
    <row r="808" spans="11:16" x14ac:dyDescent="0.15">
      <c r="K808" s="35"/>
      <c r="P808" s="34"/>
    </row>
    <row r="809" spans="11:16" x14ac:dyDescent="0.15">
      <c r="K809" s="35"/>
      <c r="P809" s="34"/>
    </row>
    <row r="810" spans="11:16" x14ac:dyDescent="0.15">
      <c r="K810" s="35"/>
      <c r="P810" s="34"/>
    </row>
    <row r="811" spans="11:16" x14ac:dyDescent="0.15">
      <c r="K811" s="35"/>
      <c r="P811" s="34"/>
    </row>
    <row r="812" spans="11:16" x14ac:dyDescent="0.15">
      <c r="K812" s="35"/>
      <c r="P812" s="34"/>
    </row>
    <row r="813" spans="11:16" x14ac:dyDescent="0.15">
      <c r="K813" s="35"/>
      <c r="P813" s="34"/>
    </row>
    <row r="814" spans="11:16" x14ac:dyDescent="0.15">
      <c r="K814" s="35"/>
      <c r="P814" s="34"/>
    </row>
    <row r="815" spans="11:16" x14ac:dyDescent="0.15">
      <c r="K815" s="35"/>
      <c r="P815" s="34"/>
    </row>
    <row r="816" spans="11:16" x14ac:dyDescent="0.15">
      <c r="K816" s="35"/>
      <c r="P816" s="34"/>
    </row>
    <row r="817" spans="11:16" x14ac:dyDescent="0.15">
      <c r="K817" s="35"/>
      <c r="P817" s="34"/>
    </row>
    <row r="818" spans="11:16" x14ac:dyDescent="0.15">
      <c r="K818" s="35"/>
      <c r="P818" s="34"/>
    </row>
    <row r="819" spans="11:16" x14ac:dyDescent="0.15">
      <c r="K819" s="35"/>
      <c r="P819" s="34"/>
    </row>
    <row r="820" spans="11:16" x14ac:dyDescent="0.15">
      <c r="K820" s="35"/>
      <c r="P820" s="34"/>
    </row>
    <row r="821" spans="11:16" x14ac:dyDescent="0.15">
      <c r="K821" s="35"/>
      <c r="P821" s="34"/>
    </row>
    <row r="822" spans="11:16" x14ac:dyDescent="0.15">
      <c r="K822" s="35"/>
      <c r="P822" s="34"/>
    </row>
    <row r="823" spans="11:16" x14ac:dyDescent="0.15">
      <c r="K823" s="35"/>
      <c r="P823" s="34"/>
    </row>
    <row r="824" spans="11:16" x14ac:dyDescent="0.15">
      <c r="K824" s="35"/>
      <c r="P824" s="34"/>
    </row>
    <row r="825" spans="11:16" x14ac:dyDescent="0.15">
      <c r="K825" s="35"/>
      <c r="P825" s="34"/>
    </row>
    <row r="826" spans="11:16" x14ac:dyDescent="0.15">
      <c r="K826" s="35"/>
      <c r="P826" s="34"/>
    </row>
    <row r="827" spans="11:16" x14ac:dyDescent="0.15">
      <c r="K827" s="35"/>
      <c r="P827" s="34"/>
    </row>
    <row r="828" spans="11:16" x14ac:dyDescent="0.15">
      <c r="K828" s="35"/>
      <c r="P828" s="34"/>
    </row>
    <row r="829" spans="11:16" x14ac:dyDescent="0.15">
      <c r="K829" s="35"/>
      <c r="P829" s="34"/>
    </row>
    <row r="830" spans="11:16" x14ac:dyDescent="0.15">
      <c r="K830" s="35"/>
      <c r="P830" s="34"/>
    </row>
    <row r="831" spans="11:16" x14ac:dyDescent="0.15">
      <c r="K831" s="35"/>
      <c r="P831" s="34"/>
    </row>
    <row r="832" spans="11:16" x14ac:dyDescent="0.15">
      <c r="K832" s="35"/>
      <c r="P832" s="34"/>
    </row>
    <row r="833" spans="11:16" x14ac:dyDescent="0.15">
      <c r="K833" s="35"/>
      <c r="P833" s="34"/>
    </row>
    <row r="834" spans="11:16" x14ac:dyDescent="0.15">
      <c r="K834" s="35"/>
      <c r="P834" s="34"/>
    </row>
    <row r="835" spans="11:16" x14ac:dyDescent="0.15">
      <c r="K835" s="35"/>
      <c r="P835" s="34"/>
    </row>
    <row r="836" spans="11:16" x14ac:dyDescent="0.15">
      <c r="K836" s="35"/>
      <c r="P836" s="34"/>
    </row>
    <row r="837" spans="11:16" x14ac:dyDescent="0.15">
      <c r="K837" s="35"/>
      <c r="P837" s="34"/>
    </row>
    <row r="838" spans="11:16" x14ac:dyDescent="0.15">
      <c r="K838" s="35"/>
      <c r="P838" s="34"/>
    </row>
    <row r="839" spans="11:16" x14ac:dyDescent="0.15">
      <c r="K839" s="35"/>
      <c r="P839" s="34"/>
    </row>
    <row r="840" spans="11:16" x14ac:dyDescent="0.15">
      <c r="K840" s="35"/>
      <c r="P840" s="34"/>
    </row>
    <row r="841" spans="11:16" x14ac:dyDescent="0.15">
      <c r="K841" s="35"/>
      <c r="P841" s="34"/>
    </row>
    <row r="842" spans="11:16" x14ac:dyDescent="0.15">
      <c r="K842" s="35"/>
      <c r="P842" s="34"/>
    </row>
    <row r="843" spans="11:16" x14ac:dyDescent="0.15">
      <c r="K843" s="35"/>
      <c r="P843" s="34"/>
    </row>
    <row r="844" spans="11:16" x14ac:dyDescent="0.15">
      <c r="K844" s="35"/>
      <c r="P844" s="34"/>
    </row>
    <row r="845" spans="11:16" x14ac:dyDescent="0.15">
      <c r="K845" s="35"/>
      <c r="P845" s="34"/>
    </row>
    <row r="846" spans="11:16" x14ac:dyDescent="0.15">
      <c r="K846" s="35"/>
      <c r="P846" s="34"/>
    </row>
    <row r="847" spans="11:16" x14ac:dyDescent="0.15">
      <c r="K847" s="35"/>
      <c r="P847" s="34"/>
    </row>
    <row r="848" spans="11:16" x14ac:dyDescent="0.15">
      <c r="K848" s="35"/>
      <c r="P848" s="34"/>
    </row>
    <row r="849" spans="11:16" x14ac:dyDescent="0.15">
      <c r="K849" s="35"/>
      <c r="P849" s="34"/>
    </row>
    <row r="850" spans="11:16" x14ac:dyDescent="0.15">
      <c r="K850" s="35"/>
      <c r="P850" s="34"/>
    </row>
    <row r="851" spans="11:16" x14ac:dyDescent="0.15">
      <c r="K851" s="35"/>
      <c r="P851" s="34"/>
    </row>
    <row r="852" spans="11:16" x14ac:dyDescent="0.15">
      <c r="K852" s="35"/>
      <c r="P852" s="34"/>
    </row>
    <row r="853" spans="11:16" x14ac:dyDescent="0.15">
      <c r="K853" s="35"/>
      <c r="P853" s="34"/>
    </row>
    <row r="854" spans="11:16" x14ac:dyDescent="0.15">
      <c r="K854" s="35"/>
      <c r="P854" s="34"/>
    </row>
    <row r="855" spans="11:16" x14ac:dyDescent="0.15">
      <c r="K855" s="35"/>
      <c r="P855" s="34"/>
    </row>
    <row r="856" spans="11:16" x14ac:dyDescent="0.15">
      <c r="K856" s="35"/>
      <c r="P856" s="34"/>
    </row>
    <row r="857" spans="11:16" x14ac:dyDescent="0.15">
      <c r="K857" s="35"/>
      <c r="P857" s="34"/>
    </row>
    <row r="858" spans="11:16" x14ac:dyDescent="0.15">
      <c r="K858" s="35"/>
      <c r="P858" s="34"/>
    </row>
    <row r="859" spans="11:16" x14ac:dyDescent="0.15">
      <c r="K859" s="35"/>
      <c r="P859" s="34"/>
    </row>
    <row r="860" spans="11:16" x14ac:dyDescent="0.15">
      <c r="K860" s="35"/>
      <c r="P860" s="34"/>
    </row>
    <row r="861" spans="11:16" x14ac:dyDescent="0.15">
      <c r="K861" s="35"/>
      <c r="P861" s="34"/>
    </row>
    <row r="862" spans="11:16" x14ac:dyDescent="0.15">
      <c r="K862" s="35"/>
      <c r="P862" s="34"/>
    </row>
    <row r="863" spans="11:16" x14ac:dyDescent="0.15">
      <c r="K863" s="35"/>
      <c r="P863" s="34"/>
    </row>
    <row r="864" spans="11:16" x14ac:dyDescent="0.15">
      <c r="K864" s="35"/>
      <c r="P864" s="34"/>
    </row>
    <row r="865" spans="11:16" x14ac:dyDescent="0.15">
      <c r="K865" s="35"/>
      <c r="P865" s="34"/>
    </row>
    <row r="866" spans="11:16" x14ac:dyDescent="0.15">
      <c r="K866" s="35"/>
      <c r="P866" s="34"/>
    </row>
    <row r="867" spans="11:16" x14ac:dyDescent="0.15">
      <c r="K867" s="35"/>
      <c r="P867" s="34"/>
    </row>
    <row r="868" spans="11:16" x14ac:dyDescent="0.15">
      <c r="K868" s="35"/>
      <c r="P868" s="34"/>
    </row>
    <row r="869" spans="11:16" x14ac:dyDescent="0.15">
      <c r="K869" s="35"/>
      <c r="P869" s="34"/>
    </row>
    <row r="870" spans="11:16" x14ac:dyDescent="0.15">
      <c r="K870" s="35"/>
      <c r="P870" s="34"/>
    </row>
    <row r="871" spans="11:16" x14ac:dyDescent="0.15">
      <c r="K871" s="35"/>
      <c r="P871" s="34"/>
    </row>
    <row r="872" spans="11:16" x14ac:dyDescent="0.15">
      <c r="K872" s="35"/>
      <c r="P872" s="34"/>
    </row>
    <row r="873" spans="11:16" x14ac:dyDescent="0.15">
      <c r="K873" s="35"/>
      <c r="P873" s="34"/>
    </row>
    <row r="874" spans="11:16" x14ac:dyDescent="0.15">
      <c r="K874" s="35"/>
      <c r="P874" s="34"/>
    </row>
    <row r="875" spans="11:16" x14ac:dyDescent="0.15">
      <c r="K875" s="35"/>
      <c r="P875" s="34"/>
    </row>
    <row r="876" spans="11:16" x14ac:dyDescent="0.15">
      <c r="K876" s="35"/>
      <c r="P876" s="34"/>
    </row>
    <row r="877" spans="11:16" x14ac:dyDescent="0.15">
      <c r="K877" s="35"/>
      <c r="P877" s="34"/>
    </row>
    <row r="878" spans="11:16" x14ac:dyDescent="0.15">
      <c r="K878" s="35"/>
      <c r="P878" s="34"/>
    </row>
    <row r="879" spans="11:16" x14ac:dyDescent="0.15">
      <c r="K879" s="35"/>
      <c r="P879" s="34"/>
    </row>
    <row r="880" spans="11:16" x14ac:dyDescent="0.15">
      <c r="K880" s="35"/>
      <c r="P880" s="34"/>
    </row>
    <row r="881" spans="11:16" x14ac:dyDescent="0.15">
      <c r="K881" s="35"/>
      <c r="P881" s="34"/>
    </row>
    <row r="882" spans="11:16" x14ac:dyDescent="0.15">
      <c r="K882" s="35"/>
      <c r="P882" s="34"/>
    </row>
    <row r="883" spans="11:16" x14ac:dyDescent="0.15">
      <c r="K883" s="35"/>
      <c r="P883" s="34"/>
    </row>
    <row r="884" spans="11:16" x14ac:dyDescent="0.15">
      <c r="K884" s="35"/>
      <c r="P884" s="34"/>
    </row>
    <row r="885" spans="11:16" x14ac:dyDescent="0.15">
      <c r="K885" s="35"/>
      <c r="P885" s="34"/>
    </row>
    <row r="886" spans="11:16" x14ac:dyDescent="0.15">
      <c r="K886" s="35"/>
      <c r="P886" s="34"/>
    </row>
    <row r="887" spans="11:16" x14ac:dyDescent="0.15">
      <c r="K887" s="35"/>
      <c r="P887" s="34"/>
    </row>
    <row r="888" spans="11:16" x14ac:dyDescent="0.15">
      <c r="K888" s="35"/>
      <c r="P888" s="34"/>
    </row>
    <row r="889" spans="11:16" x14ac:dyDescent="0.15">
      <c r="K889" s="35"/>
      <c r="P889" s="34"/>
    </row>
    <row r="890" spans="11:16" x14ac:dyDescent="0.15">
      <c r="K890" s="35"/>
      <c r="P890" s="34"/>
    </row>
    <row r="891" spans="11:16" x14ac:dyDescent="0.15">
      <c r="K891" s="35"/>
      <c r="P891" s="34"/>
    </row>
    <row r="892" spans="11:16" x14ac:dyDescent="0.15">
      <c r="K892" s="35"/>
      <c r="P892" s="34"/>
    </row>
    <row r="893" spans="11:16" x14ac:dyDescent="0.15">
      <c r="K893" s="35"/>
      <c r="P893" s="34"/>
    </row>
    <row r="894" spans="11:16" x14ac:dyDescent="0.15">
      <c r="K894" s="35"/>
      <c r="P894" s="34"/>
    </row>
    <row r="895" spans="11:16" x14ac:dyDescent="0.15">
      <c r="K895" s="35"/>
      <c r="P895" s="34"/>
    </row>
    <row r="896" spans="11:16" x14ac:dyDescent="0.15">
      <c r="K896" s="35"/>
      <c r="P896" s="34"/>
    </row>
    <row r="897" spans="11:16" x14ac:dyDescent="0.15">
      <c r="K897" s="35"/>
      <c r="P897" s="34"/>
    </row>
    <row r="898" spans="11:16" x14ac:dyDescent="0.15">
      <c r="K898" s="35"/>
      <c r="P898" s="34"/>
    </row>
    <row r="899" spans="11:16" x14ac:dyDescent="0.15">
      <c r="K899" s="35"/>
      <c r="P899" s="34"/>
    </row>
    <row r="900" spans="11:16" x14ac:dyDescent="0.15">
      <c r="K900" s="35"/>
      <c r="P900" s="34"/>
    </row>
    <row r="901" spans="11:16" x14ac:dyDescent="0.15">
      <c r="K901" s="35"/>
      <c r="P901" s="34"/>
    </row>
    <row r="902" spans="11:16" x14ac:dyDescent="0.15">
      <c r="K902" s="35"/>
      <c r="P902" s="34"/>
    </row>
    <row r="903" spans="11:16" x14ac:dyDescent="0.15">
      <c r="K903" s="35"/>
      <c r="P903" s="34"/>
    </row>
    <row r="904" spans="11:16" x14ac:dyDescent="0.15">
      <c r="K904" s="35"/>
      <c r="P904" s="34"/>
    </row>
    <row r="905" spans="11:16" x14ac:dyDescent="0.15">
      <c r="K905" s="35"/>
      <c r="P905" s="34"/>
    </row>
    <row r="906" spans="11:16" x14ac:dyDescent="0.15">
      <c r="K906" s="35"/>
      <c r="P906" s="34"/>
    </row>
    <row r="907" spans="11:16" x14ac:dyDescent="0.15">
      <c r="K907" s="35"/>
      <c r="P907" s="34"/>
    </row>
    <row r="908" spans="11:16" x14ac:dyDescent="0.15">
      <c r="K908" s="35"/>
      <c r="P908" s="34"/>
    </row>
    <row r="909" spans="11:16" x14ac:dyDescent="0.15">
      <c r="K909" s="35"/>
      <c r="P909" s="34"/>
    </row>
    <row r="910" spans="11:16" x14ac:dyDescent="0.15">
      <c r="K910" s="35"/>
      <c r="P910" s="34"/>
    </row>
    <row r="911" spans="11:16" x14ac:dyDescent="0.15">
      <c r="K911" s="35"/>
      <c r="P911" s="34"/>
    </row>
    <row r="912" spans="11:16" x14ac:dyDescent="0.15">
      <c r="K912" s="35"/>
      <c r="P912" s="34"/>
    </row>
    <row r="913" spans="11:16" x14ac:dyDescent="0.15">
      <c r="K913" s="35"/>
      <c r="P913" s="34"/>
    </row>
    <row r="914" spans="11:16" x14ac:dyDescent="0.15">
      <c r="K914" s="35"/>
      <c r="P914" s="34"/>
    </row>
    <row r="915" spans="11:16" x14ac:dyDescent="0.15">
      <c r="K915" s="35"/>
      <c r="P915" s="34"/>
    </row>
    <row r="916" spans="11:16" x14ac:dyDescent="0.15">
      <c r="K916" s="35"/>
      <c r="P916" s="34"/>
    </row>
    <row r="917" spans="11:16" x14ac:dyDescent="0.15">
      <c r="K917" s="35"/>
      <c r="P917" s="34"/>
    </row>
    <row r="918" spans="11:16" x14ac:dyDescent="0.15">
      <c r="K918" s="35"/>
      <c r="P918" s="34"/>
    </row>
    <row r="919" spans="11:16" x14ac:dyDescent="0.15">
      <c r="K919" s="35"/>
      <c r="P919" s="34"/>
    </row>
    <row r="920" spans="11:16" x14ac:dyDescent="0.15">
      <c r="K920" s="35"/>
      <c r="P920" s="34"/>
    </row>
    <row r="921" spans="11:16" x14ac:dyDescent="0.15">
      <c r="K921" s="35"/>
      <c r="P921" s="34"/>
    </row>
    <row r="922" spans="11:16" x14ac:dyDescent="0.15">
      <c r="K922" s="35"/>
      <c r="P922" s="34"/>
    </row>
    <row r="923" spans="11:16" x14ac:dyDescent="0.15">
      <c r="K923" s="35"/>
      <c r="P923" s="34"/>
    </row>
    <row r="924" spans="11:16" x14ac:dyDescent="0.15">
      <c r="K924" s="35"/>
      <c r="P924" s="34"/>
    </row>
    <row r="925" spans="11:16" x14ac:dyDescent="0.15">
      <c r="K925" s="35"/>
      <c r="P925" s="34"/>
    </row>
    <row r="926" spans="11:16" x14ac:dyDescent="0.15">
      <c r="K926" s="35"/>
      <c r="P926" s="34"/>
    </row>
    <row r="927" spans="11:16" x14ac:dyDescent="0.15">
      <c r="K927" s="35"/>
      <c r="P927" s="34"/>
    </row>
    <row r="928" spans="11:16" x14ac:dyDescent="0.15">
      <c r="K928" s="35"/>
      <c r="P928" s="34"/>
    </row>
    <row r="929" spans="11:16" x14ac:dyDescent="0.15">
      <c r="K929" s="35"/>
      <c r="P929" s="34"/>
    </row>
    <row r="930" spans="11:16" x14ac:dyDescent="0.15">
      <c r="K930" s="35"/>
      <c r="P930" s="34"/>
    </row>
    <row r="931" spans="11:16" x14ac:dyDescent="0.15">
      <c r="K931" s="35"/>
      <c r="P931" s="34"/>
    </row>
    <row r="932" spans="11:16" x14ac:dyDescent="0.15">
      <c r="K932" s="35"/>
      <c r="P932" s="34"/>
    </row>
    <row r="933" spans="11:16" x14ac:dyDescent="0.15">
      <c r="K933" s="35"/>
      <c r="P933" s="34"/>
    </row>
    <row r="934" spans="11:16" x14ac:dyDescent="0.15">
      <c r="K934" s="35"/>
      <c r="P934" s="34"/>
    </row>
    <row r="935" spans="11:16" x14ac:dyDescent="0.15">
      <c r="K935" s="35"/>
      <c r="P935" s="34"/>
    </row>
    <row r="936" spans="11:16" x14ac:dyDescent="0.15">
      <c r="K936" s="35"/>
      <c r="P936" s="34"/>
    </row>
    <row r="937" spans="11:16" x14ac:dyDescent="0.15">
      <c r="K937" s="35"/>
      <c r="P937" s="34"/>
    </row>
    <row r="938" spans="11:16" x14ac:dyDescent="0.15">
      <c r="K938" s="35"/>
      <c r="P938" s="34"/>
    </row>
    <row r="939" spans="11:16" x14ac:dyDescent="0.15">
      <c r="K939" s="35"/>
      <c r="P939" s="34"/>
    </row>
    <row r="940" spans="11:16" x14ac:dyDescent="0.15">
      <c r="K940" s="35"/>
      <c r="P940" s="34"/>
    </row>
    <row r="941" spans="11:16" x14ac:dyDescent="0.15">
      <c r="K941" s="35"/>
      <c r="P941" s="34"/>
    </row>
    <row r="942" spans="11:16" x14ac:dyDescent="0.15">
      <c r="K942" s="35"/>
      <c r="P942" s="34"/>
    </row>
    <row r="943" spans="11:16" x14ac:dyDescent="0.15">
      <c r="K943" s="35"/>
      <c r="P943" s="34"/>
    </row>
    <row r="944" spans="11:16" x14ac:dyDescent="0.15">
      <c r="K944" s="35"/>
      <c r="P944" s="34"/>
    </row>
    <row r="945" spans="11:16" x14ac:dyDescent="0.15">
      <c r="K945" s="35"/>
      <c r="P945" s="34"/>
    </row>
    <row r="946" spans="11:16" x14ac:dyDescent="0.15">
      <c r="K946" s="35"/>
      <c r="P946" s="34"/>
    </row>
    <row r="947" spans="11:16" x14ac:dyDescent="0.15">
      <c r="K947" s="35"/>
      <c r="P947" s="34"/>
    </row>
    <row r="948" spans="11:16" x14ac:dyDescent="0.15">
      <c r="K948" s="35"/>
      <c r="P948" s="34"/>
    </row>
    <row r="949" spans="11:16" x14ac:dyDescent="0.15">
      <c r="K949" s="35"/>
      <c r="P949" s="34"/>
    </row>
    <row r="950" spans="11:16" x14ac:dyDescent="0.15">
      <c r="K950" s="35"/>
      <c r="P950" s="34"/>
    </row>
    <row r="951" spans="11:16" x14ac:dyDescent="0.15">
      <c r="K951" s="35"/>
      <c r="P951" s="34"/>
    </row>
    <row r="952" spans="11:16" x14ac:dyDescent="0.15">
      <c r="K952" s="35"/>
      <c r="P952" s="34"/>
    </row>
    <row r="953" spans="11:16" x14ac:dyDescent="0.15">
      <c r="K953" s="35"/>
      <c r="P953" s="34"/>
    </row>
    <row r="954" spans="11:16" x14ac:dyDescent="0.15">
      <c r="K954" s="35"/>
      <c r="P954" s="34"/>
    </row>
    <row r="955" spans="11:16" x14ac:dyDescent="0.15">
      <c r="K955" s="35"/>
      <c r="P955" s="34"/>
    </row>
    <row r="956" spans="11:16" x14ac:dyDescent="0.15">
      <c r="K956" s="35"/>
      <c r="P956" s="34"/>
    </row>
    <row r="957" spans="11:16" x14ac:dyDescent="0.15">
      <c r="K957" s="35"/>
      <c r="P957" s="34"/>
    </row>
    <row r="958" spans="11:16" x14ac:dyDescent="0.15">
      <c r="K958" s="35"/>
      <c r="P958" s="34"/>
    </row>
    <row r="959" spans="11:16" x14ac:dyDescent="0.15">
      <c r="K959" s="35"/>
      <c r="P959" s="34"/>
    </row>
    <row r="960" spans="11:16" x14ac:dyDescent="0.15">
      <c r="K960" s="35"/>
      <c r="P960" s="34"/>
    </row>
    <row r="961" spans="11:16" x14ac:dyDescent="0.15">
      <c r="K961" s="35"/>
      <c r="P961" s="34"/>
    </row>
    <row r="962" spans="11:16" x14ac:dyDescent="0.15">
      <c r="K962" s="35"/>
      <c r="P962" s="34"/>
    </row>
    <row r="963" spans="11:16" x14ac:dyDescent="0.15">
      <c r="K963" s="35"/>
      <c r="P963" s="34"/>
    </row>
    <row r="964" spans="11:16" x14ac:dyDescent="0.15">
      <c r="K964" s="35"/>
      <c r="P964" s="34"/>
    </row>
    <row r="965" spans="11:16" x14ac:dyDescent="0.15">
      <c r="K965" s="35"/>
      <c r="P965" s="34"/>
    </row>
    <row r="966" spans="11:16" x14ac:dyDescent="0.15">
      <c r="K966" s="35"/>
      <c r="P966" s="34"/>
    </row>
    <row r="967" spans="11:16" x14ac:dyDescent="0.15">
      <c r="K967" s="35"/>
      <c r="P967" s="34"/>
    </row>
    <row r="968" spans="11:16" x14ac:dyDescent="0.15">
      <c r="K968" s="35"/>
      <c r="P968" s="34"/>
    </row>
    <row r="969" spans="11:16" x14ac:dyDescent="0.15">
      <c r="K969" s="35"/>
      <c r="P969" s="34"/>
    </row>
    <row r="970" spans="11:16" x14ac:dyDescent="0.15">
      <c r="K970" s="35"/>
      <c r="P970" s="34"/>
    </row>
    <row r="971" spans="11:16" x14ac:dyDescent="0.15">
      <c r="K971" s="35"/>
      <c r="P971" s="34"/>
    </row>
    <row r="972" spans="11:16" x14ac:dyDescent="0.15">
      <c r="K972" s="35"/>
      <c r="P972" s="34"/>
    </row>
    <row r="973" spans="11:16" x14ac:dyDescent="0.15">
      <c r="K973" s="35"/>
      <c r="P973" s="34"/>
    </row>
    <row r="974" spans="11:16" x14ac:dyDescent="0.15">
      <c r="K974" s="35"/>
      <c r="P974" s="34"/>
    </row>
    <row r="975" spans="11:16" x14ac:dyDescent="0.15">
      <c r="K975" s="35"/>
      <c r="P975" s="34"/>
    </row>
    <row r="976" spans="11:16" x14ac:dyDescent="0.15">
      <c r="K976" s="35"/>
      <c r="P976" s="34"/>
    </row>
    <row r="977" spans="11:16" x14ac:dyDescent="0.15">
      <c r="K977" s="35"/>
      <c r="P977" s="34"/>
    </row>
    <row r="978" spans="11:16" x14ac:dyDescent="0.15">
      <c r="K978" s="35"/>
      <c r="P978" s="34"/>
    </row>
    <row r="979" spans="11:16" x14ac:dyDescent="0.15">
      <c r="K979" s="35"/>
      <c r="P979" s="34"/>
    </row>
    <row r="980" spans="11:16" x14ac:dyDescent="0.15">
      <c r="K980" s="35"/>
      <c r="P980" s="34"/>
    </row>
    <row r="981" spans="11:16" x14ac:dyDescent="0.15">
      <c r="K981" s="35"/>
      <c r="P981" s="34"/>
    </row>
    <row r="982" spans="11:16" x14ac:dyDescent="0.15">
      <c r="K982" s="35"/>
      <c r="P982" s="34"/>
    </row>
    <row r="983" spans="11:16" x14ac:dyDescent="0.15">
      <c r="K983" s="35"/>
      <c r="P983" s="34"/>
    </row>
    <row r="984" spans="11:16" x14ac:dyDescent="0.15">
      <c r="K984" s="35"/>
      <c r="P984" s="34"/>
    </row>
    <row r="985" spans="11:16" x14ac:dyDescent="0.15">
      <c r="K985" s="35"/>
      <c r="P985" s="34"/>
    </row>
    <row r="986" spans="11:16" x14ac:dyDescent="0.15">
      <c r="K986" s="35"/>
      <c r="P986" s="34"/>
    </row>
    <row r="987" spans="11:16" x14ac:dyDescent="0.15">
      <c r="K987" s="35"/>
      <c r="P987" s="34"/>
    </row>
    <row r="988" spans="11:16" x14ac:dyDescent="0.15">
      <c r="K988" s="35"/>
      <c r="P988" s="34"/>
    </row>
    <row r="989" spans="11:16" x14ac:dyDescent="0.15">
      <c r="K989" s="35"/>
      <c r="P989" s="34"/>
    </row>
    <row r="990" spans="11:16" x14ac:dyDescent="0.15">
      <c r="K990" s="35"/>
      <c r="P990" s="34"/>
    </row>
  </sheetData>
  <sheetProtection algorithmName="SHA-512" hashValue="0Hm1cb6Sy/8dlbqnX00TLYLMfi1G7QSv1V0l5IJCZAhXRM+4bsfp8EC7bVRbVFhAErdLLBnHP5NoFLUTEjaBWQ==" saltValue="7uJ60dMzIlUO/XsqnuDABg==" spinCount="100000" sheet="1" objects="1" scenarios="1"/>
  <dataValidations count="1">
    <dataValidation type="decimal" allowBlank="1" showInputMessage="1" showErrorMessage="1" sqref="B34:D35 F34:F35 B6:F33 B36:F36 V5:V16 G6:N36 P6:T36" xr:uid="{00000000-0002-0000-0200-000000000000}">
      <formula1>0</formula1>
      <formula2>100000000</formula2>
    </dataValidation>
  </dataValidation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Sales</vt:lpstr>
      <vt:lpstr>Kitchen Comm</vt:lpstr>
      <vt:lpstr>Cash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Opeyemi Folorunso</dc:creator>
  <cp:lastModifiedBy>Opeyemi Folorunso</cp:lastModifiedBy>
  <dcterms:created xsi:type="dcterms:W3CDTF">2022-12-20T16:20:55Z</dcterms:created>
  <dcterms:modified xsi:type="dcterms:W3CDTF">2024-05-13T10:41:53Z</dcterms:modified>
</cp:coreProperties>
</file>