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updateLinks="never" defaultThemeVersion="124226"/>
  <mc:AlternateContent xmlns:mc="http://schemas.openxmlformats.org/markup-compatibility/2006">
    <mc:Choice Requires="x15">
      <x15ac:absPath xmlns:x15ac="http://schemas.microsoft.com/office/spreadsheetml/2010/11/ac" url="/Users/susingla/PyCharmProjects/orahub-develop1/cd3_automation_toolkit/example/"/>
    </mc:Choice>
  </mc:AlternateContent>
  <xr:revisionPtr revIDLastSave="0" documentId="13_ncr:1_{3AEF7432-D709-E249-9AF5-52B24434ECA3}" xr6:coauthVersionLast="47" xr6:coauthVersionMax="47" xr10:uidLastSave="{00000000-0000-0000-0000-000000000000}"/>
  <bookViews>
    <workbookView xWindow="3460" yWindow="760" windowWidth="30240" windowHeight="1748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LB-RoutingPolicy" sheetId="53" r:id="rId31"/>
    <sheet name="NLB-Listeners" sheetId="36" r:id="rId32"/>
    <sheet name="NLB-BackendSets-BackendServers" sheetId="35" r:id="rId33"/>
    <sheet name="ADB" sheetId="38" r:id="rId34"/>
    <sheet name="DBSystems-VM-BM" sheetId="24" r:id="rId35"/>
    <sheet name="EXA-Infra" sheetId="33" r:id="rId36"/>
    <sheet name="EXA-VMClusters" sheetId="26" r:id="rId37"/>
    <sheet name="SDDCs" sheetId="42" r:id="rId38"/>
    <sheet name="SDDCs-Network" sheetId="43" r:id="rId39"/>
    <sheet name="Buckets" sheetId="49" r:id="rId40"/>
    <sheet name="KMS" sheetId="52" r:id="rId41"/>
    <sheet name="MySQL-DBSystems" sheetId="54" r:id="rId42"/>
    <sheet name="MySQL-Configurations" sheetId="55" r:id="rId43"/>
    <sheet name="Database_Dropdown" sheetId="40" state="hidden" r:id="rId44"/>
    <sheet name="LB Rule Set Dropdown" sheetId="21" state="hidden" r:id="rId45"/>
    <sheet name="drop_down_rule_set" sheetId="31" state="hidden" r:id="rId46"/>
    <sheet name="drop_down_rule_comp" sheetId="32" state="hidden" r:id="rId47"/>
  </sheets>
  <externalReferences>
    <externalReference r:id="rId48"/>
    <externalReference r:id="rId49"/>
    <externalReference r:id="rId50"/>
    <externalReference r:id="rId51"/>
    <externalReference r:id="rId52"/>
    <externalReference r:id="rId53"/>
    <externalReference r:id="rId54"/>
    <externalReference r:id="rId55"/>
    <externalReference r:id="rId56"/>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3">Database_Dropdown!#REF!</definedName>
    <definedName name="bm_shapes_drop" localSheetId="14">[1]Database_Dropdown!$F$2:$F$3</definedName>
    <definedName name="bm_shapes_drop" localSheetId="10">[2]Database_Dropdown!$F$2:$F$3</definedName>
    <definedName name="bm_shapes_drop" localSheetId="46">[3]Database_Dropdown!$F$2:$F$3</definedName>
    <definedName name="bm_shapes_drop" localSheetId="45">[4]Database_Dropdown!$F$2:$F$3</definedName>
    <definedName name="bm_shapes_drop" localSheetId="32">[5]Database_Dropdown!#REF!</definedName>
    <definedName name="bm_shapes_drop" localSheetId="31">[5]Database_Dropdown!#REF!</definedName>
    <definedName name="bm_shapes_drop" localSheetId="24">[6]Database_Dropdown!#REF!</definedName>
    <definedName name="bm_shapes_drop">[7]Database_Dropdown!#REF!</definedName>
    <definedName name="char_set" localSheetId="43">Database_Dropdown!$H$2:$H$108</definedName>
    <definedName name="char_set" localSheetId="14">[1]Database_Dropdown!$I$2:$I$108</definedName>
    <definedName name="char_set" localSheetId="10">[2]Database_Dropdown!$I$2:$I$108</definedName>
    <definedName name="char_set" localSheetId="46">[3]Database_Dropdown!$I$2:$I$108</definedName>
    <definedName name="char_set" localSheetId="45">[4]Database_Dropdown!$I$2:$I$108</definedName>
    <definedName name="char_set" localSheetId="32">[5]Database_Dropdown!$H$2:$H$108</definedName>
    <definedName name="char_set" localSheetId="31">[5]Database_Dropdown!$H$2:$H$108</definedName>
    <definedName name="char_set" localSheetId="24">[6]Database_Dropdown!$H$2:$H$108</definedName>
    <definedName name="char_set">[7]Database_Dropdown!$H$2:$H$108</definedName>
    <definedName name="D3D1000">'DBSystems-VM-BM'!$D$3</definedName>
    <definedName name="db_sersion_drop" localSheetId="43">Database_Dropdown!$C$2:$C$14</definedName>
    <definedName name="db_sersion_drop" localSheetId="14">[1]Database_Dropdown!$C$2:$C$14</definedName>
    <definedName name="db_sersion_drop" localSheetId="10">[2]Database_Dropdown!$C$2:$C$14</definedName>
    <definedName name="db_sersion_drop" localSheetId="46">[3]Database_Dropdown!$C$2:$C$14</definedName>
    <definedName name="db_sersion_drop" localSheetId="45">[4]Database_Dropdown!$C$2:$C$14</definedName>
    <definedName name="db_sersion_drop" localSheetId="32">[5]Database_Dropdown!$C$2:$C$14</definedName>
    <definedName name="db_sersion_drop" localSheetId="31">[5]Database_Dropdown!$C$2:$C$14</definedName>
    <definedName name="db_sersion_drop" localSheetId="24">[6]Database_Dropdown!$C$2:$C$14</definedName>
    <definedName name="db_sersion_drop">[7]Database_Dropdown!$C$2:$C$14</definedName>
    <definedName name="exa_shapes_drop" localSheetId="43">Database_Dropdown!$E$2:$E$11</definedName>
    <definedName name="exa_shapes_drop" localSheetId="14">[1]Database_Dropdown!$E$2:$E$11</definedName>
    <definedName name="exa_shapes_drop" localSheetId="10">[2]Database_Dropdown!$E$2:$E$11</definedName>
    <definedName name="exa_shapes_drop" localSheetId="46">[3]Database_Dropdown!$E$2:$E$11</definedName>
    <definedName name="exa_shapes_drop" localSheetId="45">[4]Database_Dropdown!$E$2:$E$11</definedName>
    <definedName name="exa_shapes_drop" localSheetId="32">[5]Database_Dropdown!$E$2:$E$11</definedName>
    <definedName name="exa_shapes_drop" localSheetId="31">[5]Database_Dropdown!$E$2:$E$11</definedName>
    <definedName name="exa_shapes_drop" localSheetId="24">[6]Database_Dropdown!$E$2:$E$11</definedName>
    <definedName name="exa_shapes_drop">[7]Database_Dropdown!$E$2:$E$11</definedName>
    <definedName name="Header_Size" localSheetId="43">'LB Rule Set Dropdown'!$F$2:$F$6</definedName>
    <definedName name="Header_Size" localSheetId="14">'[1]Rule Set Dropdown'!$F$2:$F$6</definedName>
    <definedName name="Header_Size" localSheetId="10">'[2]Rule Set Dropdown'!$F$2:$F$6</definedName>
    <definedName name="Header_Size" localSheetId="46">'[3]Rule Set Dropdown'!$F$2:$F$6</definedName>
    <definedName name="Header_Size" localSheetId="45">#REF!</definedName>
    <definedName name="Header_Size" localSheetId="32">'[5]LB Rule Set Dropdown'!$F$2:$F$6</definedName>
    <definedName name="Header_Size" localSheetId="31">'[5]LB Rule Set Dropdown'!$F$2:$F$6</definedName>
    <definedName name="Header_Size" localSheetId="24">'[8]LB Rule Set Dropdown'!$F$2:$F$6</definedName>
    <definedName name="Header_Size">'LB Rule Set Dropdown'!$F$2:$F$6</definedName>
    <definedName name="license_type_drop" localSheetId="43">Database_Dropdown!$F$2:$F$3</definedName>
    <definedName name="license_type_drop" localSheetId="14">[1]Database_Dropdown!$G$2:$G$3</definedName>
    <definedName name="license_type_drop" localSheetId="10">[2]Database_Dropdown!$G$2:$G$3</definedName>
    <definedName name="license_type_drop" localSheetId="46">[3]Database_Dropdown!$G$2:$G$3</definedName>
    <definedName name="license_type_drop" localSheetId="45">[4]Database_Dropdown!$G$2:$G$3</definedName>
    <definedName name="license_type_drop" localSheetId="32">[5]Database_Dropdown!$F$2:$F$3</definedName>
    <definedName name="license_type_drop" localSheetId="31">[5]Database_Dropdown!$F$2:$F$3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3">Database_Dropdown!$G$2:$G$3</definedName>
    <definedName name="nchar_set" localSheetId="14">[1]Database_Dropdown!$H$2:$H$3</definedName>
    <definedName name="nchar_set" localSheetId="10">[2]Database_Dropdown!$H$2:$H$3</definedName>
    <definedName name="nchar_set" localSheetId="46">[3]Database_Dropdown!$H$2:$H$3</definedName>
    <definedName name="nchar_set" localSheetId="45">[4]Database_Dropdown!$H$2:$H$3</definedName>
    <definedName name="nchar_set" localSheetId="32">[5]Database_Dropdown!$G$2:$G$3</definedName>
    <definedName name="nchar_set" localSheetId="31">[5]Database_Dropdown!$G$2:$G$3</definedName>
    <definedName name="nchar_set" localSheetId="24">[6]Database_Dropdown!$G$2:$G$3</definedName>
    <definedName name="nchar_set">[7]Database_Dropdown!$G$2:$G$3</definedName>
    <definedName name="Response_Code" localSheetId="43">'LB Rule Set Dropdown'!$E$2:$E$7</definedName>
    <definedName name="Response_Code" localSheetId="14">'[1]Rule Set Dropdown'!$E$2:$E$7</definedName>
    <definedName name="Response_Code" localSheetId="10">'[2]Rule Set Dropdown'!$E$2:$E$7</definedName>
    <definedName name="Response_Code" localSheetId="46">'[3]Rule Set Dropdown'!$E$2:$E$7</definedName>
    <definedName name="Response_Code" localSheetId="45">#REF!</definedName>
    <definedName name="Response_Code" localSheetId="32">'[5]LB Rule Set Dropdown'!$E$2:$E$7</definedName>
    <definedName name="Response_Code" localSheetId="31">'[5]LB Rule Set Dropdown'!$E$2:$E$7</definedName>
    <definedName name="Response_Code" localSheetId="24">'[8]LB Rule Set Dropdown'!$E$2:$E$7</definedName>
    <definedName name="Response_Code">'LB Rule Set Dropdown'!$E$2:$E$7</definedName>
    <definedName name="Shape_Option" localSheetId="43">#REF!</definedName>
    <definedName name="Shape_Option" localSheetId="34">#REF!</definedName>
    <definedName name="Shape_Option" localSheetId="14">#REF!</definedName>
    <definedName name="Shape_Option" localSheetId="10">#REF!</definedName>
    <definedName name="Shape_Option" localSheetId="46">#REF!</definedName>
    <definedName name="Shape_Option" localSheetId="45">#REF!</definedName>
    <definedName name="Shape_Option" localSheetId="36">#REF!</definedName>
    <definedName name="Shape_Option" localSheetId="31">#REF!</definedName>
    <definedName name="Shape_Option" localSheetId="24">#REF!</definedName>
    <definedName name="Shape_Option">#REF!</definedName>
    <definedName name="Shape_Option_DB">[9]Database!$B$10:$J$10</definedName>
    <definedName name="software_drop" localSheetId="43">Database_Dropdown!$B$2:$B$5</definedName>
    <definedName name="software_drop" localSheetId="14">[1]Database_Dropdown!$B$2:$B$5</definedName>
    <definedName name="software_drop" localSheetId="10">[2]Database_Dropdown!$B$2:$B$5</definedName>
    <definedName name="software_drop" localSheetId="46">[3]Database_Dropdown!$B$2:$B$5</definedName>
    <definedName name="software_drop" localSheetId="45">[4]Database_Dropdown!$B$2:$B$5</definedName>
    <definedName name="software_drop" localSheetId="32">[5]Database_Dropdown!$B$2:$B$5</definedName>
    <definedName name="software_drop" localSheetId="31">[5]Database_Dropdown!$B$2:$B$5</definedName>
    <definedName name="software_drop" localSheetId="24">[6]Database_Dropdown!$B$2:$B$5</definedName>
    <definedName name="software_drop">[7]Database_Dropdown!$B$2:$B$5</definedName>
    <definedName name="VM_Shapes" localSheetId="43">Database_Dropdown!$A$2:$A$12</definedName>
    <definedName name="VM_Shapes" localSheetId="14">#REF!</definedName>
    <definedName name="VM_Shapes" localSheetId="10">#REF!</definedName>
    <definedName name="VM_Shapes">'DBSystems-VM-BM'!$AB$395:$AB$405</definedName>
    <definedName name="VM_shapes_drop" localSheetId="43">Database_Dropdown!$A$2:$A$7</definedName>
    <definedName name="VM_shapes_drop" localSheetId="14">[1]Database_Dropdown!$A$2:$A$7</definedName>
    <definedName name="VM_shapes_drop" localSheetId="10">[2]Database_Dropdown!$A$2:$A$7</definedName>
    <definedName name="VM_shapes_drop" localSheetId="46">[3]Database_Dropdown!$A$2:$A$7</definedName>
    <definedName name="VM_shapes_drop" localSheetId="45">[4]Database_Dropdown!$A$2:$A$7</definedName>
    <definedName name="VM_shapes_drop" localSheetId="32">[5]Database_Dropdown!$A$2:$A$7</definedName>
    <definedName name="VM_shapes_drop" localSheetId="31">[5]Database_Dropdown!$A$2:$A$7</definedName>
    <definedName name="VM_shapes_drop" localSheetId="24">[6]Database_Dropdown!$A$2:$A$7</definedName>
    <definedName name="VM_shapes_drop">[7]Database_Dropdown!$A$2:$A$7</definedName>
    <definedName name="workload_drop" localSheetId="43">Database_Dropdown!$D$2:$D$3</definedName>
    <definedName name="workload_drop" localSheetId="14">[1]Database_Dropdown!$D$2:$D$3</definedName>
    <definedName name="workload_drop" localSheetId="10">[2]Database_Dropdown!$D$2:$D$3</definedName>
    <definedName name="workload_drop" localSheetId="46">[3]Database_Dropdown!$D$2:$D$3</definedName>
    <definedName name="workload_drop" localSheetId="45">[4]Database_Dropdown!$D$2:$D$3</definedName>
    <definedName name="workload_drop" localSheetId="32">[5]Database_Dropdown!$D$2:$D$3</definedName>
    <definedName name="workload_drop" localSheetId="31">[5]Database_Dropdown!$D$2:$D$3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5" i="8" l="1"/>
  <c r="P15" i="8"/>
  <c r="G5" i="31" l="1"/>
  <c r="C2" i="32"/>
  <c r="G2" i="31"/>
  <c r="B5" i="32" a="1"/>
  <c r="F4" i="31"/>
  <c r="F8" i="31"/>
  <c r="AU6" i="31"/>
  <c r="B26" i="32" a="1"/>
  <c r="B17" i="32" a="1"/>
  <c r="B46" i="32" a="1"/>
  <c r="E10" i="31" a="1"/>
  <c r="F14" i="31"/>
  <c r="B31" i="32" a="1"/>
  <c r="AU4" i="31"/>
  <c r="F9" i="31"/>
  <c r="F7" i="31"/>
  <c r="AU12" i="31"/>
  <c r="E5" i="31" a="1"/>
  <c r="F10" i="31"/>
  <c r="F13" i="31"/>
  <c r="E12" i="31" a="1"/>
  <c r="B8" i="32" a="1"/>
  <c r="AU10" i="31"/>
  <c r="B36" i="32" a="1"/>
  <c r="B49" i="32" a="1"/>
  <c r="B16" i="32" a="1"/>
  <c r="F5" i="31"/>
  <c r="B41" i="32" a="1"/>
  <c r="B30" i="32" a="1"/>
  <c r="B24" i="32" a="1"/>
  <c r="B35" i="32" a="1"/>
  <c r="B28" i="32" a="1"/>
  <c r="AU8" i="31"/>
  <c r="B27" i="32" a="1"/>
  <c r="AU14" i="31"/>
  <c r="AU5" i="31"/>
  <c r="F2" i="31"/>
  <c r="E3" i="31" a="1"/>
  <c r="B23" i="32" a="1"/>
  <c r="B37" i="32" a="1"/>
  <c r="B47" i="32" a="1"/>
  <c r="B38" i="32" a="1"/>
  <c r="AU11" i="31"/>
  <c r="E13" i="31" a="1"/>
  <c r="E4" i="31" a="1"/>
  <c r="B45" i="32" a="1"/>
  <c r="B42" i="32" a="1"/>
  <c r="B48" i="32" a="1"/>
  <c r="B9" i="32" a="1"/>
  <c r="B21" i="32" a="1"/>
  <c r="B43" i="32" a="1"/>
  <c r="B44" i="32" a="1"/>
  <c r="E7" i="31" a="1"/>
  <c r="B18" i="32" a="1"/>
  <c r="B22" i="32" a="1"/>
  <c r="B12" i="32" a="1"/>
  <c r="B25" i="32" a="1"/>
  <c r="B14" i="32" a="1"/>
  <c r="B32" i="32" a="1"/>
  <c r="F12" i="31"/>
  <c r="AU9" i="31"/>
  <c r="B20" i="32" a="1"/>
  <c r="B33" i="32" a="1"/>
  <c r="E2" i="31" a="1"/>
  <c r="E6" i="31" a="1"/>
  <c r="B3" i="32" a="1"/>
  <c r="B13" i="32" a="1"/>
  <c r="E14" i="31" a="1"/>
  <c r="B39" i="32" a="1"/>
  <c r="B7" i="32" a="1"/>
  <c r="B34" i="32" a="1"/>
  <c r="AU3" i="31"/>
  <c r="B11" i="32" a="1"/>
  <c r="E11" i="31" a="1"/>
  <c r="F3" i="31"/>
  <c r="F6" i="31"/>
  <c r="AU2" i="31"/>
  <c r="B4" i="32" a="1"/>
  <c r="B40" i="32" a="1"/>
  <c r="B50" i="32" a="1"/>
  <c r="B19" i="32" a="1"/>
  <c r="E8" i="31" a="1"/>
  <c r="B29" i="32" a="1"/>
  <c r="B15" i="32" a="1"/>
  <c r="AU13" i="31"/>
  <c r="F11" i="31"/>
  <c r="B10" i="32" a="1"/>
  <c r="B6" i="32" a="1"/>
  <c r="AU7" i="31"/>
  <c r="E9" i="31" a="1"/>
  <c r="E3" i="31" l="1"/>
  <c r="E7" i="31"/>
  <c r="E11" i="31"/>
  <c r="E9" i="31"/>
  <c r="E4" i="31"/>
  <c r="E12" i="31"/>
  <c r="E13" i="31"/>
  <c r="E8" i="31"/>
  <c r="E5" i="31"/>
  <c r="E6" i="31"/>
  <c r="E10" i="31"/>
  <c r="E14" i="31"/>
  <c r="E2" i="31"/>
  <c r="E15" i="31" a="1"/>
  <c r="E15" i="31" s="1"/>
  <c r="E21" i="31" a="1"/>
  <c r="E21" i="31" s="1"/>
  <c r="E27" i="31" a="1"/>
  <c r="E27" i="31" s="1"/>
  <c r="E28" i="31" a="1"/>
  <c r="E28" i="31" s="1"/>
  <c r="E17" i="31" a="1"/>
  <c r="E17" i="31" s="1"/>
  <c r="E22" i="31" a="1"/>
  <c r="E22" i="31" s="1"/>
  <c r="E18" i="31" a="1"/>
  <c r="E18" i="31" s="1"/>
  <c r="E23" i="31" a="1"/>
  <c r="E23" i="31" s="1"/>
  <c r="E24" i="31" a="1"/>
  <c r="E24" i="31" s="1"/>
  <c r="E19" i="31" a="1"/>
  <c r="E19" i="31" s="1"/>
  <c r="E25" i="31" a="1"/>
  <c r="E25" i="31" s="1"/>
  <c r="E20" i="31" a="1"/>
  <c r="E20" i="31" s="1"/>
  <c r="E26" i="31" a="1"/>
  <c r="E26" i="31" s="1"/>
  <c r="E16" i="31" a="1"/>
  <c r="E16" i="31" s="1"/>
  <c r="F16" i="31"/>
  <c r="F20" i="31"/>
  <c r="AU23" i="31"/>
  <c r="AU31" i="31"/>
  <c r="AU40" i="31"/>
  <c r="AU48" i="31"/>
  <c r="AU56" i="31"/>
  <c r="AU64" i="31"/>
  <c r="AU72" i="31"/>
  <c r="AU80" i="31"/>
  <c r="AU88" i="31"/>
  <c r="AU96" i="31"/>
  <c r="AU104" i="31"/>
  <c r="AU112" i="31"/>
  <c r="AU120" i="31"/>
  <c r="AU128" i="31"/>
  <c r="AU136" i="31"/>
  <c r="AU144" i="31"/>
  <c r="AU152" i="31"/>
  <c r="AU160" i="31"/>
  <c r="AU168" i="31"/>
  <c r="AU176" i="31"/>
  <c r="AU184" i="31"/>
  <c r="AU192" i="31"/>
  <c r="AU200" i="31"/>
  <c r="AU24" i="31"/>
  <c r="AU32" i="31"/>
  <c r="AU41" i="31"/>
  <c r="AU49" i="31"/>
  <c r="AU57" i="31"/>
  <c r="AU65" i="31"/>
  <c r="AU73" i="31"/>
  <c r="AU81" i="31"/>
  <c r="AU89" i="31"/>
  <c r="AU97" i="31"/>
  <c r="AU105" i="31"/>
  <c r="AU113" i="31"/>
  <c r="AU121" i="31"/>
  <c r="AU129" i="31"/>
  <c r="AU137" i="31"/>
  <c r="AU145" i="31"/>
  <c r="AU153" i="31"/>
  <c r="AU161" i="31"/>
  <c r="AU169" i="31"/>
  <c r="AU177" i="31"/>
  <c r="AU185" i="31"/>
  <c r="AU193" i="31"/>
  <c r="AU201" i="31"/>
  <c r="AU17" i="31"/>
  <c r="AU25" i="31"/>
  <c r="AU33" i="31"/>
  <c r="AU42" i="31"/>
  <c r="AU50" i="31"/>
  <c r="AU58" i="31"/>
  <c r="AU66" i="31"/>
  <c r="AU74" i="31"/>
  <c r="AU82" i="31"/>
  <c r="AU90" i="31"/>
  <c r="AU106" i="31"/>
  <c r="AU114" i="31"/>
  <c r="AU122" i="31"/>
  <c r="AU138" i="31"/>
  <c r="AU146" i="31"/>
  <c r="AU162" i="31"/>
  <c r="AU170" i="31"/>
  <c r="AU186" i="31"/>
  <c r="AU194" i="31"/>
  <c r="AU26" i="31"/>
  <c r="AU34" i="31"/>
  <c r="AU43" i="31"/>
  <c r="AU59" i="31"/>
  <c r="AU75" i="31"/>
  <c r="AU91" i="31"/>
  <c r="AU107" i="31"/>
  <c r="AU123" i="31"/>
  <c r="AU139" i="31"/>
  <c r="AU155" i="31"/>
  <c r="AU171" i="31"/>
  <c r="AU187" i="31"/>
  <c r="AU19" i="31"/>
  <c r="AU44" i="31"/>
  <c r="AU60" i="31"/>
  <c r="AU76" i="31"/>
  <c r="AU92" i="31"/>
  <c r="AU108" i="31"/>
  <c r="AU124" i="31"/>
  <c r="AU16" i="31"/>
  <c r="AU98" i="31"/>
  <c r="AU130" i="31"/>
  <c r="AU154" i="31"/>
  <c r="AU178" i="31"/>
  <c r="AU18" i="31"/>
  <c r="AU51" i="31"/>
  <c r="AU67" i="31"/>
  <c r="AU83" i="31"/>
  <c r="AU99" i="31"/>
  <c r="AU115" i="31"/>
  <c r="AU131" i="31"/>
  <c r="AU147" i="31"/>
  <c r="AU163" i="31"/>
  <c r="AU179" i="31"/>
  <c r="AU195" i="31"/>
  <c r="AU27" i="31"/>
  <c r="AU35" i="31"/>
  <c r="AU52" i="31"/>
  <c r="AU68" i="31"/>
  <c r="AU84" i="31"/>
  <c r="AU100" i="31"/>
  <c r="AU116" i="31"/>
  <c r="AU132" i="31"/>
  <c r="AU20" i="31"/>
  <c r="AU28" i="31"/>
  <c r="AU37" i="31"/>
  <c r="AU45" i="31"/>
  <c r="AU53" i="31"/>
  <c r="AU61" i="31"/>
  <c r="AU69" i="31"/>
  <c r="AU77" i="31"/>
  <c r="AU85" i="31"/>
  <c r="AU93" i="31"/>
  <c r="AU101" i="31"/>
  <c r="AU109" i="31"/>
  <c r="AU117" i="31"/>
  <c r="AU125" i="31"/>
  <c r="AU133" i="31"/>
  <c r="AU141" i="31"/>
  <c r="AU149" i="31"/>
  <c r="AU157" i="31"/>
  <c r="AU165" i="31"/>
  <c r="AU173" i="31"/>
  <c r="AU181" i="31"/>
  <c r="AU189" i="31"/>
  <c r="AU197" i="31"/>
  <c r="AU21" i="31"/>
  <c r="AU29" i="31"/>
  <c r="AU38" i="31"/>
  <c r="AU46" i="31"/>
  <c r="AU54" i="31"/>
  <c r="AU62" i="31"/>
  <c r="AU70" i="31"/>
  <c r="AU78" i="31"/>
  <c r="AU86" i="31"/>
  <c r="AU94" i="31"/>
  <c r="AU102" i="31"/>
  <c r="AU110" i="31"/>
  <c r="AU118" i="31"/>
  <c r="AU126" i="31"/>
  <c r="AU134" i="31"/>
  <c r="AU142" i="31"/>
  <c r="AU150" i="31"/>
  <c r="AU158" i="31"/>
  <c r="AU166" i="31"/>
  <c r="AU174" i="31"/>
  <c r="AU182" i="31"/>
  <c r="AU22" i="31"/>
  <c r="AU87" i="31"/>
  <c r="AU143" i="31"/>
  <c r="AU175" i="31"/>
  <c r="AU199" i="31"/>
  <c r="AU30" i="31"/>
  <c r="AU95" i="31"/>
  <c r="AU148" i="31"/>
  <c r="AU180" i="31"/>
  <c r="AU39" i="31"/>
  <c r="AU103" i="31"/>
  <c r="AU151" i="31"/>
  <c r="AU183" i="31"/>
  <c r="AU47" i="31"/>
  <c r="AU156" i="31"/>
  <c r="AU188" i="31"/>
  <c r="AU119" i="31"/>
  <c r="AU190" i="31"/>
  <c r="AU127" i="31"/>
  <c r="AU191" i="31"/>
  <c r="AU135" i="31"/>
  <c r="AU196" i="31"/>
  <c r="AU140" i="31"/>
  <c r="AU198" i="31"/>
  <c r="AU111" i="31"/>
  <c r="AU55" i="31"/>
  <c r="AU159" i="31"/>
  <c r="AU63" i="31"/>
  <c r="AU164" i="31"/>
  <c r="AU71" i="31"/>
  <c r="AU167" i="31"/>
  <c r="AU79" i="31"/>
  <c r="AU172" i="31"/>
  <c r="F26" i="31"/>
  <c r="F24" i="31"/>
  <c r="F177" i="31"/>
  <c r="F56" i="31"/>
  <c r="F152" i="31"/>
  <c r="F116" i="31"/>
  <c r="F84" i="31"/>
  <c r="F43" i="31"/>
  <c r="F195" i="31"/>
  <c r="F169" i="31"/>
  <c r="F144" i="31"/>
  <c r="F115" i="31"/>
  <c r="F73" i="31"/>
  <c r="F40" i="31"/>
  <c r="F193" i="31"/>
  <c r="F168" i="31"/>
  <c r="F143" i="31"/>
  <c r="F113" i="31"/>
  <c r="F72" i="31"/>
  <c r="F30" i="31"/>
  <c r="F192" i="31"/>
  <c r="F167" i="31"/>
  <c r="F140" i="31"/>
  <c r="F103" i="31"/>
  <c r="F71" i="31"/>
  <c r="F191" i="31"/>
  <c r="F164" i="31"/>
  <c r="F131" i="31"/>
  <c r="F100" i="31"/>
  <c r="F59" i="31"/>
  <c r="F183" i="31"/>
  <c r="F156" i="31"/>
  <c r="F129" i="31"/>
  <c r="F99" i="31"/>
  <c r="F57" i="31"/>
  <c r="F180" i="31"/>
  <c r="F155" i="31"/>
  <c r="F128" i="31"/>
  <c r="F88" i="31"/>
  <c r="F179" i="31"/>
  <c r="F153" i="31"/>
  <c r="F127" i="31"/>
  <c r="F87" i="31"/>
  <c r="F44" i="31"/>
  <c r="F68" i="31"/>
  <c r="F39" i="31"/>
  <c r="F23" i="31"/>
  <c r="F151" i="31"/>
  <c r="F65" i="31"/>
  <c r="F51" i="31"/>
  <c r="F35" i="31"/>
  <c r="F19" i="31"/>
  <c r="F139" i="31"/>
  <c r="F97" i="31"/>
  <c r="F49" i="31"/>
  <c r="F112" i="31"/>
  <c r="F83" i="31"/>
  <c r="F52" i="31"/>
  <c r="F201" i="31"/>
  <c r="F188" i="31"/>
  <c r="F176" i="31"/>
  <c r="F163" i="31"/>
  <c r="F137" i="31"/>
  <c r="F124" i="31"/>
  <c r="F111" i="31"/>
  <c r="F96" i="31"/>
  <c r="F81" i="31"/>
  <c r="F200" i="31"/>
  <c r="F187" i="31"/>
  <c r="F175" i="31"/>
  <c r="F161" i="31"/>
  <c r="F148" i="31"/>
  <c r="F136" i="31"/>
  <c r="F123" i="31"/>
  <c r="F108" i="31"/>
  <c r="F95" i="31"/>
  <c r="F79" i="31"/>
  <c r="F64" i="31"/>
  <c r="F34" i="31"/>
  <c r="F18" i="31"/>
  <c r="F199" i="31"/>
  <c r="F185" i="31"/>
  <c r="F172" i="31"/>
  <c r="F160" i="31"/>
  <c r="F147" i="31"/>
  <c r="F135" i="31"/>
  <c r="F121" i="31"/>
  <c r="F107" i="31"/>
  <c r="F91" i="31"/>
  <c r="F76" i="31"/>
  <c r="F63" i="31"/>
  <c r="F48" i="31"/>
  <c r="F32" i="31"/>
  <c r="F196" i="31"/>
  <c r="F184" i="31"/>
  <c r="F171" i="31"/>
  <c r="F159" i="31"/>
  <c r="F145" i="31"/>
  <c r="F132" i="31"/>
  <c r="F120" i="31"/>
  <c r="F104" i="31"/>
  <c r="F89" i="31"/>
  <c r="F75" i="31"/>
  <c r="F60" i="31"/>
  <c r="F47"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9" i="31"/>
  <c r="F105" i="31"/>
  <c r="F92" i="31"/>
  <c r="F80" i="31"/>
  <c r="F67" i="31"/>
  <c r="F55" i="31"/>
  <c r="F41" i="31"/>
  <c r="F27" i="31"/>
  <c r="F202" i="31"/>
  <c r="F194" i="31"/>
  <c r="F186" i="31"/>
  <c r="F178" i="31"/>
  <c r="F170" i="31"/>
  <c r="F162" i="31"/>
  <c r="F154" i="31"/>
  <c r="F146" i="31"/>
  <c r="F138" i="31"/>
  <c r="F130" i="31"/>
  <c r="F122" i="31"/>
  <c r="F114" i="31"/>
  <c r="F106" i="31"/>
  <c r="F98" i="31"/>
  <c r="F90" i="31"/>
  <c r="F82" i="31"/>
  <c r="F74" i="31"/>
  <c r="F66" i="31"/>
  <c r="F58" i="31"/>
  <c r="F50" i="31"/>
  <c r="F42" i="31"/>
  <c r="F33" i="31"/>
  <c r="F25" i="31"/>
  <c r="F22" i="31"/>
  <c r="F198" i="31"/>
  <c r="F190" i="31"/>
  <c r="F182" i="31"/>
  <c r="F174" i="31"/>
  <c r="F166" i="31"/>
  <c r="F158" i="31"/>
  <c r="F150" i="31"/>
  <c r="F142" i="31"/>
  <c r="F134" i="31"/>
  <c r="F126" i="31"/>
  <c r="F118" i="31"/>
  <c r="F110" i="31"/>
  <c r="F102" i="31"/>
  <c r="F94" i="31"/>
  <c r="F86" i="31"/>
  <c r="F78" i="31"/>
  <c r="F70" i="31"/>
  <c r="F62" i="31"/>
  <c r="F54" i="31"/>
  <c r="F46" i="31"/>
  <c r="F38" i="31"/>
  <c r="F29" i="31"/>
  <c r="F21" i="31"/>
  <c r="F197" i="31"/>
  <c r="F189" i="31"/>
  <c r="F181" i="31"/>
  <c r="F173" i="31"/>
  <c r="F165" i="31"/>
  <c r="F157" i="31"/>
  <c r="F149" i="31"/>
  <c r="F141" i="31"/>
  <c r="F133" i="31"/>
  <c r="F125" i="31"/>
  <c r="F117" i="31"/>
  <c r="F109" i="31"/>
  <c r="F101" i="31"/>
  <c r="F93" i="31"/>
  <c r="F85" i="31"/>
  <c r="F77" i="31"/>
  <c r="F69" i="31"/>
  <c r="F61" i="31"/>
  <c r="F53" i="31"/>
  <c r="F45" i="31"/>
  <c r="F37" i="31"/>
  <c r="F28" i="31"/>
  <c r="F17" i="31"/>
  <c r="F15" i="31"/>
  <c r="AU15" i="31"/>
  <c r="D2" i="32" a="1"/>
  <c r="D2" i="32" l="1"/>
  <c r="C3" i="32" s="1"/>
  <c r="P16" i="8" l="1"/>
  <c r="Q16" i="8"/>
  <c r="P17" i="8"/>
  <c r="Q17" i="8"/>
  <c r="Q14" i="8"/>
  <c r="Q13" i="8"/>
  <c r="Q6" i="8" l="1"/>
  <c r="P26" i="8" l="1"/>
  <c r="Q26" i="8"/>
  <c r="P27" i="8"/>
  <c r="Q27" i="8"/>
  <c r="P28" i="8"/>
  <c r="Q28" i="8"/>
  <c r="P29" i="8"/>
  <c r="Q29" i="8"/>
  <c r="Q3" i="8"/>
  <c r="Q19" i="8"/>
  <c r="Q20" i="8"/>
  <c r="Q21" i="8"/>
  <c r="Q22" i="8"/>
  <c r="Q23" i="8"/>
  <c r="Q24" i="8"/>
  <c r="Q25"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98" i="8"/>
  <c r="Q99" i="8"/>
  <c r="Q100" i="8"/>
  <c r="Q101" i="8"/>
  <c r="Q102" i="8"/>
  <c r="Q103" i="8"/>
  <c r="Q104" i="8"/>
  <c r="Q105" i="8"/>
  <c r="Q106" i="8"/>
  <c r="Q107" i="8"/>
  <c r="Q108" i="8"/>
  <c r="Q109" i="8"/>
  <c r="Q110" i="8"/>
  <c r="Q111" i="8"/>
  <c r="Q112" i="8"/>
  <c r="Q113" i="8"/>
  <c r="Q114" i="8"/>
  <c r="Q115" i="8"/>
  <c r="Q116" i="8"/>
  <c r="Q117" i="8"/>
  <c r="Q118" i="8"/>
  <c r="Q119" i="8"/>
  <c r="Q120" i="8"/>
  <c r="Q121" i="8"/>
  <c r="Q122" i="8"/>
  <c r="Q123" i="8"/>
  <c r="Q124" i="8"/>
  <c r="Q125" i="8"/>
  <c r="Q126" i="8"/>
  <c r="Q127" i="8"/>
  <c r="Q128" i="8"/>
  <c r="Q129" i="8"/>
  <c r="Q130" i="8"/>
  <c r="Q131" i="8"/>
  <c r="Q132" i="8"/>
  <c r="Q133" i="8"/>
  <c r="Q134" i="8"/>
  <c r="Q135" i="8"/>
  <c r="Q136" i="8"/>
  <c r="Q137" i="8"/>
  <c r="Q138" i="8"/>
  <c r="Q139" i="8"/>
  <c r="Q140" i="8"/>
  <c r="Q141" i="8"/>
  <c r="Q142" i="8"/>
  <c r="Q143" i="8"/>
  <c r="Q144" i="8"/>
  <c r="Q145" i="8"/>
  <c r="Q146" i="8"/>
  <c r="Q147" i="8"/>
  <c r="Q148" i="8"/>
  <c r="Q149" i="8"/>
  <c r="Q150" i="8"/>
  <c r="Q151" i="8"/>
  <c r="Q152" i="8"/>
  <c r="Q153" i="8"/>
  <c r="Q154" i="8"/>
  <c r="Q155" i="8"/>
  <c r="Q156" i="8"/>
  <c r="Q157" i="8"/>
  <c r="Q158" i="8"/>
  <c r="Q159" i="8"/>
  <c r="Q160" i="8"/>
  <c r="Q161" i="8"/>
  <c r="Q162" i="8"/>
  <c r="Q163" i="8"/>
  <c r="Q164" i="8"/>
  <c r="Q165" i="8"/>
  <c r="Q166" i="8"/>
  <c r="Q167" i="8"/>
  <c r="Q168" i="8"/>
  <c r="Q169" i="8"/>
  <c r="Q170" i="8"/>
  <c r="Q171" i="8"/>
  <c r="Q172" i="8"/>
  <c r="Q173" i="8"/>
  <c r="Q174" i="8"/>
  <c r="Q175" i="8"/>
  <c r="Q176" i="8"/>
  <c r="Q177" i="8"/>
  <c r="Q178" i="8"/>
  <c r="Q179" i="8"/>
  <c r="Q180" i="8"/>
  <c r="Q181" i="8"/>
  <c r="Q182" i="8"/>
  <c r="Q183" i="8"/>
  <c r="Q184" i="8"/>
  <c r="Q185" i="8"/>
  <c r="Q186" i="8"/>
  <c r="Q187" i="8"/>
  <c r="Q188" i="8"/>
  <c r="Q189" i="8"/>
  <c r="Q190" i="8"/>
  <c r="Q191" i="8"/>
  <c r="Q192" i="8"/>
  <c r="Q193" i="8"/>
  <c r="Q194" i="8"/>
  <c r="Q195" i="8"/>
  <c r="Q196" i="8"/>
  <c r="Q197" i="8"/>
  <c r="Q198" i="8"/>
  <c r="Q199" i="8"/>
  <c r="Q200" i="8"/>
  <c r="Q201" i="8"/>
  <c r="Q202" i="8"/>
  <c r="Q203" i="8"/>
  <c r="Q204" i="8"/>
  <c r="Q205" i="8"/>
  <c r="Q206" i="8"/>
  <c r="Q207" i="8"/>
  <c r="Q208" i="8"/>
  <c r="Q209" i="8"/>
  <c r="Q210" i="8"/>
  <c r="Q211" i="8"/>
  <c r="Q212" i="8"/>
  <c r="Q213" i="8"/>
  <c r="Q214" i="8"/>
  <c r="Q215" i="8"/>
  <c r="Q216" i="8"/>
  <c r="Q217" i="8"/>
  <c r="Q218" i="8"/>
  <c r="Q219" i="8"/>
  <c r="Q220" i="8"/>
  <c r="Q221" i="8"/>
  <c r="Q222" i="8"/>
  <c r="Q223" i="8"/>
  <c r="Q224" i="8"/>
  <c r="Q225" i="8"/>
  <c r="Q226" i="8"/>
  <c r="Q227" i="8"/>
  <c r="Q228" i="8"/>
  <c r="Q229" i="8"/>
  <c r="Q230" i="8"/>
  <c r="Q231" i="8"/>
  <c r="Q232" i="8"/>
  <c r="Q233" i="8"/>
  <c r="Q234" i="8"/>
  <c r="Q235" i="8"/>
  <c r="Q236" i="8"/>
  <c r="Q237" i="8"/>
  <c r="Q238" i="8"/>
  <c r="Q239" i="8"/>
  <c r="Q240" i="8"/>
  <c r="Q241" i="8"/>
  <c r="Q242" i="8"/>
  <c r="Q243" i="8"/>
  <c r="Q244" i="8"/>
  <c r="Q245" i="8"/>
  <c r="Q246" i="8"/>
  <c r="Q247" i="8"/>
  <c r="Q248" i="8"/>
  <c r="Q249" i="8"/>
  <c r="Q250" i="8"/>
  <c r="Q251" i="8"/>
  <c r="Q252" i="8"/>
  <c r="Q253" i="8"/>
  <c r="Q254" i="8"/>
  <c r="Q255" i="8"/>
  <c r="Q256" i="8"/>
  <c r="Q257" i="8"/>
  <c r="Q258" i="8"/>
  <c r="Q259" i="8"/>
  <c r="Q260" i="8"/>
  <c r="Q261" i="8"/>
  <c r="Q262" i="8"/>
  <c r="Q263" i="8"/>
  <c r="Q264" i="8"/>
  <c r="Q265" i="8"/>
  <c r="Q266" i="8"/>
  <c r="Q267" i="8"/>
  <c r="Q268" i="8"/>
  <c r="Q269" i="8"/>
  <c r="Q270" i="8"/>
  <c r="Q271" i="8"/>
  <c r="Q272" i="8"/>
  <c r="Q273" i="8"/>
  <c r="Q274" i="8"/>
  <c r="Q275" i="8"/>
  <c r="Q276" i="8"/>
  <c r="Q277" i="8"/>
  <c r="Q278" i="8"/>
  <c r="Q279" i="8"/>
  <c r="Q280" i="8"/>
  <c r="Q281" i="8"/>
  <c r="Q282" i="8"/>
  <c r="Q283" i="8"/>
  <c r="Q284" i="8"/>
  <c r="Q285" i="8"/>
  <c r="Q286" i="8"/>
  <c r="Q287" i="8"/>
  <c r="Q288" i="8"/>
  <c r="Q289" i="8"/>
  <c r="Q290" i="8"/>
  <c r="Q291" i="8"/>
  <c r="Q292" i="8"/>
  <c r="Q293" i="8"/>
  <c r="Q294" i="8"/>
  <c r="Q295" i="8"/>
  <c r="Q296" i="8"/>
  <c r="Q297" i="8"/>
  <c r="Q298" i="8"/>
  <c r="Q299" i="8"/>
  <c r="Q300" i="8"/>
  <c r="Q301" i="8"/>
  <c r="Q302" i="8"/>
  <c r="Q303" i="8"/>
  <c r="Q304" i="8"/>
  <c r="Q305" i="8"/>
  <c r="Q306" i="8"/>
  <c r="Q307" i="8"/>
  <c r="Q308" i="8"/>
  <c r="Q309" i="8"/>
  <c r="Q310" i="8"/>
  <c r="Q311" i="8"/>
  <c r="Q312" i="8"/>
  <c r="Q313" i="8"/>
  <c r="Q314" i="8"/>
  <c r="Q315" i="8"/>
  <c r="Q316" i="8"/>
  <c r="Q317" i="8"/>
  <c r="Q318" i="8"/>
  <c r="Q319" i="8"/>
  <c r="Q320" i="8"/>
  <c r="Q321" i="8"/>
  <c r="Q322" i="8"/>
  <c r="Q323" i="8"/>
  <c r="Q324" i="8"/>
  <c r="Q325" i="8"/>
  <c r="Q326" i="8"/>
  <c r="Q327" i="8"/>
  <c r="Q328" i="8"/>
  <c r="Q329" i="8"/>
  <c r="Q330" i="8"/>
  <c r="Q331" i="8"/>
  <c r="Q332" i="8"/>
  <c r="Q333" i="8"/>
  <c r="Q334" i="8"/>
  <c r="Q335" i="8"/>
  <c r="Q336" i="8"/>
  <c r="Q337" i="8"/>
  <c r="Q338" i="8"/>
  <c r="Q339" i="8"/>
  <c r="Q340" i="8"/>
  <c r="Q341" i="8"/>
  <c r="Q342" i="8"/>
  <c r="Q343" i="8"/>
  <c r="Q344" i="8"/>
  <c r="Q345" i="8"/>
  <c r="Q346" i="8"/>
  <c r="Q347" i="8"/>
  <c r="Q348" i="8"/>
  <c r="Q349" i="8"/>
  <c r="Q350" i="8"/>
  <c r="Q351" i="8"/>
  <c r="Q352" i="8"/>
  <c r="Q353" i="8"/>
  <c r="Q354" i="8"/>
  <c r="Q355" i="8"/>
  <c r="Q356" i="8"/>
  <c r="Q357" i="8"/>
  <c r="Q358" i="8"/>
  <c r="Q359" i="8"/>
  <c r="Q360" i="8"/>
  <c r="Q361" i="8"/>
  <c r="Q362" i="8"/>
  <c r="Q363" i="8"/>
  <c r="Q364" i="8"/>
  <c r="Q365" i="8"/>
  <c r="Q366" i="8"/>
  <c r="Q367" i="8"/>
  <c r="Q368" i="8"/>
  <c r="Q369" i="8"/>
  <c r="Q370" i="8"/>
  <c r="Q371" i="8"/>
  <c r="Q372" i="8"/>
  <c r="Q373" i="8"/>
  <c r="Q374" i="8"/>
  <c r="Q375" i="8"/>
  <c r="Q376" i="8"/>
  <c r="Q377" i="8"/>
  <c r="Q378" i="8"/>
  <c r="Q379" i="8"/>
  <c r="Q380" i="8"/>
  <c r="Q381" i="8"/>
  <c r="Q382" i="8"/>
  <c r="Q383" i="8"/>
  <c r="Q384" i="8"/>
  <c r="Q385" i="8"/>
  <c r="Q386" i="8"/>
  <c r="Q387" i="8"/>
  <c r="Q388" i="8"/>
  <c r="Q389" i="8"/>
  <c r="Q390" i="8"/>
  <c r="Q391" i="8"/>
  <c r="Q392" i="8"/>
  <c r="Q393" i="8"/>
  <c r="Q394" i="8"/>
  <c r="Q395" i="8"/>
  <c r="Q396" i="8"/>
  <c r="Q397" i="8"/>
  <c r="Q398" i="8"/>
  <c r="Q399" i="8"/>
  <c r="Q400" i="8"/>
  <c r="Q401" i="8"/>
  <c r="Q402" i="8"/>
  <c r="Q403" i="8"/>
  <c r="Q404" i="8"/>
  <c r="Q405" i="8"/>
  <c r="Q406" i="8"/>
  <c r="Q407" i="8"/>
  <c r="Q408" i="8"/>
  <c r="Q409" i="8"/>
  <c r="Q410" i="8"/>
  <c r="Q411" i="8"/>
  <c r="Q412" i="8"/>
  <c r="Q413" i="8"/>
  <c r="Q414" i="8"/>
  <c r="Q415" i="8"/>
  <c r="Q416" i="8"/>
  <c r="Q417" i="8"/>
  <c r="Q418" i="8"/>
  <c r="Q419" i="8"/>
  <c r="Q420" i="8"/>
  <c r="Q421" i="8"/>
  <c r="Q422" i="8"/>
  <c r="Q423" i="8"/>
  <c r="Q424" i="8"/>
  <c r="Q425" i="8"/>
  <c r="Q426" i="8"/>
  <c r="Q427" i="8"/>
  <c r="Q428" i="8"/>
  <c r="Q429" i="8"/>
  <c r="Q430" i="8"/>
  <c r="Q431" i="8"/>
  <c r="Q432" i="8"/>
  <c r="Q433" i="8"/>
  <c r="Q434" i="8"/>
  <c r="Q435" i="8"/>
  <c r="Q436" i="8"/>
  <c r="Q437" i="8"/>
  <c r="Q438" i="8"/>
  <c r="Q439" i="8"/>
  <c r="Q440" i="8"/>
  <c r="Q441" i="8"/>
  <c r="Q442" i="8"/>
  <c r="Q443" i="8"/>
  <c r="Q444" i="8"/>
  <c r="Q445" i="8"/>
  <c r="Q446" i="8"/>
  <c r="Q447" i="8"/>
  <c r="Q448" i="8"/>
  <c r="Q449" i="8"/>
  <c r="Q450" i="8"/>
  <c r="Q451" i="8"/>
  <c r="Q452" i="8"/>
  <c r="Q453" i="8"/>
  <c r="Q454" i="8"/>
  <c r="Q455" i="8"/>
  <c r="Q456" i="8"/>
  <c r="Q457" i="8"/>
  <c r="Q458" i="8"/>
  <c r="Q459" i="8"/>
  <c r="Q460" i="8"/>
  <c r="Q461" i="8"/>
  <c r="Q462" i="8"/>
  <c r="Q463" i="8"/>
  <c r="Q464" i="8"/>
  <c r="Q465" i="8"/>
  <c r="Q466" i="8"/>
  <c r="Q467" i="8"/>
  <c r="Q468" i="8"/>
  <c r="Q469" i="8"/>
  <c r="Q470" i="8"/>
  <c r="Q471" i="8"/>
  <c r="Q472" i="8"/>
  <c r="Q473" i="8"/>
  <c r="Q474" i="8"/>
  <c r="Q475" i="8"/>
  <c r="Q476" i="8"/>
  <c r="Q477" i="8"/>
  <c r="Q478" i="8"/>
  <c r="Q479" i="8"/>
  <c r="Q480" i="8"/>
  <c r="Q481" i="8"/>
  <c r="Q482" i="8"/>
  <c r="Q483" i="8"/>
  <c r="Q484" i="8"/>
  <c r="Q485" i="8"/>
  <c r="Q486" i="8"/>
  <c r="Q487" i="8"/>
  <c r="Q488" i="8"/>
  <c r="Q489" i="8"/>
  <c r="Q490" i="8"/>
  <c r="Q491" i="8"/>
  <c r="Q492" i="8"/>
  <c r="Q493" i="8"/>
  <c r="Q494" i="8"/>
  <c r="Q495" i="8"/>
  <c r="Q496" i="8"/>
  <c r="Q497" i="8"/>
  <c r="Q498" i="8"/>
  <c r="Q499" i="8"/>
  <c r="Q500" i="8"/>
  <c r="Q501" i="8"/>
  <c r="Q502" i="8"/>
  <c r="Q503" i="8"/>
  <c r="Q504" i="8"/>
  <c r="Q505" i="8"/>
  <c r="Q4" i="8"/>
  <c r="Q5" i="8"/>
  <c r="Q8" i="8"/>
  <c r="Q7" i="8"/>
  <c r="Q9" i="8"/>
  <c r="Q11" i="8"/>
  <c r="Q10" i="8"/>
  <c r="Q12" i="8"/>
  <c r="P4" i="8"/>
  <c r="P5"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3" i="8"/>
  <c r="C8" i="31" a="1"/>
  <c r="B50" i="31" a="1"/>
  <c r="Z45" i="31" a="1"/>
  <c r="P30" i="31" a="1"/>
  <c r="B18" i="31" a="1"/>
  <c r="Y24" i="31" a="1"/>
  <c r="R15" i="31" a="1"/>
  <c r="P4" i="31" a="1"/>
  <c r="C19" i="31" a="1"/>
  <c r="P37" i="31" a="1"/>
  <c r="P17" i="31" a="1"/>
  <c r="B31" i="31" a="1"/>
  <c r="P31" i="31" a="1"/>
  <c r="B13" i="31" a="1"/>
  <c r="Z15" i="31" a="1"/>
  <c r="P48" i="31" a="1"/>
  <c r="P19" i="31" a="1"/>
  <c r="B37" i="31" a="1"/>
  <c r="C17" i="31" a="1"/>
  <c r="B45" i="31" a="1"/>
  <c r="Y14" i="31" a="1"/>
  <c r="R2" i="31" a="1"/>
  <c r="R3" i="31" a="1"/>
  <c r="B9" i="31" a="1"/>
  <c r="Z35" i="31" a="1"/>
  <c r="Z30" i="31" a="1"/>
  <c r="I2" i="31" a="1"/>
  <c r="B17" i="31" a="1"/>
  <c r="Z33" i="31" a="1"/>
  <c r="B4" i="31" a="1"/>
  <c r="R32" i="31" a="1"/>
  <c r="C49" i="31" a="1"/>
  <c r="C30" i="31" a="1"/>
  <c r="C5" i="31" a="1"/>
  <c r="B27" i="31" a="1"/>
  <c r="R29" i="31" a="1"/>
  <c r="Y15" i="31" a="1"/>
  <c r="Y41" i="31" a="1"/>
  <c r="Y30" i="31" a="1"/>
  <c r="Y33" i="31" a="1"/>
  <c r="Z41" i="31" a="1"/>
  <c r="B43" i="31" a="1"/>
  <c r="Y48" i="31" a="1"/>
  <c r="C34" i="31" a="1"/>
  <c r="Y12" i="31" a="1"/>
  <c r="P32" i="31" a="1"/>
  <c r="C35" i="31" a="1"/>
  <c r="Y4" i="31" a="1"/>
  <c r="P8" i="31" a="1"/>
  <c r="Z13" i="31" a="1"/>
  <c r="Y35" i="31" a="1"/>
  <c r="C45" i="31" a="1"/>
  <c r="Z47" i="31" a="1"/>
  <c r="P34" i="31" a="1"/>
  <c r="Z39" i="31" a="1"/>
  <c r="R35" i="31" a="1"/>
  <c r="P14" i="31" a="1"/>
  <c r="P6" i="31" a="1"/>
  <c r="Z6" i="31" a="1"/>
  <c r="P40" i="31" a="1"/>
  <c r="P11" i="31" a="1"/>
  <c r="B29" i="31" a="1"/>
  <c r="Z17" i="31" a="1"/>
  <c r="Y21" i="31" a="1"/>
  <c r="R11" i="31" a="1"/>
  <c r="Z23" i="31" a="1"/>
  <c r="Z10" i="31" a="1"/>
  <c r="B23" i="31" a="1"/>
  <c r="B16" i="31" a="1"/>
  <c r="Z3" i="31" a="1"/>
  <c r="P45" i="31" a="1"/>
  <c r="R7" i="31" a="1"/>
  <c r="B22" i="31" a="1"/>
  <c r="P23" i="31" a="1"/>
  <c r="B41" i="31" a="1"/>
  <c r="P35" i="31" a="1"/>
  <c r="Y13" i="31" a="1"/>
  <c r="Z2" i="31" a="1"/>
  <c r="Z25" i="31" a="1"/>
  <c r="B14" i="31" a="1"/>
  <c r="C22" i="31" a="1"/>
  <c r="Z4" i="31" a="1"/>
  <c r="P20" i="31" a="1"/>
  <c r="Z11" i="31" a="1"/>
  <c r="R37" i="31" a="1"/>
  <c r="B3" i="31" a="1"/>
  <c r="C38" i="31" a="1"/>
  <c r="C48" i="31" a="1"/>
  <c r="C21" i="31" a="1"/>
  <c r="Y19" i="31" a="1"/>
  <c r="Z7" i="31" a="1"/>
  <c r="R47" i="31" a="1"/>
  <c r="R48" i="31" a="1"/>
  <c r="P50" i="31" a="1"/>
  <c r="Z27" i="31" a="1"/>
  <c r="P26" i="31" a="1"/>
  <c r="C31" i="31" a="1"/>
  <c r="P39" i="31" a="1"/>
  <c r="R18" i="31" a="1"/>
  <c r="B19" i="31" a="1"/>
  <c r="Z44" i="31" a="1"/>
  <c r="R17" i="31" a="1"/>
  <c r="B8" i="31" a="1"/>
  <c r="R39" i="31" a="1"/>
  <c r="B35" i="31" a="1"/>
  <c r="R6" i="31" a="1"/>
  <c r="Z42" i="31" a="1"/>
  <c r="Y11" i="31" a="1"/>
  <c r="R44" i="31" a="1"/>
  <c r="C32" i="31" a="1"/>
  <c r="C9" i="31" a="1"/>
  <c r="Y27" i="31" a="1"/>
  <c r="R23" i="31" a="1"/>
  <c r="R5" i="31" a="1"/>
  <c r="P12" i="31" a="1"/>
  <c r="R26" i="31" a="1"/>
  <c r="C7" i="31" a="1"/>
  <c r="R46" i="31" a="1"/>
  <c r="J2" i="31" a="1"/>
  <c r="C13" i="31" a="1"/>
  <c r="C4" i="31" a="1"/>
  <c r="P15" i="31" a="1"/>
  <c r="Y45" i="31" a="1"/>
  <c r="Y23" i="31" a="1"/>
  <c r="Z14" i="31" a="1"/>
  <c r="Y2" i="31" a="1"/>
  <c r="B33" i="31" a="1"/>
  <c r="R40" i="31" a="1"/>
  <c r="P18" i="31" a="1"/>
  <c r="AV2" i="31" a="1"/>
  <c r="P47" i="31" a="1"/>
  <c r="B39" i="31" a="1"/>
  <c r="C42" i="31" a="1"/>
  <c r="B10" i="31" a="1"/>
  <c r="C23" i="31" a="1"/>
  <c r="Y17" i="31" a="1"/>
  <c r="B38" i="31" a="1"/>
  <c r="B7" i="31" a="1"/>
  <c r="Z37" i="31" a="1"/>
  <c r="Y20" i="31" a="1"/>
  <c r="C10" i="31" a="1"/>
  <c r="P46" i="31" a="1"/>
  <c r="Z19" i="31" a="1"/>
  <c r="B15" i="31" a="1"/>
  <c r="Z43" i="31" a="1"/>
  <c r="Z22" i="31" a="1"/>
  <c r="R33" i="31" a="1"/>
  <c r="Y40" i="31" a="1"/>
  <c r="Z24" i="31" a="1"/>
  <c r="Y25" i="31" a="1"/>
  <c r="Z9" i="31" a="1"/>
  <c r="B47" i="31" a="1"/>
  <c r="Z40" i="31" a="1"/>
  <c r="P5" i="31" a="1"/>
  <c r="P25" i="31" a="1"/>
  <c r="P49" i="31" a="1"/>
  <c r="B24" i="31" a="1"/>
  <c r="Z5" i="31" a="1"/>
  <c r="C15" i="31" a="1"/>
  <c r="Z12" i="31" a="1"/>
  <c r="Z50" i="31" a="1"/>
  <c r="Z28" i="31" a="1"/>
  <c r="Z32" i="31" a="1"/>
  <c r="C14" i="31" a="1"/>
  <c r="Z49" i="31" a="1"/>
  <c r="Y49" i="31" a="1"/>
  <c r="C26" i="31" a="1"/>
  <c r="P13" i="31" a="1"/>
  <c r="Y39" i="31" a="1"/>
  <c r="R41" i="31" a="1"/>
  <c r="Y44" i="31" a="1"/>
  <c r="R14" i="31" a="1"/>
  <c r="B5" i="31" a="1"/>
  <c r="Y6" i="31" a="1"/>
  <c r="C43" i="31" a="1"/>
  <c r="Z18" i="31" a="1"/>
  <c r="Y26" i="31" a="1"/>
  <c r="B26" i="31" a="1"/>
  <c r="R13" i="31" a="1"/>
  <c r="Y28" i="31" a="1"/>
  <c r="C27" i="31" a="1"/>
  <c r="Y9" i="31" a="1"/>
  <c r="R45" i="31" a="1"/>
  <c r="R38" i="31" a="1"/>
  <c r="Y50" i="31" a="1"/>
  <c r="Y32" i="31" a="1"/>
  <c r="Z29" i="31" a="1"/>
  <c r="C6" i="31" a="1"/>
  <c r="B44" i="31" a="1"/>
  <c r="Y43" i="31" a="1"/>
  <c r="Y38" i="31" a="1"/>
  <c r="R19" i="31" a="1"/>
  <c r="Y22" i="31" a="1"/>
  <c r="C37" i="31" a="1"/>
  <c r="P2" i="31" a="1"/>
  <c r="C46" i="31" a="1"/>
  <c r="B25" i="31" a="1"/>
  <c r="Z26" i="31" a="1"/>
  <c r="P21" i="31" a="1"/>
  <c r="Z34" i="31" a="1"/>
  <c r="B40" i="31" a="1"/>
  <c r="Z21" i="31" a="1"/>
  <c r="B48" i="31" a="1"/>
  <c r="P22" i="31" a="1"/>
  <c r="C12" i="31" a="1"/>
  <c r="R21" i="31" a="1"/>
  <c r="R50" i="31" a="1"/>
  <c r="Z38" i="31" a="1"/>
  <c r="C2" i="31" a="1"/>
  <c r="C18" i="31" a="1"/>
  <c r="Y34" i="31" a="1"/>
  <c r="Y42" i="31" a="1"/>
  <c r="Z48" i="31" a="1"/>
  <c r="C29" i="31" a="1"/>
  <c r="B11" i="31" a="1"/>
  <c r="B49" i="31" a="1"/>
  <c r="C11" i="31" a="1"/>
  <c r="R43" i="31" a="1"/>
  <c r="R20" i="31" a="1"/>
  <c r="R31" i="31" a="1"/>
  <c r="Z46" i="31" a="1"/>
  <c r="R4" i="31" a="1"/>
  <c r="Y8" i="31" a="1"/>
  <c r="R34" i="31" a="1"/>
  <c r="B28" i="31" a="1"/>
  <c r="Y3" i="31" a="1"/>
  <c r="C3" i="31" a="1"/>
  <c r="P28" i="31" a="1"/>
  <c r="C44" i="31" a="1"/>
  <c r="Y7" i="31" a="1"/>
  <c r="C40" i="31" a="1"/>
  <c r="C47" i="31" a="1"/>
  <c r="B32" i="31" a="1"/>
  <c r="Y31" i="31" a="1"/>
  <c r="P43" i="31" a="1"/>
  <c r="C50" i="31" a="1"/>
  <c r="Z8" i="31" a="1"/>
  <c r="Y47" i="31" a="1"/>
  <c r="P10" i="31" a="1"/>
  <c r="C28" i="31" a="1"/>
  <c r="P27" i="31" a="1"/>
  <c r="B46" i="31" a="1"/>
  <c r="P42" i="31" a="1"/>
  <c r="Y5" i="31" a="1"/>
  <c r="P16" i="31" a="1"/>
  <c r="Z31" i="31" a="1"/>
  <c r="R30" i="31" a="1"/>
  <c r="C24" i="31" a="1"/>
  <c r="B42" i="31" a="1"/>
  <c r="C25" i="31" a="1"/>
  <c r="R8" i="31" a="1"/>
  <c r="R28" i="31" a="1"/>
  <c r="B2" i="31" a="1"/>
  <c r="C39" i="31" a="1"/>
  <c r="B6" i="31" a="1"/>
  <c r="C41" i="31" a="1"/>
  <c r="P44" i="31" a="1"/>
  <c r="R16" i="31" a="1"/>
  <c r="B12" i="31" a="1"/>
  <c r="C20" i="31" a="1"/>
  <c r="P33" i="31" a="1"/>
  <c r="B20" i="31" a="1"/>
  <c r="R49" i="31" a="1"/>
  <c r="Y46" i="31" a="1"/>
  <c r="P7" i="31" a="1"/>
  <c r="P38" i="31" a="1"/>
  <c r="Y37" i="31" a="1"/>
  <c r="Y18" i="31" a="1"/>
  <c r="R24" i="31" a="1"/>
  <c r="Z20" i="31" a="1"/>
  <c r="R10" i="31" a="1"/>
  <c r="Y10" i="31" a="1"/>
  <c r="B30" i="31" a="1"/>
  <c r="P29" i="31" a="1"/>
  <c r="Y29" i="31" a="1"/>
  <c r="R25" i="31" a="1"/>
  <c r="Y16" i="31" a="1"/>
  <c r="Z16" i="31" a="1"/>
  <c r="R22" i="31" a="1"/>
  <c r="R42" i="31" a="1"/>
  <c r="R27" i="31" a="1"/>
  <c r="C33" i="31" a="1"/>
  <c r="B34" i="31" a="1"/>
  <c r="R12" i="31" a="1"/>
  <c r="P9" i="31" a="1"/>
  <c r="P41" i="31" a="1"/>
  <c r="C16" i="31" a="1"/>
  <c r="R9" i="31" a="1"/>
  <c r="B21" i="31" a="1"/>
  <c r="P3" i="31" a="1"/>
  <c r="P24" i="31" a="1"/>
  <c r="J2" i="31" l="1"/>
  <c r="G4" i="31" s="1"/>
  <c r="I2" i="31"/>
  <c r="G3" i="31" s="1"/>
  <c r="AV2" i="31"/>
  <c r="Y33" i="31"/>
  <c r="Y48" i="31"/>
  <c r="Z45" i="31"/>
  <c r="P12" i="31"/>
  <c r="P15" i="31"/>
  <c r="C29" i="31"/>
  <c r="P33" i="31"/>
  <c r="Z10" i="31"/>
  <c r="P28" i="31"/>
  <c r="B48" i="31"/>
  <c r="P24" i="31"/>
  <c r="B17" i="31"/>
  <c r="Y10" i="31"/>
  <c r="Z41" i="31"/>
  <c r="P39" i="31"/>
  <c r="B27" i="31"/>
  <c r="P50" i="31"/>
  <c r="Z46" i="31"/>
  <c r="C45" i="31"/>
  <c r="Y9" i="31"/>
  <c r="R33" i="31"/>
  <c r="B29" i="31"/>
  <c r="P3" i="31"/>
  <c r="Y46" i="31"/>
  <c r="P35" i="31"/>
  <c r="C9" i="31"/>
  <c r="C6" i="31"/>
  <c r="Z16" i="31"/>
  <c r="Y31" i="31"/>
  <c r="R7" i="31"/>
  <c r="Y4" i="31"/>
  <c r="Y27" i="31"/>
  <c r="B39" i="31"/>
  <c r="Z7" i="31"/>
  <c r="P5" i="31"/>
  <c r="R29" i="31"/>
  <c r="Z19" i="31"/>
  <c r="C4" i="31"/>
  <c r="P7" i="31"/>
  <c r="Z2" i="31"/>
  <c r="C32" i="31"/>
  <c r="B41" i="31"/>
  <c r="Z23" i="31"/>
  <c r="P41" i="31"/>
  <c r="B7" i="31"/>
  <c r="B8" i="31"/>
  <c r="Y13" i="31"/>
  <c r="P9" i="31"/>
  <c r="R28" i="31"/>
  <c r="Y20" i="31"/>
  <c r="Z28" i="31"/>
  <c r="Z11" i="31"/>
  <c r="R44" i="31"/>
  <c r="P27" i="31"/>
  <c r="R35" i="31"/>
  <c r="R16" i="31"/>
  <c r="C38" i="31"/>
  <c r="C3" i="31"/>
  <c r="C17" i="31"/>
  <c r="C40" i="31"/>
  <c r="Z49" i="31"/>
  <c r="Z34" i="31"/>
  <c r="Y23" i="31"/>
  <c r="Z31" i="31"/>
  <c r="P48" i="31"/>
  <c r="B4" i="31"/>
  <c r="B3" i="31"/>
  <c r="Y5" i="31"/>
  <c r="B2" i="31"/>
  <c r="Y11" i="31"/>
  <c r="P10" i="31"/>
  <c r="Y22" i="31"/>
  <c r="Y49" i="31"/>
  <c r="R17" i="31"/>
  <c r="Y14" i="31"/>
  <c r="P17" i="31"/>
  <c r="Z14" i="31"/>
  <c r="C11" i="31"/>
  <c r="C48" i="31"/>
  <c r="P40" i="31"/>
  <c r="Z29" i="31"/>
  <c r="C37" i="31"/>
  <c r="R40" i="31"/>
  <c r="R46" i="31"/>
  <c r="R49" i="31"/>
  <c r="B34" i="31"/>
  <c r="B26" i="31"/>
  <c r="C44" i="31"/>
  <c r="R9" i="31"/>
  <c r="C10" i="31"/>
  <c r="B9" i="31"/>
  <c r="C18" i="31"/>
  <c r="C49" i="31"/>
  <c r="P19" i="31"/>
  <c r="Y32" i="31"/>
  <c r="Y3" i="31"/>
  <c r="P6" i="31"/>
  <c r="C26" i="31"/>
  <c r="Y35" i="31"/>
  <c r="R13" i="31"/>
  <c r="B30" i="31"/>
  <c r="C39" i="31"/>
  <c r="R43" i="31"/>
  <c r="C31" i="31"/>
  <c r="Y7" i="31"/>
  <c r="R3" i="31"/>
  <c r="Y29" i="31"/>
  <c r="B42" i="31"/>
  <c r="Z32" i="31"/>
  <c r="P29" i="31"/>
  <c r="P18" i="31"/>
  <c r="R34" i="31"/>
  <c r="B32" i="31"/>
  <c r="Z38" i="31"/>
  <c r="Z22" i="31"/>
  <c r="Y17" i="31"/>
  <c r="P4" i="31"/>
  <c r="B12" i="31"/>
  <c r="C43" i="31"/>
  <c r="R4" i="31"/>
  <c r="P37" i="31"/>
  <c r="B14" i="31"/>
  <c r="P32" i="31"/>
  <c r="B16" i="31"/>
  <c r="B38" i="31"/>
  <c r="P49" i="31"/>
  <c r="Y37" i="31"/>
  <c r="P22" i="31"/>
  <c r="C25" i="31"/>
  <c r="B31" i="31"/>
  <c r="Y21" i="31"/>
  <c r="Z21" i="31"/>
  <c r="R26" i="31"/>
  <c r="R14" i="31"/>
  <c r="B25" i="31"/>
  <c r="Y2" i="31"/>
  <c r="B11" i="31"/>
  <c r="C50" i="31"/>
  <c r="B5" i="31"/>
  <c r="R25" i="31"/>
  <c r="Z6" i="31"/>
  <c r="Z35" i="31"/>
  <c r="Y43" i="31"/>
  <c r="Z42" i="31"/>
  <c r="Y38" i="31"/>
  <c r="C42" i="31"/>
  <c r="B28" i="31"/>
  <c r="Y39" i="31"/>
  <c r="P26" i="31"/>
  <c r="P30" i="31"/>
  <c r="R23" i="31"/>
  <c r="Y40" i="31"/>
  <c r="P21" i="31"/>
  <c r="Z30" i="31"/>
  <c r="B45" i="31"/>
  <c r="Y12" i="31"/>
  <c r="C21" i="31"/>
  <c r="R20" i="31"/>
  <c r="Z9" i="31"/>
  <c r="R50" i="31"/>
  <c r="R39" i="31"/>
  <c r="C34" i="31"/>
  <c r="Y50" i="31"/>
  <c r="Y18" i="31"/>
  <c r="C35" i="31"/>
  <c r="B18" i="31"/>
  <c r="C47" i="31"/>
  <c r="Z27" i="31"/>
  <c r="Z48" i="31"/>
  <c r="Z17" i="31"/>
  <c r="Y47" i="31"/>
  <c r="R2" i="31"/>
  <c r="C20" i="31"/>
  <c r="Z8" i="31"/>
  <c r="P42" i="31"/>
  <c r="R5" i="31"/>
  <c r="C24" i="31"/>
  <c r="B46" i="31"/>
  <c r="C33" i="31"/>
  <c r="B10" i="31"/>
  <c r="B33" i="31"/>
  <c r="P25" i="31"/>
  <c r="P11" i="31"/>
  <c r="C13" i="31"/>
  <c r="Y42" i="31"/>
  <c r="R22" i="31"/>
  <c r="C23" i="31"/>
  <c r="P46" i="31"/>
  <c r="Z5" i="31"/>
  <c r="Z24" i="31"/>
  <c r="P34" i="31"/>
  <c r="P31" i="31"/>
  <c r="R8" i="31"/>
  <c r="Z3" i="31"/>
  <c r="C30" i="31"/>
  <c r="C41" i="31"/>
  <c r="Z47" i="31"/>
  <c r="B44" i="31"/>
  <c r="Z37" i="31"/>
  <c r="Z13" i="31"/>
  <c r="R27" i="31"/>
  <c r="Z44" i="31"/>
  <c r="Y16" i="31"/>
  <c r="B35" i="31"/>
  <c r="B43" i="31"/>
  <c r="P14" i="31"/>
  <c r="C22" i="31"/>
  <c r="B24" i="31"/>
  <c r="Y30" i="31"/>
  <c r="P16" i="31"/>
  <c r="C7" i="31"/>
  <c r="Z20" i="31"/>
  <c r="P13" i="31"/>
  <c r="P44" i="31"/>
  <c r="Y6" i="31"/>
  <c r="Y44" i="31"/>
  <c r="R42" i="31"/>
  <c r="R37" i="31"/>
  <c r="P47" i="31"/>
  <c r="B37" i="31"/>
  <c r="Y25" i="31"/>
  <c r="R21" i="31"/>
  <c r="C28" i="31"/>
  <c r="P2" i="31"/>
  <c r="Z18" i="31"/>
  <c r="C46" i="31"/>
  <c r="R47" i="31"/>
  <c r="Z12" i="31"/>
  <c r="Y26" i="31"/>
  <c r="Y41" i="31"/>
  <c r="C19" i="31"/>
  <c r="C12" i="31"/>
  <c r="Z33" i="31"/>
  <c r="R11" i="31"/>
  <c r="C15" i="31"/>
  <c r="B50" i="31"/>
  <c r="R30" i="31"/>
  <c r="Z26" i="31"/>
  <c r="B15" i="31"/>
  <c r="Z40" i="31"/>
  <c r="B22" i="31"/>
  <c r="B20" i="31"/>
  <c r="C5" i="31"/>
  <c r="Y8" i="31"/>
  <c r="Y28" i="31"/>
  <c r="P43" i="31"/>
  <c r="B21" i="31"/>
  <c r="Y19" i="31"/>
  <c r="Z43" i="31"/>
  <c r="R15" i="31"/>
  <c r="R12" i="31"/>
  <c r="P38" i="31"/>
  <c r="P20" i="31"/>
  <c r="R6" i="31"/>
  <c r="P23" i="31"/>
  <c r="R38" i="31"/>
  <c r="Y15" i="31"/>
  <c r="R24" i="31"/>
  <c r="Z50" i="31"/>
  <c r="C16" i="31"/>
  <c r="B47" i="31"/>
  <c r="Y45" i="31"/>
  <c r="B19" i="31"/>
  <c r="R45" i="31"/>
  <c r="R10" i="31"/>
  <c r="C8" i="31"/>
  <c r="Z25" i="31"/>
  <c r="Z15" i="31"/>
  <c r="C14" i="31"/>
  <c r="Y24" i="31"/>
  <c r="C2" i="31"/>
  <c r="B49" i="31"/>
  <c r="R18" i="31"/>
  <c r="C27" i="31"/>
  <c r="R48" i="31"/>
  <c r="B13" i="31"/>
  <c r="Z4" i="31"/>
  <c r="P45" i="31"/>
  <c r="Y34" i="31"/>
  <c r="B23" i="31"/>
  <c r="B40" i="31"/>
  <c r="B6" i="31"/>
  <c r="R19" i="31"/>
  <c r="Z39" i="31"/>
  <c r="R41" i="31"/>
  <c r="R32" i="31"/>
  <c r="R31" i="31"/>
  <c r="P8"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rgb="FF000000"/>
            <rFont val="Calibri"/>
            <family val="2"/>
          </rPr>
          <t>The version of Kubernetes installed on all nodes in the node pool.</t>
        </r>
      </text>
    </comment>
    <comment ref="Q2" authorId="0" shapeId="0" xr:uid="{F3ECE3AC-4128-794F-B26B-803E0E5DFBAB}">
      <text>
        <r>
          <rPr>
            <sz val="10"/>
            <color rgb="FF1F2124"/>
            <rFont val="Segoe UI"/>
            <family val="2"/>
            <charset val="1"/>
          </rPr>
          <t xml:space="preserve">OCPUS should be mentioned for flex shapes. See the above row for format details.
</t>
        </r>
        <r>
          <rPr>
            <sz val="10"/>
            <color rgb="FF1F2124"/>
            <rFont val="Segoe UI"/>
            <family val="2"/>
            <charset val="1"/>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charset val="1"/>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K2" authorId="0" shapeId="0" xr:uid="{12BE10AB-F845-0F4E-AC14-2D39A50DB66B}">
      <text>
        <r>
          <rPr>
            <b/>
            <sz val="10"/>
            <color rgb="FF000000"/>
            <rFont val="Tahoma"/>
            <family val="2"/>
          </rPr>
          <t>This is size for VM cluster and not just the node.</t>
        </r>
      </text>
    </comment>
    <comment ref="L2" authorId="0" shapeId="0" xr:uid="{B74B1AAC-8BC4-654B-8810-8D1AC91B54C8}">
      <text>
        <r>
          <rPr>
            <b/>
            <sz val="10"/>
            <color rgb="FF000000"/>
            <rFont val="Calibri"/>
            <family val="2"/>
            <scheme val="minor"/>
          </rPr>
          <t>This is size for VM cluster and not just the node.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Mukund Murali</author>
  </authors>
  <commentList>
    <comment ref="U2" authorId="0" shapeId="0" xr:uid="{CEA2B427-F6EC-3A45-9172-D23E26C43CB1}">
      <text>
        <r>
          <rPr>
            <sz val="10"/>
            <color rgb="FF000000"/>
            <rFont val="Calibri"/>
            <family val="2"/>
            <scheme val="minor"/>
          </rPr>
          <t>Specifies if any automatic backups created for a DB System should be retained or deleted when the DB System is deleted.</t>
        </r>
      </text>
    </comment>
    <comment ref="V2" authorId="0" shapeId="0" xr:uid="{61481876-0BAE-A64E-804F-BEF6CC1822CD}">
      <text>
        <r>
          <rPr>
            <sz val="10"/>
            <color rgb="FF000000"/>
            <rFont val="Calibri"/>
            <family val="2"/>
            <scheme val="minor"/>
          </rPr>
          <t>Specifies whether or not a backup is taken when the DB System is deleted. REQUIRE_FINAL_BACKUP: a backup is taken if the DB System is deleted. SKIP_FINAL_BACKUP: a backup is not taken if the DB System is deleted.</t>
        </r>
      </text>
    </comment>
    <comment ref="W2" authorId="0" shapeId="0" xr:uid="{B1A9654B-8BF0-8844-A0B9-90470F3139F7}">
      <text>
        <r>
          <rPr>
            <sz val="10"/>
            <color rgb="FF000000"/>
            <rFont val="Calibri"/>
            <family val="2"/>
            <scheme val="minor"/>
          </rPr>
          <t>Specifies whether the DB System can be deleted. Set to true to prevent deletion, false (default) to allow.</t>
        </r>
      </text>
    </comment>
    <comment ref="X2" authorId="0" shapeId="0" xr:uid="{4EA7E4C6-D751-6947-9E13-F5B847E7C18E}">
      <text>
        <r>
          <rPr>
            <sz val="10"/>
            <color rgb="FF000000"/>
            <rFont val="Calibri"/>
            <family val="2"/>
            <scheme val="minor"/>
          </rPr>
          <t xml:space="preserve">The start of a 30-minute window of time in which daily, automated backups occur.
</t>
        </r>
        <r>
          <rPr>
            <sz val="10"/>
            <color rgb="FF000000"/>
            <rFont val="Calibri"/>
            <family val="2"/>
            <scheme val="minor"/>
          </rPr>
          <t xml:space="preserve">This should be in the format of the "Time" portion of an RFC3339-formatted timestamp. Any second or sub-second time data will be truncated to zero.
</t>
        </r>
        <r>
          <rPr>
            <sz val="10"/>
            <color rgb="FF000000"/>
            <rFont val="Calibri"/>
            <family val="2"/>
            <scheme val="minor"/>
          </rPr>
          <t xml:space="preserve">At some point in the window, the system may incur a brief service disruption as the backup is performed.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<sst xmlns="http://schemas.openxmlformats.org/spreadsheetml/2006/main" count="3390" uniqueCount="1719">
  <si>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</si>
  <si>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</si>
  <si>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</si>
  <si>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</si>
  <si>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</si>
  <si>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</si>
  <si>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</si>
  <si>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</si>
  <si>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</si>
  <si>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</si>
  <si>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</si>
  <si>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</si>
  <si>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</si>
  <si>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</si>
  <si>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</si>
  <si>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</si>
  <si>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</si>
  <si>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</si>
  <si>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</si>
  <si>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</si>
  <si>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</si>
  <si>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</si>
  <si>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</si>
  <si>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</si>
  <si>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</si>
  <si>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</si>
  <si>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</si>
  <si>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</si>
  <si>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</si>
  <si>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</si>
  <si>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</si>
  <si>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</si>
  <si>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</si>
  <si>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</si>
  <si>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</si>
  <si>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</si>
  <si>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</si>
  <si>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</si>
  <si>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</si>
  <si>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</si>
  <si>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</si>
  <si>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</si>
  <si>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</si>
  <si>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</si>
  <si>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</si>
  <si>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</si>
  <si>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</si>
  <si>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</si>
  <si>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</si>
  <si>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</si>
  <si>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</si>
  <si>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</si>
  <si>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</si>
  <si>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</si>
  <si>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</si>
  <si>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</si>
  <si>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</si>
  <si>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</si>
  <si>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</si>
  <si>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</si>
  <si>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</si>
  <si>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</si>
  <si>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</si>
  <si>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</si>
  <si>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</si>
  <si>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</si>
  <si>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</si>
  <si>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</si>
  <si>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</si>
  <si>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</si>
  <si>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</si>
  <si>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</si>
  <si>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</si>
  <si>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</si>
  <si>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</si>
  <si>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</si>
  <si>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</si>
  <si>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</si>
  <si>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</si>
  <si>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</si>
  <si>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</si>
  <si>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</si>
  <si>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</si>
  <si>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</si>
  <si>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</si>
  <si>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</si>
  <si>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</si>
  <si>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</si>
  <si>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</si>
  <si>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</si>
  <si>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</si>
  <si>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</si>
  <si>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</si>
  <si>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</si>
  <si>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</si>
  <si>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</si>
  <si>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</si>
  <si>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</si>
  <si>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</si>
  <si>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</si>
  <si>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</si>
  <si>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</si>
  <si>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</si>
  <si>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</si>
  <si>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</si>
  <si>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</si>
  <si>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</si>
  <si>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</si>
  <si>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</si>
  <si>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</si>
  <si>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</si>
  <si>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</si>
  <si>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</si>
  <si>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</si>
  <si>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</si>
  <si>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</si>
  <si>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</si>
  <si>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</si>
  <si>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</si>
  <si>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</si>
  <si>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</si>
  <si>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</si>
  <si>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</si>
  <si>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</si>
  <si>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</si>
  <si>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</si>
  <si>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</si>
  <si>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</si>
  <si>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</si>
  <si>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</si>
  <si>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</si>
  <si>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</si>
  <si>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</si>
  <si>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</si>
  <si>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</si>
  <si>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</si>
  <si>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</si>
  <si>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</si>
  <si>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</si>
  <si>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</si>
  <si>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</si>
  <si>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</si>
  <si>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</si>
  <si>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</si>
  <si>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</si>
  <si>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</si>
  <si>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</si>
  <si>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</si>
  <si>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</si>
  <si>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</si>
  <si>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</si>
  <si>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</si>
  <si>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</si>
  <si>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</si>
  <si>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</si>
  <si>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</si>
  <si>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</si>
  <si>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</si>
  <si>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</si>
  <si>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</si>
  <si>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</si>
  <si>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</si>
  <si>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</si>
  <si>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</si>
  <si>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</si>
  <si>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</si>
  <si>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</si>
  <si>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</si>
  <si>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</si>
  <si>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</si>
  <si>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</si>
  <si>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</si>
  <si>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</si>
  <si>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</si>
  <si>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</si>
  <si>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</si>
  <si>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</si>
  <si>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</si>
  <si>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</si>
  <si>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</si>
  <si>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</si>
  <si>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</si>
  <si>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</si>
  <si>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</si>
  <si>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</si>
  <si>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</si>
  <si>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</si>
  <si>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</si>
  <si>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</si>
  <si>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</si>
  <si>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</si>
  <si>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</si>
  <si>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</si>
  <si>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</si>
  <si>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</si>
  <si>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</si>
  <si>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</si>
  <si>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</si>
  <si>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</si>
  <si>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</si>
  <si>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</si>
  <si>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</si>
  <si>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</si>
  <si>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</si>
  <si>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</si>
  <si>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</si>
  <si>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</si>
  <si>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</si>
  <si>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</si>
  <si>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</si>
  <si>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</si>
  <si>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</si>
  <si>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</si>
  <si>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</si>
  <si>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</si>
  <si>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</si>
  <si>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</si>
  <si>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</si>
  <si>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</si>
  <si>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</si>
  <si>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</si>
  <si>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</si>
  <si>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</si>
  <si>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</si>
  <si>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</si>
  <si>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</si>
  <si>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</si>
  <si>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</si>
  <si>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</si>
  <si>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</si>
  <si>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</si>
  <si>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</si>
  <si>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</si>
  <si>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</si>
  <si>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</si>
  <si>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</si>
  <si>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</si>
  <si>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</si>
  <si>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</si>
  <si>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</si>
  <si>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</si>
  <si>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</si>
  <si>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</si>
  <si>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</si>
  <si>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</si>
  <si>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</si>
  <si>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</si>
  <si>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</si>
  <si>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</si>
  <si>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</si>
  <si>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</si>
  <si>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</si>
  <si>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</si>
  <si>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</si>
  <si>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</si>
  <si>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</si>
  <si>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</si>
  <si>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</si>
  <si>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</si>
  <si>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</si>
  <si>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</si>
  <si>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</si>
  <si>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</si>
  <si>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</si>
  <si>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</si>
  <si>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</si>
  <si>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</si>
  <si>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</si>
  <si>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</si>
  <si>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</si>
  <si>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</si>
  <si>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</si>
  <si>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</si>
  <si>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</si>
  <si>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</si>
  <si>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</si>
  <si>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</si>
  <si>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</si>
  <si>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</si>
  <si>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</si>
  <si>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</si>
  <si>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</si>
  <si>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</si>
  <si>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</si>
  <si>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</si>
  <si>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</si>
  <si>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</si>
  <si>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</si>
  <si>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</si>
  <si>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</si>
  <si>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</si>
  <si>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</si>
  <si>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</si>
  <si>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</si>
  <si>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</si>
  <si>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</si>
  <si>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</si>
  <si>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</si>
  <si>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</si>
  <si>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</si>
  <si>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</si>
  <si>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</si>
  <si>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</si>
  <si>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</si>
  <si>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</si>
  <si>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</si>
  <si>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</si>
  <si>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</si>
  <si>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</si>
  <si>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</si>
  <si>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</si>
  <si>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</si>
  <si>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</si>
  <si>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</si>
  <si>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</si>
  <si>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</si>
  <si>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</si>
  <si>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HIGH</t>
  </si>
  <si>
    <t>LICENSE_INCLUDED</t>
  </si>
  <si>
    <t>CDB1</t>
  </si>
  <si>
    <t>pdb1</t>
  </si>
  <si>
    <t>BEstrO0ng_#12</t>
  </si>
  <si>
    <t>OLTP</t>
  </si>
  <si>
    <t>AL32UTF8</t>
  </si>
  <si>
    <t>AL16UTF16</t>
  </si>
  <si>
    <t>Apps::TCC::PRD</t>
  </si>
  <si>
    <t>VM.Standard2.2</t>
  </si>
  <si>
    <t>BM.DenseIO2.52</t>
  </si>
  <si>
    <t>ENTERPRISE_EDITION</t>
  </si>
  <si>
    <t>CDB2</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</si>
  <si>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</si>
  <si>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</si>
  <si>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</si>
  <si>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</si>
  <si>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</si>
  <si>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</si>
  <si>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</si>
  <si>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</si>
  <si>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</si>
  <si>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</si>
  <si>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</si>
  <si>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</si>
  <si>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</si>
  <si>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</si>
  <si>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</si>
  <si>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</si>
  <si>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</si>
  <si>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</si>
  <si>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</si>
  <si>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</si>
  <si>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</si>
  <si>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</si>
  <si>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</si>
  <si>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</si>
  <si>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</si>
  <si>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</si>
  <si>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</si>
  <si>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</si>
  <si>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</si>
  <si>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</si>
  <si>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</si>
  <si>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</si>
  <si>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</si>
  <si>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</si>
  <si>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</si>
  <si>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</si>
  <si>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</si>
  <si>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</si>
  <si>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</si>
  <si>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</si>
  <si>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</si>
  <si>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</si>
  <si>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</si>
  <si>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</si>
  <si>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</si>
  <si>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</si>
  <si>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</si>
  <si>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</si>
  <si>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</si>
  <si>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</si>
  <si>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</si>
  <si>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</si>
  <si>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</si>
  <si>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</si>
  <si>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</si>
  <si>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</si>
  <si>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</si>
  <si>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</si>
  <si>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</si>
  <si>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</si>
  <si>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</si>
  <si>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</si>
  <si>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</si>
  <si>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</si>
  <si>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</si>
  <si>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</si>
  <si>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</si>
  <si>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</si>
  <si>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</si>
  <si>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</si>
  <si>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</si>
  <si>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</si>
  <si>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</si>
  <si>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</si>
  <si>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</si>
  <si>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</si>
  <si>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</si>
  <si>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</si>
  <si>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</si>
  <si>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</si>
  <si>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</si>
  <si>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</si>
  <si>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</si>
  <si>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</si>
  <si>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</si>
  <si>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</si>
  <si>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</si>
  <si>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</si>
  <si>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Database</t>
  </si>
  <si>
    <t>AppDevAdmins</t>
  </si>
  <si>
    <t>Auditors</t>
  </si>
  <si>
    <t>Group responsible for Auditing the tenancy</t>
  </si>
  <si>
    <t>DatabaseAdmins</t>
  </si>
  <si>
    <t>IAMAdmins</t>
  </si>
  <si>
    <t>NetworkAdmins</t>
  </si>
  <si>
    <t>SecurityAdmins</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</si>
  <si>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</si>
  <si>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</si>
  <si>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</si>
  <si>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</si>
  <si>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</si>
  <si>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</si>
  <si>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</si>
  <si>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</si>
  <si>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</si>
  <si>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</si>
  <si>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</si>
  <si>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</si>
  <si>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</si>
  <si>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</si>
  <si>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</si>
  <si>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</si>
  <si>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</si>
  <si>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</si>
  <si>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</si>
  <si>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</si>
  <si>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</si>
  <si>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</si>
  <si>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</si>
  <si>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</si>
  <si>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</si>
  <si>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</si>
  <si>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</si>
  <si>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</si>
  <si>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</si>
  <si>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</si>
  <si>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</si>
  <si>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</si>
  <si>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</si>
  <si>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</si>
  <si>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</si>
  <si>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</si>
  <si>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</si>
  <si>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</si>
  <si>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</si>
  <si>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</si>
  <si>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</si>
  <si>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</si>
  <si>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</si>
  <si>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</si>
  <si>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</si>
  <si>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</si>
  <si>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</si>
  <si>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</si>
  <si>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</si>
  <si>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</si>
  <si>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</si>
  <si>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</si>
  <si>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</si>
  <si>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</si>
  <si>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</si>
  <si>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</si>
  <si>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</si>
  <si>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</si>
  <si>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</si>
  <si>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</si>
  <si>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</si>
  <si>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</si>
  <si>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</si>
  <si>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</si>
  <si>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</si>
  <si>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</si>
  <si>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</si>
  <si>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</si>
  <si>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</si>
  <si>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</si>
  <si>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</si>
  <si>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</si>
  <si>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</si>
  <si>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</si>
  <si>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</si>
  <si>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</si>
  <si>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</si>
  <si>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</si>
  <si>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</si>
  <si>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</si>
  <si>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</si>
  <si>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</si>
  <si>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</si>
  <si>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</si>
  <si>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</si>
  <si>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</si>
  <si>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</si>
  <si>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</si>
  <si>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</si>
  <si>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</si>
  <si>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</si>
  <si>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</si>
  <si>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</si>
  <si>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</si>
  <si>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</si>
  <si>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</si>
  <si>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</si>
  <si>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</si>
  <si>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</si>
  <si>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</si>
  <si>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</si>
  <si>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</si>
  <si>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</si>
  <si>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</si>
  <si>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</si>
  <si>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</si>
  <si>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</si>
  <si>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</si>
  <si>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</si>
  <si>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</si>
  <si>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</si>
  <si>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</si>
  <si>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</si>
  <si>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</si>
  <si>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</si>
  <si>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</si>
  <si>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</si>
  <si>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</si>
  <si>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</si>
  <si>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</si>
  <si>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</si>
  <si>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</si>
  <si>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</si>
  <si>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</si>
  <si>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</si>
  <si>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</si>
  <si>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</si>
  <si>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</si>
  <si>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</si>
  <si>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</si>
  <si>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</si>
  <si>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</si>
  <si>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</si>
  <si>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</si>
  <si>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</si>
  <si>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</si>
  <si>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</si>
  <si>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</si>
  <si>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</si>
  <si>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</si>
  <si>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</si>
  <si>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</si>
  <si>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</si>
  <si>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</si>
  <si>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</si>
  <si>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</si>
  <si>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</si>
  <si>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</si>
  <si>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</si>
  <si>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</si>
  <si>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</si>
  <si>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</si>
  <si>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</si>
  <si>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</si>
  <si>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</si>
  <si>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</si>
  <si>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</si>
  <si>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</si>
  <si>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</si>
  <si>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</si>
  <si>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</si>
  <si>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</si>
  <si>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</si>
  <si>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MyVM_DB</t>
  </si>
  <si>
    <t>vmdb</t>
  </si>
  <si>
    <t>MyBM_DB</t>
  </si>
  <si>
    <t>bmdb</t>
  </si>
  <si>
    <t>VMCluster</t>
  </si>
  <si>
    <t>vmname</t>
  </si>
  <si>
    <t>CIDR Blocks</t>
  </si>
  <si>
    <t>Backup Network NSGs</t>
  </si>
  <si>
    <t>fwl-ha</t>
  </si>
  <si>
    <t>10.110.0.0/25</t>
  </si>
  <si>
    <t>10.110.1.0/26</t>
  </si>
  <si>
    <t>10.110.0.128/25</t>
  </si>
  <si>
    <t>10.110.1.64/26</t>
  </si>
  <si>
    <t>fwl-ha-sl,fwl-common-sl</t>
  </si>
  <si>
    <t>fwl-ha-rt</t>
  </si>
  <si>
    <t>Shape(10Mbps|100Mbps|400Mbps|8000Mbps|flexible)</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</si>
  <si>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</si>
  <si>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</si>
  <si>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</si>
  <si>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</si>
  <si>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</si>
  <si>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</si>
  <si>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</si>
  <si>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</si>
  <si>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</si>
  <si>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</si>
  <si>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</si>
  <si>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</si>
  <si>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</si>
  <si>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</si>
  <si>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</si>
  <si>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</si>
  <si>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</si>
  <si>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</si>
  <si>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</si>
  <si>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</si>
  <si>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</si>
  <si>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</si>
  <si>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</si>
  <si>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</si>
  <si>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</si>
  <si>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</si>
  <si>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</si>
  <si>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</si>
  <si>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</si>
  <si>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</si>
  <si>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</si>
  <si>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</si>
  <si>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</si>
  <si>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</si>
  <si>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</si>
  <si>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</si>
  <si>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</si>
  <si>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</si>
  <si>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</si>
  <si>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UDP/TCP</t>
  </si>
  <si>
    <t>StorageAdmins</t>
  </si>
  <si>
    <t>endorse group CostAdmins to read objects in tenancy usage-report</t>
  </si>
  <si>
    <t>Policy allowing DatabaseAdmins group to manage databases in compartment Database.</t>
  </si>
  <si>
    <t>StorageAdmins-Policy</t>
  </si>
  <si>
    <t>Policy allowing StorageAdmins group to manage storage resources.</t>
  </si>
  <si>
    <t>Policy for for OCI services: Cloud Guard, Vulnerability Scanning and OS Management.</t>
  </si>
  <si>
    <t>AppDev-computeagent-dynamic-group</t>
  </si>
  <si>
    <t>ALL {resource.type = 'managementagent',resource.compartment.id = '&lt;AppDev compartment OCID&gt;'}</t>
  </si>
  <si>
    <t>AppDev-fun-dynamic-group</t>
  </si>
  <si>
    <t>ALL {resource.type = 'fnfunc',resource.compartment.id = '&lt;AppDev compartment OCID&gt;'}</t>
  </si>
  <si>
    <t>Database-kms-dynamic-group</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</si>
  <si>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</si>
  <si>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</si>
  <si>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</si>
  <si>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</si>
  <si>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</si>
  <si>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</si>
  <si>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</si>
  <si>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</si>
  <si>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</si>
  <si>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</si>
  <si>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</si>
  <si>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</si>
  <si>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</si>
  <si>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</si>
  <si>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</si>
  <si>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</si>
  <si>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</si>
  <si>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</si>
  <si>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</si>
  <si>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</si>
  <si>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</si>
  <si>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</si>
  <si>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</si>
  <si>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</si>
  <si>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</si>
  <si>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</si>
  <si>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</si>
  <si>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</si>
  <si>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</si>
  <si>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</si>
  <si>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</si>
  <si>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</si>
  <si>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</si>
  <si>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</si>
  <si>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</si>
  <si>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</si>
  <si>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</si>
  <si>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</si>
  <si>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</si>
  <si>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</si>
  <si>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</si>
  <si>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</si>
  <si>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</si>
  <si>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</si>
  <si>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</si>
  <si>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</si>
  <si>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</si>
  <si>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</si>
  <si>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</si>
  <si>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</si>
  <si>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</si>
  <si>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</si>
  <si>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</si>
  <si>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</si>
  <si>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</si>
  <si>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</si>
  <si>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</si>
  <si>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</si>
  <si>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</si>
  <si>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</si>
  <si>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</si>
  <si>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</si>
  <si>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</si>
  <si>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</si>
  <si>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</si>
  <si>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</si>
  <si>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</si>
  <si>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</si>
  <si>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</si>
  <si>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</si>
  <si>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</si>
  <si>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</si>
  <si>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</si>
  <si>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10.112.2.3</t>
  </si>
  <si>
    <t>VM.Standard.E3.Flex::2</t>
  </si>
  <si>
    <t>nonprod-vcn-lbr-nsg,nonprod-vcn-app-nsg</t>
  </si>
  <si>
    <t>ADB Display Name</t>
  </si>
  <si>
    <t>Whitelisted IP Addresses</t>
  </si>
  <si>
    <t>Database Workload</t>
  </si>
  <si>
    <t>adb123db</t>
  </si>
  <si>
    <t>ATP01</t>
  </si>
  <si>
    <t>exa-bkup-rt</t>
  </si>
  <si>
    <t>10.113.0.0/28</t>
  </si>
  <si>
    <t>10.113.0.16/28</t>
  </si>
  <si>
    <t>image::PaloAlto</t>
  </si>
  <si>
    <t>PaloAlto</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</si>
  <si>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</si>
  <si>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</si>
  <si>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</si>
  <si>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</si>
  <si>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</si>
  <si>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</si>
  <si>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</si>
  <si>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</si>
  <si>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</si>
  <si>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</si>
  <si>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</si>
  <si>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</si>
  <si>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</si>
  <si>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</si>
  <si>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</si>
  <si>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NSGs</t>
  </si>
  <si>
    <t>Max Pods Per Node</t>
  </si>
  <si>
    <t>Nodepool NSGs</t>
  </si>
  <si>
    <t>Number of Nodes</t>
  </si>
  <si>
    <t>Nodepool Kubernetes Version</t>
  </si>
  <si>
    <t>API Endpoint NSGs</t>
  </si>
  <si>
    <t>Pod CIDR Block</t>
  </si>
  <si>
    <t>Service CIDR Block</t>
  </si>
  <si>
    <t>API Endpoint Pub Address</t>
  </si>
  <si>
    <t>Pod Security Policies Enforced</t>
  </si>
  <si>
    <t>Network Type</t>
  </si>
  <si>
    <t>Cluster Kubernetes Version</t>
  </si>
  <si>
    <t>Cluster Name</t>
  </si>
  <si>
    <t>Pod Security policy/API Endpoint Pub Address</t>
  </si>
  <si>
    <t>IMAGE::Linux</t>
  </si>
  <si>
    <t>Kubernetes Version</t>
  </si>
  <si>
    <t>v1.23.4</t>
  </si>
  <si>
    <t>Chicago</t>
  </si>
  <si>
    <t>Jerusalem</t>
  </si>
  <si>
    <t>Johannesburg</t>
  </si>
  <si>
    <t>Madrid</t>
  </si>
  <si>
    <t>Marseille</t>
  </si>
  <si>
    <t>Milan</t>
  </si>
  <si>
    <t>Queretaro</t>
  </si>
  <si>
    <t>Sanjose</t>
  </si>
  <si>
    <t>gov-ashburn</t>
  </si>
  <si>
    <t>gov-chicago</t>
  </si>
  <si>
    <t>gov-phoenix</t>
  </si>
  <si>
    <t>gov-london</t>
  </si>
  <si>
    <t>gov-cardiff</t>
  </si>
  <si>
    <t>Abudhabi</t>
  </si>
  <si>
    <t>Cardiff</t>
  </si>
  <si>
    <t>Langley</t>
  </si>
  <si>
    <t>Luke</t>
  </si>
  <si>
    <t>Paris</t>
  </si>
  <si>
    <t>Saopaulo</t>
  </si>
  <si>
    <t>Stockholm</t>
  </si>
  <si>
    <t>Policy for Credential Admins group</t>
  </si>
  <si>
    <t>Managed-Services-Policy</t>
  </si>
  <si>
    <t>define tenancy usage-report as ocid1.tenancy.oc1..aaaaaaaaned4fkpkisbwjlr56u7cj63lf3wffbilvqknstgtvzub7vhqkggq</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</si>
  <si>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</si>
  <si>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</si>
  <si>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</si>
  <si>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</si>
  <si>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</si>
  <si>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</si>
  <si>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</si>
  <si>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</si>
  <si>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</si>
  <si>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</si>
  <si>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</si>
  <si>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</si>
  <si>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</si>
  <si>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</si>
  <si>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</si>
  <si>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</si>
  <si>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</si>
  <si>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</si>
  <si>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</si>
  <si>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</si>
  <si>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</si>
  <si>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</si>
  <si>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</si>
  <si>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</si>
  <si>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</si>
  <si>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</si>
  <si>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</si>
  <si>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</si>
  <si>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</si>
  <si>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</si>
  <si>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</si>
  <si>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</si>
  <si>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</si>
  <si>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</si>
  <si>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</si>
  <si>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</si>
  <si>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</si>
  <si>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</si>
  <si>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</si>
  <si>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</si>
  <si>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</si>
  <si>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</si>
  <si>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</si>
  <si>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</si>
  <si>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</si>
  <si>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</si>
  <si>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</si>
  <si>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</si>
  <si>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</si>
  <si>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</si>
  <si>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</si>
  <si>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</si>
  <si>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</si>
  <si>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</si>
  <si>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</si>
  <si>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</si>
  <si>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</si>
  <si>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</si>
  <si>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</si>
  <si>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</si>
  <si>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</si>
  <si>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</si>
  <si>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</si>
  <si>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</si>
  <si>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</si>
  <si>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</si>
  <si>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</si>
  <si>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</si>
  <si>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</si>
  <si>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</si>
  <si>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</si>
  <si>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</si>
  <si>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</si>
  <si>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</si>
  <si>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</si>
  <si>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</si>
  <si>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</si>
  <si>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</si>
  <si>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</si>
  <si>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</si>
  <si>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</si>
  <si>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</si>
  <si>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</si>
  <si>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</si>
  <si>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</si>
  <si>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</si>
  <si>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</si>
  <si>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</si>
  <si>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</si>
  <si>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</si>
  <si>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</si>
  <si>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</si>
  <si>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</si>
  <si>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</si>
  <si>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</si>
  <si>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</si>
  <si>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</si>
  <si>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</si>
  <si>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</si>
  <si>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</si>
  <si>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</si>
  <si>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</si>
  <si>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</si>
  <si>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</si>
  <si>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</si>
  <si>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</si>
  <si>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</si>
  <si>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</si>
  <si>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</si>
  <si>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</si>
  <si>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</si>
  <si>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</si>
  <si>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</si>
  <si>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</si>
  <si>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</si>
  <si>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</si>
  <si>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</si>
  <si>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</si>
  <si>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</si>
  <si>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</si>
  <si>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</si>
  <si>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</si>
  <si>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</si>
  <si>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</si>
  <si>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</si>
  <si>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</si>
  <si>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</si>
  <si>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</si>
  <si>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</si>
  <si>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</si>
  <si>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</si>
  <si>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</si>
  <si>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</si>
  <si>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</si>
  <si>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</si>
  <si>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</si>
  <si>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</si>
  <si>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</si>
  <si>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</si>
  <si>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</si>
  <si>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</si>
  <si>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</si>
  <si>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</si>
  <si>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</si>
  <si>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</si>
  <si>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</si>
  <si>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</si>
  <si>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</si>
  <si>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</si>
  <si>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</si>
  <si>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</si>
  <si>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</si>
  <si>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</si>
  <si>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</si>
  <si>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</si>
  <si>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</si>
  <si>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</si>
  <si>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</si>
  <si>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</si>
  <si>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</si>
  <si>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</si>
  <si>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</si>
  <si>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</si>
  <si>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</si>
  <si>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</si>
  <si>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</si>
  <si>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</si>
  <si>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</si>
  <si>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</si>
  <si>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</si>
  <si>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</si>
  <si>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</si>
  <si>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</si>
  <si>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</si>
  <si>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</si>
  <si>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</si>
  <si>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</si>
  <si>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</si>
  <si>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</si>
  <si>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</si>
  <si>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</si>
  <si>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</si>
  <si>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</si>
  <si>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</si>
  <si>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</si>
  <si>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</si>
  <si>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</si>
  <si>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</si>
  <si>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</si>
  <si>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</si>
  <si>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</si>
  <si>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</si>
  <si>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</si>
  <si>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</si>
  <si>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</si>
  <si>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</si>
  <si>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</si>
  <si>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</si>
  <si>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</si>
  <si>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</si>
  <si>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</si>
  <si>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</si>
  <si>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</si>
  <si>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</si>
  <si>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</si>
  <si>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</si>
  <si>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</si>
  <si>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</si>
  <si>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</si>
  <si>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</si>
  <si>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</si>
  <si>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</si>
  <si>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</si>
  <si>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</si>
  <si>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</si>
  <si>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</si>
  <si>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</si>
  <si>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</si>
  <si>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</si>
  <si>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</si>
  <si>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</si>
  <si>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</si>
  <si>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</si>
  <si>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</si>
  <si>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</si>
  <si>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</si>
  <si>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</si>
  <si>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</si>
  <si>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</si>
  <si>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</si>
  <si>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</si>
  <si>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</si>
  <si>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</si>
  <si>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</si>
  <si>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</si>
  <si>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</si>
  <si>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</si>
  <si>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</si>
  <si>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</si>
  <si>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</si>
  <si>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</si>
  <si>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</si>
  <si>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</si>
  <si>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</si>
  <si>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</si>
  <si>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</si>
  <si>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</si>
  <si>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</si>
  <si>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</si>
  <si>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</si>
  <si>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</si>
  <si>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</si>
  <si>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</si>
  <si>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</si>
  <si>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</si>
  <si>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</si>
  <si>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</si>
  <si>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</si>
  <si>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</si>
  <si>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</si>
  <si>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</si>
  <si>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</si>
  <si>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</si>
  <si>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</si>
  <si>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</si>
  <si>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</si>
  <si>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</si>
  <si>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</si>
  <si>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</si>
  <si>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</si>
  <si>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</si>
  <si>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</si>
  <si>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</si>
  <si>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</si>
  <si>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</si>
  <si>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</si>
  <si>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</si>
  <si>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</si>
  <si>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</si>
  <si>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</si>
  <si>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</si>
  <si>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</si>
  <si>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</si>
  <si>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</si>
  <si>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</si>
  <si>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</si>
  <si>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</si>
  <si>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</si>
  <si>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</si>
  <si>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</si>
  <si>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</si>
  <si>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</si>
  <si>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</si>
  <si>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</si>
  <si>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</si>
  <si>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</si>
  <si>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</si>
  <si>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</si>
  <si>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</si>
  <si>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</si>
  <si>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</si>
  <si>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</si>
  <si>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</si>
  <si>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</si>
  <si>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Basic-Access-Policy</t>
  </si>
  <si>
    <t>Policy to allow basic access</t>
  </si>
  <si>
    <t>OKE-Clusters-Policy</t>
  </si>
  <si>
    <t>Policy for OKE clusters. It allows OKE clusters to use Native Pod Networking (NPN) and to use network resources in the Network compartment.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</si>
  <si>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</si>
  <si>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t>Cluster Type</t>
  </si>
  <si>
    <t>Basic_Cluster</t>
  </si>
  <si>
    <t>Enhanced_Cluster</t>
  </si>
  <si>
    <t>v1.28.2</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</si>
  <si>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</si>
  <si>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</si>
  <si>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</si>
  <si>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</si>
  <si>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</si>
  <si>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</si>
  <si>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</si>
  <si>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</si>
  <si>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</si>
  <si>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</si>
  <si>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</si>
  <si>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</si>
  <si>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</si>
  <si>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</si>
  <si>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</si>
  <si>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</si>
  <si>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</si>
  <si>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</si>
  <si>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</si>
  <si>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</si>
  <si>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</si>
  <si>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</si>
  <si>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</si>
  <si>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</si>
  <si>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</si>
  <si>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</si>
  <si>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</si>
  <si>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</si>
  <si>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</si>
  <si>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</si>
  <si>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</si>
  <si>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</si>
  <si>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</si>
  <si>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</si>
  <si>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</si>
  <si>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</si>
  <si>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</si>
  <si>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</si>
  <si>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</si>
  <si>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</si>
  <si>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</si>
  <si>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</si>
  <si>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</si>
  <si>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</si>
  <si>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</si>
  <si>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</si>
  <si>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</si>
  <si>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</si>
  <si>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</si>
  <si>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</si>
  <si>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</si>
  <si>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</si>
  <si>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</si>
  <si>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</si>
  <si>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</si>
  <si>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</si>
  <si>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</si>
  <si>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</si>
  <si>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</si>
  <si>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</si>
  <si>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</si>
  <si>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</si>
  <si>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</si>
  <si>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</si>
  <si>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</si>
  <si>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</si>
  <si>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</si>
  <si>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</si>
  <si>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</si>
  <si>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</si>
  <si>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</si>
  <si>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</si>
  <si>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</si>
  <si>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</si>
  <si>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</si>
  <si>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</si>
  <si>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</si>
  <si>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</si>
  <si>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</si>
  <si>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</si>
  <si>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</si>
  <si>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</si>
  <si>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</si>
  <si>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</si>
  <si>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</si>
  <si>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</si>
  <si>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</si>
  <si>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</si>
  <si>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</si>
  <si>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</si>
  <si>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</si>
  <si>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</si>
  <si>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</si>
  <si>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</si>
  <si>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</si>
  <si>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</si>
  <si>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</si>
  <si>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</si>
  <si>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</si>
  <si>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</si>
  <si>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</si>
  <si>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</si>
  <si>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</si>
  <si>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</si>
  <si>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</si>
  <si>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</si>
  <si>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</si>
  <si>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</si>
  <si>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</si>
  <si>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</si>
  <si>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</si>
  <si>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</si>
  <si>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</si>
  <si>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</si>
  <si>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</si>
  <si>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</si>
  <si>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</si>
  <si>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</si>
  <si>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</si>
  <si>
    <t>Routing Policy Name</t>
  </si>
  <si>
    <t>test_routing_policy</t>
  </si>
  <si>
    <t>test_rule_11::all(http.request.headers[(i 'user-agent')] eq (i 'mobile'), http.request.url.query['department'] eq 'HR')::BS1
test_rule_22::any(http.request.url.path eq (i '/api/v1/products'), http.request.url.query['category'] eq 'electronics')::BS1
test_rule_33::http.request.url.path eq (i '/api/v1/orders')::BS1</t>
  </si>
  <si>
    <t>test_rule_1::any(http.request.url.path eq (i '/documents'))::BS1
test_rule_2::any(http.request.url.path eq (i '/documents'))::BS1-2
test_rule_3::any(http.request.url.path eq (i '/documents'))::BS1</t>
  </si>
  <si>
    <t>test_routing_policy_2</t>
  </si>
  <si>
    <r>
      <rPr>
        <b/>
        <sz val="11"/>
        <color theme="1"/>
        <rFont val="Calibri"/>
        <family val="2"/>
        <scheme val="minor"/>
      </rPr>
      <t># Rows after &lt;END&gt; will not be processed (Sample data is provided for reference after &lt;END&gt;);</t>
    </r>
    <r>
      <rPr>
        <sz val="11"/>
        <color theme="1"/>
        <rFont val="Calibri"/>
        <family val="2"/>
        <scheme val="minor"/>
      </rPr>
      <t xml:space="preserve">
To specify multiple Routing Policies for a Load Balancer specify them in separate rows (one row for each Policy) example: my_lbr1 below.
</t>
    </r>
    <r>
      <rPr>
        <b/>
        <sz val="11"/>
        <color theme="1"/>
        <rFont val="Calibri"/>
        <family val="2"/>
        <scheme val="minor"/>
      </rPr>
      <t xml:space="preserve">"Rules" - </t>
    </r>
    <r>
      <rPr>
        <sz val="11"/>
        <color theme="1"/>
        <rFont val="Calibri"/>
        <family val="2"/>
        <scheme val="minor"/>
      </rPr>
      <t xml:space="preserve">Format:  rule_name::conditions::backendset_name; Multiple rules are seperated by newline in the same cell(\n is not supported)
</t>
    </r>
  </si>
  <si>
    <t>Network Details</t>
  </si>
  <si>
    <t>Network@fwl-vcn::fwl-mgmt</t>
  </si>
  <si>
    <t>Network@PHXHub-VCN::PHXHub-VCN-subnet1</t>
  </si>
  <si>
    <r>
      <t xml:space="preserve">Enter Network Details as : </t>
    </r>
    <r>
      <rPr>
        <sz val="11"/>
        <color theme="1"/>
        <rFont val="Calibri"/>
        <family val="2"/>
        <scheme val="minor"/>
      </rPr>
      <t>&lt;Network-Compartment-Name&gt;@&lt;vcn-name&gt;::&lt;subnet-name&gt;</t>
    </r>
    <r>
      <rPr>
        <b/>
        <sz val="11"/>
        <color theme="1"/>
        <rFont val="Calibri"/>
        <family val="2"/>
        <scheme val="minor"/>
      </rPr>
      <t xml:space="preserve">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</si>
  <si>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Network Details as : </t>
    </r>
    <r>
      <rPr>
        <sz val="11"/>
        <color theme="1"/>
        <rFont val="Calibri"/>
        <family val="2"/>
        <scheme val="minor"/>
      </rPr>
      <t>&lt;Network-Compartment-Name&gt;@&lt;vcn-name&gt;::&lt;subnet-name&gt;</t>
    </r>
    <r>
      <rPr>
        <i/>
        <sz val="11"/>
        <color theme="1"/>
        <rFont val="Calibri"/>
        <family val="2"/>
        <scheme val="minor"/>
      </rPr>
      <t xml:space="preserve">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</si>
  <si>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Network@PHXEBS-VCN::qa-subnet</t>
  </si>
  <si>
    <t>Network@PHXTCC-VCN::prd-subnet</t>
  </si>
  <si>
    <t>Network@PHXTCC-VCN::fwl-subnet</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</si>
  <si>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 xml:space="preserve">Enter </t>
    </r>
    <r>
      <rPr>
        <b/>
        <sz val="11"/>
        <color theme="1"/>
        <rFont val="Calibri"/>
        <family val="2"/>
        <scheme val="minor"/>
      </rPr>
      <t>Network Details</t>
    </r>
    <r>
      <rPr>
        <sz val="11"/>
        <color theme="1"/>
        <rFont val="Calibri"/>
        <family val="2"/>
        <scheme val="minor"/>
      </rPr>
      <t xml:space="preserve"> as : &lt;Network-Compartment-Name&gt;@&lt;vcn-name&gt;::&lt;subnet-name&gt;</t>
    </r>
    <r>
      <rPr>
        <b/>
        <sz val="11"/>
        <color theme="1"/>
        <rFont val="Calibri"/>
        <family val="2"/>
        <scheme val="minor"/>
      </rPr>
      <t xml:space="preserve">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</si>
  <si>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Load Balancer Network Details</t>
  </si>
  <si>
    <t>Network@nonprod-vcn::nonprod-web</t>
  </si>
  <si>
    <t>Network@fwl-vcn::fwl-pub</t>
  </si>
  <si>
    <t>Network@prod-vcn::prod-db</t>
  </si>
  <si>
    <t>Network@nonprod-vcn::nonprod-db</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</si>
  <si>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</si>
  <si>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Network Details as : </t>
    </r>
    <r>
      <rPr>
        <sz val="11"/>
        <color theme="1"/>
        <rFont val="Calibri"/>
        <family val="2"/>
        <scheme val="minor"/>
      </rPr>
      <t>&lt;Network-Compartment-Name&gt;@&lt;vcn-name&gt;::&lt;subnet-name&gt;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</si>
  <si>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Client Network Details</t>
  </si>
  <si>
    <t>Backup Network Details</t>
  </si>
  <si>
    <t>Network@sddc-depoyment-vcn::snet-sddc-mgmt</t>
  </si>
  <si>
    <t>Backend ServerComp@ServerName:Port</t>
  </si>
  <si>
    <t>AppDev@EBSInstance:80</t>
  </si>
  <si>
    <t>AppDev@DNS-Server1-PhxHub:80,10.111.2.4:80</t>
  </si>
  <si>
    <t>10.111.2.5:80</t>
  </si>
  <si>
    <t>AppDev@Instance1:10,10.2.2.2:9</t>
  </si>
  <si>
    <t>AppDev@Instance2:10,AppDev@Instance3:10,10.0.0.144:10</t>
  </si>
  <si>
    <t>AppDev@jump-vm:20,AppDev@jump-vm2:20</t>
  </si>
  <si>
    <r>
      <t># Rows after &lt;END&gt; will not be processed (Sample data is provided for reference after &lt;END&gt;);
"Backend ServerComp@ServerName:Port"-</t>
    </r>
    <r>
      <rPr>
        <sz val="11"/>
        <color theme="1"/>
        <rFont val="Calibri"/>
        <family val="2"/>
        <scheme val="minor"/>
      </rPr>
      <t xml:space="preserve"> Specify comma separated list of backends. You can specify Display Name or IP address for </t>
    </r>
    <r>
      <rPr>
        <b/>
        <sz val="11"/>
        <color theme="1"/>
        <rFont val="Calibri"/>
        <family val="2"/>
        <scheme val="minor"/>
      </rPr>
      <t xml:space="preserve">ServerName. ServerComp </t>
    </r>
    <r>
      <rPr>
        <sz val="11"/>
        <color theme="1"/>
        <rFont val="Calibri"/>
        <family val="2"/>
        <scheme val="minor"/>
      </rPr>
      <t xml:space="preserve">is the name of compartment where instance resides. </t>
    </r>
    <r>
      <rPr>
        <b/>
        <sz val="11"/>
        <color theme="1"/>
        <rFont val="Calibri"/>
        <family val="2"/>
        <scheme val="minor"/>
      </rPr>
      <t xml:space="preserve">ServerComp@ </t>
    </r>
    <r>
      <rPr>
        <sz val="11"/>
        <color theme="1"/>
        <rFont val="Calibri"/>
        <family val="2"/>
        <scheme val="minor"/>
      </rPr>
      <t xml:space="preserve">can be skipped while specifying IP Address for </t>
    </r>
    <r>
      <rPr>
        <b/>
        <sz val="11"/>
        <color theme="1"/>
        <rFont val="Calibri"/>
        <family val="2"/>
        <scheme val="minor"/>
      </rPr>
      <t xml:space="preserve">ServerName.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</si>
  <si>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Enter Network Details as : </t>
    </r>
    <r>
      <rPr>
        <sz val="11"/>
        <color theme="1"/>
        <rFont val="Calibri"/>
        <family val="2"/>
        <scheme val="minor"/>
      </rPr>
      <t xml:space="preserve">&lt;Network-Compartment-Name&gt;@&lt;vcn-name&gt;::&lt;subnet-name&gt;
Specify a single regional subnet name (recommended) or two comma seperated subnet names(AD specific) for public Load Balancer and provide a single subnet(Regional or AD specific) for Private load Balancer.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</si>
  <si>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CompartmentName@Node Pool Name:Node Pool Type</t>
  </si>
  <si>
    <t>AppDev@nodepool1:Managed</t>
  </si>
  <si>
    <t>AppDev@nodepool2:Managed</t>
  </si>
  <si>
    <t>AppDev@nodepool1:Virtual</t>
  </si>
  <si>
    <t>API Endpoint Network Details</t>
  </si>
  <si>
    <t>Worker Node Network Details</t>
  </si>
  <si>
    <t>Pod Communication Network Details</t>
  </si>
  <si>
    <t>Network@prod-vcn::prod-web</t>
  </si>
  <si>
    <t>Network@prod-vcn::prod-app</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</si>
  <si>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Network Details"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</si>
  <si>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t>Members</t>
  </si>
  <si>
    <t>Family Name</t>
  </si>
  <si>
    <t>User Email</t>
  </si>
  <si>
    <t>Enable Capabilities</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</si>
  <si>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"Description" - </t>
    </r>
    <r>
      <rPr>
        <sz val="11"/>
        <color rgb="FF000000"/>
        <rFont val="Calibri"/>
        <family val="2"/>
        <scheme val="minor"/>
      </rPr>
      <t>Mandatory for IDCS tenancies.</t>
    </r>
    <r>
      <rPr>
        <b/>
        <sz val="11"/>
        <color rgb="FF000000"/>
        <rFont val="Calibri"/>
        <family val="2"/>
        <scheme val="minor"/>
      </rPr>
      <t xml:space="preserve">
"Domain Name" - </t>
    </r>
    <r>
      <rPr>
        <sz val="11"/>
        <color rgb="FF000000"/>
        <rFont val="Calibri"/>
        <family val="2"/>
        <scheme val="minor"/>
      </rPr>
      <t>Name of the identity domain where group resides. Leave empty for 'default'  identity domain or IDCS tenancies. It should be in the format of &lt;compartment_name&gt;@&lt;custom_domain_name&gt; for IAM tenancies.</t>
    </r>
    <r>
      <rPr>
        <b/>
        <sz val="11"/>
        <color rgb="FF000000"/>
        <rFont val="Calibri"/>
        <family val="2"/>
        <scheme val="minor"/>
      </rPr>
      <t xml:space="preserve">
"Members" -  </t>
    </r>
    <r>
      <rPr>
        <sz val="11"/>
        <color rgb="FF000000"/>
        <rFont val="Calibri"/>
        <family val="2"/>
        <scheme val="minor"/>
      </rPr>
      <t>comma seperated usernames. Leave empty if no member needs to be added to the group.</t>
    </r>
    <r>
      <rPr>
        <b/>
        <sz val="11"/>
        <color rgb="FF000000"/>
        <rFont val="Calibri"/>
        <family val="2"/>
        <scheme val="minor"/>
      </rPr>
      <t xml:space="preserve">
"Matching Rule" - </t>
    </r>
    <r>
      <rPr>
        <sz val="11"/>
        <color rgb="FF000000"/>
        <rFont val="Calibri"/>
        <family val="2"/>
        <scheme val="minor"/>
      </rPr>
      <t>Specify the matching rule for creating Dynamic Groups; else leave it empty.</t>
    </r>
    <r>
      <rPr>
        <b/>
        <sz val="11"/>
        <color rgb="FF000000"/>
        <rFont val="Calibri"/>
        <family val="2"/>
        <scheme val="minor"/>
      </rPr>
      <t xml:space="preserve">
"Region" - </t>
    </r>
    <r>
      <rPr>
        <sz val="11"/>
        <color rgb="FF000000"/>
        <rFont val="Calibri"/>
        <family val="2"/>
        <scheme val="minor"/>
      </rPr>
      <t>Specify your tenancy's Home Region for creating Groups.</t>
    </r>
    <r>
      <rPr>
        <b/>
        <sz val="11"/>
        <color rgb="FF000000"/>
        <rFont val="Calibri"/>
        <family val="2"/>
        <scheme val="minor"/>
      </rPr>
      <t xml:space="preserve">
"Defined Tags" - S</t>
    </r>
    <r>
      <rPr>
        <sz val="11"/>
        <color rgb="FF000000"/>
        <rFont val="Calibri"/>
        <family val="2"/>
        <scheme val="minor"/>
      </rPr>
      <t>pecify the defined tag key and its value in the format - &lt;Namespace&gt;.&lt;TagKey&gt;=&lt;Value&gt; else leave it empty.
                                Multiple Tag Key , Values can be specified using semi colon (;) as the delimiter. 
                                Example: Operations.CostCenter=01;Users.Name=user01</t>
    </r>
  </si>
  <si>
    <t>##US Defence##</t>
  </si>
  <si>
    <t>##Commercial##</t>
  </si>
  <si>
    <t>##UK Gov##</t>
  </si>
  <si>
    <t>##US Gov##</t>
  </si>
  <si>
    <t>Valparaiso</t>
  </si>
  <si>
    <t>Bogota</t>
  </si>
  <si>
    <t>Monterrey</t>
  </si>
  <si>
    <t>Riyadh</t>
  </si>
  <si>
    <t>Group responsible for managing app development related services in compartment AppDev</t>
  </si>
  <si>
    <t>Group responsible for viewing and terminating Storage</t>
  </si>
  <si>
    <t>Group responsible for managing databases in compartment Database</t>
  </si>
  <si>
    <t>Group responsible for managing IAM resources in the tenancy</t>
  </si>
  <si>
    <t>Group responsible for managing networking in compartment Network</t>
  </si>
  <si>
    <t>Group responsible for managing security services in compartment Security</t>
  </si>
  <si>
    <t>Group responsible for managing users credentials in the tenancy</t>
  </si>
  <si>
    <t>Dynamic Group for compute agents in AppDev compartment</t>
  </si>
  <si>
    <t>Dynamic Group for functions in AppDev compartment</t>
  </si>
  <si>
    <t>Dynamic Group for databases in Database compartment</t>
  </si>
  <si>
    <t>Compartment for all resources related to application development: functions, OKE, API Gateway, streaming, notifications</t>
  </si>
  <si>
    <t>Compartment for all network related resources: VCNs, subnets, network gateways, security lists, NSGs, load balancers, VNICs</t>
  </si>
  <si>
    <t>Compartment for all security related resources: vaults</t>
  </si>
  <si>
    <t>Compartment for all database related resources</t>
  </si>
  <si>
    <t>Allow group AnnouncementReaders to read announcements in tenancy</t>
  </si>
  <si>
    <t>Allow group AnnouncementReaders to use cloud-shell in tenancy</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</si>
  <si>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</si>
  <si>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</si>
  <si>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</si>
  <si>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</si>
  <si>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</si>
  <si>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</si>
  <si>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</si>
  <si>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</si>
  <si>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</si>
  <si>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</si>
  <si>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</si>
  <si>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</si>
  <si>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</si>
  <si>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</si>
  <si>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</si>
  <si>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</si>
  <si>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</si>
  <si>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</si>
  <si>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</si>
  <si>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</si>
  <si>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</si>
  <si>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</si>
  <si>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keys in compartment AppDev</t>
  </si>
  <si>
    <t>Allow group AppDevAdmins to use key-delegate in compartment AppDev</t>
  </si>
  <si>
    <t>Allow group AppDevAdmins to manage secret-family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</si>
  <si>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</si>
  <si>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</si>
  <si>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</si>
  <si>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</si>
  <si>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manage private-ips in compartment Network</t>
  </si>
  <si>
    <t>Allow group AppDevAdmins to use load-balancers in compartment Network</t>
  </si>
  <si>
    <t>Allow group AppDevAdmins to use vaults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</si>
  <si>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</si>
  <si>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</si>
  <si>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</si>
  <si>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</si>
  <si>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logging-family in compartment Security</t>
  </si>
  <si>
    <t>Allow group AppDevAdmins to read autonomous-database-family in compartment Database</t>
  </si>
  <si>
    <t>Allow group AppDevAdmins to read database-family in compartment Database</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</si>
  <si>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</si>
  <si>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</si>
  <si>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</si>
  <si>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</si>
  <si>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</si>
  <si>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</si>
  <si>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</si>
  <si>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</si>
  <si>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</si>
  <si>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</si>
  <si>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</si>
  <si>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</si>
  <si>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</si>
  <si>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</si>
  <si>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</si>
  <si>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</si>
  <si>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</si>
  <si>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</si>
  <si>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</si>
  <si>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</si>
  <si>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</si>
  <si>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</si>
  <si>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</si>
  <si>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</si>
  <si>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</si>
  <si>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</si>
  <si>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</si>
  <si>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</si>
  <si>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</si>
  <si>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</si>
  <si>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</si>
  <si>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</si>
  <si>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</si>
  <si>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</si>
  <si>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cloud-exadata-infrastructures in compartment Database</t>
  </si>
  <si>
    <t>Allow group DatabaseAdmins to manage cloud-vmclusters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</si>
  <si>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</si>
  <si>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</si>
  <si>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</si>
  <si>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</si>
  <si>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</si>
  <si>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</si>
  <si>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</si>
  <si>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</si>
  <si>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</si>
  <si>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</si>
  <si>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</si>
  <si>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</si>
  <si>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</si>
  <si>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</si>
  <si>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</si>
  <si>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</si>
  <si>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</si>
  <si>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</si>
  <si>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</si>
  <si>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</si>
  <si>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</si>
  <si>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read virtual-network-family in compartment Network</t>
  </si>
  <si>
    <t>Allow group DatabaseAdmins to use vnics in compartment Network</t>
  </si>
  <si>
    <t>Allow group DatabaseAdmins to manage private-ips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</si>
  <si>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</si>
  <si>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</si>
  <si>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</si>
  <si>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vaults in compartment Security</t>
  </si>
  <si>
    <t>Allow group DatabaseAdmins to read logging-family in compartment Security</t>
  </si>
  <si>
    <t>Allow group DatabaseAdmins to use bastion in compartment Security</t>
  </si>
  <si>
    <t>Allow group DatabaseAdmins to manage bastion-session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</si>
  <si>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</si>
  <si>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</si>
  <si>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</si>
  <si>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</si>
  <si>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policies in tenancy</t>
  </si>
  <si>
    <t>Allow group IAMAdmins to manage compartments in tenancy</t>
  </si>
  <si>
    <t>Allow group IAMAdmins to inspect users in tenancy</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</si>
  <si>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</si>
  <si>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</si>
  <si>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</si>
  <si>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</si>
  <si>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</si>
  <si>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</si>
  <si>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</si>
  <si>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</si>
  <si>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</si>
  <si>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</si>
  <si>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</si>
  <si>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</si>
  <si>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</si>
  <si>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</si>
  <si>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</si>
  <si>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</si>
  <si>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</si>
  <si>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</si>
  <si>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</si>
  <si>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</si>
  <si>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</si>
  <si>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</si>
  <si>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</si>
  <si>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</si>
  <si>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</si>
  <si>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</si>
  <si>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</si>
  <si>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</si>
  <si>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</si>
  <si>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</si>
  <si>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</si>
  <si>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</si>
  <si>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</si>
  <si>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</si>
  <si>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</si>
  <si>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</si>
  <si>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manage keys in compartment Network</t>
  </si>
  <si>
    <t>Allow group NetworkAdmins to use key-delegate in compartment Network</t>
  </si>
  <si>
    <t>Allow group NetworkAdmins to manage secret-family in compartment Network</t>
  </si>
  <si>
    <t>Allow group NetworkAdmins to read vss-family in compartment Security</t>
  </si>
  <si>
    <t>Allow group NetworkAdmins to use bastion in compartment Security</t>
  </si>
  <si>
    <t>Allow group NetworkAdmins to manage bastion-session in compartment Security</t>
  </si>
  <si>
    <t>Allow group NetworkAdmins to use vaults in compartment Security</t>
  </si>
  <si>
    <t>Allow group NetworkAdmins to read logging-family in compartment Security</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</si>
  <si>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</si>
  <si>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</si>
  <si>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</si>
  <si>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</si>
  <si>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</si>
  <si>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</si>
  <si>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</si>
  <si>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</si>
  <si>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</si>
  <si>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</si>
  <si>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</si>
  <si>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</si>
  <si>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</si>
  <si>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</si>
  <si>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</si>
  <si>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</si>
  <si>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</si>
  <si>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</si>
  <si>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</si>
  <si>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</si>
  <si>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</si>
  <si>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</si>
  <si>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</si>
  <si>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</si>
  <si>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</si>
  <si>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</si>
  <si>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</si>
  <si>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</si>
  <si>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</si>
  <si>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</si>
  <si>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</si>
  <si>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</si>
  <si>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</si>
  <si>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</si>
  <si>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use key-delegate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</si>
  <si>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</si>
  <si>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</si>
  <si>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</si>
  <si>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</si>
  <si>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</si>
  <si>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</si>
  <si>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</si>
  <si>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</si>
  <si>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</si>
  <si>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</si>
  <si>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</si>
  <si>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</si>
  <si>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</si>
  <si>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</si>
  <si>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</si>
  <si>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</si>
  <si>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</si>
  <si>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</si>
  <si>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</si>
  <si>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</si>
  <si>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</si>
  <si>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</si>
  <si>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</si>
  <si>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</si>
  <si>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</si>
  <si>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</si>
  <si>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</si>
  <si>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</si>
  <si>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</si>
  <si>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</si>
  <si>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</si>
  <si>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</si>
  <si>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</si>
  <si>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</si>
  <si>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</si>
  <si>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</si>
  <si>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</si>
  <si>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</si>
  <si>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</si>
  <si>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</si>
  <si>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</si>
  <si>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</si>
  <si>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</si>
  <si>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</si>
  <si>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</si>
  <si>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</si>
  <si>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</si>
  <si>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</si>
  <si>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</si>
  <si>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</si>
  <si>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</si>
  <si>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</si>
  <si>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</si>
  <si>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 
Sample Statement for groups in custom domains:  </t>
    </r>
    <r>
      <rPr>
        <i/>
        <sz val="11"/>
        <color theme="5"/>
        <rFont val="Calibri (Body)"/>
      </rPr>
      <t xml:space="preserve">Allow group </t>
    </r>
    <r>
      <rPr>
        <b/>
        <i/>
        <sz val="11"/>
        <color theme="5"/>
        <rFont val="Calibri (Body)"/>
      </rPr>
      <t xml:space="preserve">'&lt;domain_name&gt;'/'&lt;group_name&gt;' </t>
    </r>
    <r>
      <rPr>
        <i/>
        <sz val="11"/>
        <color theme="5"/>
        <rFont val="Calibri (Body)"/>
      </rPr>
      <t>to read announcements in tenancy.</t>
    </r>
    <r>
      <rPr>
        <sz val="11"/>
        <color theme="1"/>
        <rFont val="Calibri (Body)"/>
      </rPr>
      <t xml:space="preserve"> (Single quotes are necessary if there is any special character in &lt;domain_name&gt; or &lt;group_name&gt;)</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</si>
  <si>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Rows after &lt;END&gt; will not be processed (Sample data is provided for reference after &lt;END&gt;).
"User Name" - i</t>
    </r>
    <r>
      <rPr>
        <sz val="11"/>
        <color theme="1"/>
        <rFont val="Calibri"/>
        <family val="2"/>
        <scheme val="minor"/>
      </rPr>
      <t>s a mandatory field.</t>
    </r>
    <r>
      <rPr>
        <b/>
        <sz val="11"/>
        <color theme="1"/>
        <rFont val="Calibri"/>
        <family val="2"/>
        <scheme val="minor"/>
      </rPr>
      <t xml:space="preserve">
"Family Name" -</t>
    </r>
    <r>
      <rPr>
        <sz val="11"/>
        <color theme="1"/>
        <rFont val="Calibri"/>
        <family val="2"/>
        <scheme val="minor"/>
      </rPr>
      <t xml:space="preserve"> is a mandatory field for IAM tenancies. This is equivalent to Last Name in OCI Console.</t>
    </r>
    <r>
      <rPr>
        <b/>
        <sz val="11"/>
        <color theme="1"/>
        <rFont val="Calibri"/>
        <family val="2"/>
        <scheme val="minor"/>
      </rPr>
      <t xml:space="preserve">
"Description" - </t>
    </r>
    <r>
      <rPr>
        <sz val="11"/>
        <color theme="1"/>
        <rFont val="Calibri"/>
        <family val="2"/>
        <scheme val="minor"/>
      </rPr>
      <t>is a mandatory field for IDCS tenancies.</t>
    </r>
    <r>
      <rPr>
        <b/>
        <sz val="11"/>
        <color theme="1"/>
        <rFont val="Calibri"/>
        <family val="2"/>
        <scheme val="minor"/>
      </rPr>
      <t xml:space="preserve">
"User Email" - </t>
    </r>
    <r>
      <rPr>
        <sz val="11"/>
        <color theme="1"/>
        <rFont val="Calibri"/>
        <family val="2"/>
        <scheme val="minor"/>
      </rPr>
      <t>is an optional field. If left empty, it will be same as User Name.</t>
    </r>
    <r>
      <rPr>
        <b/>
        <sz val="11"/>
        <color theme="1"/>
        <rFont val="Calibri"/>
        <family val="2"/>
        <scheme val="minor"/>
      </rPr>
      <t xml:space="preserve">
"Domain Name" - </t>
    </r>
    <r>
      <rPr>
        <sz val="11"/>
        <color theme="1"/>
        <rFont val="Calibri"/>
        <family val="2"/>
        <scheme val="minor"/>
      </rPr>
      <t>Name of the identity domain where user resides. Leave empty for 'default'  identity domain or IDCS tenancies. It should be in the format of &lt;compartment_name&gt;@&lt;custom_domain_name&gt; for IAM tenancies.</t>
    </r>
    <r>
      <rPr>
        <b/>
        <sz val="11"/>
        <color theme="1"/>
        <rFont val="Calibri"/>
        <family val="2"/>
        <scheme val="minor"/>
      </rPr>
      <t xml:space="preserve">
"Enable Capabilities" - </t>
    </r>
    <r>
      <rPr>
        <sz val="11"/>
        <color theme="1"/>
        <rFont val="Calibri"/>
        <family val="2"/>
        <scheme val="minor"/>
      </rPr>
      <t>Specify comma seperated list of capabilities to be enabled for user. For ex: api_keys, console_password, auth_tokens, customer_secret_keys, db_credentials, oauth2client_credentials, smtp_credentials.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</si>
  <si>
    <t>Namespace for Env</t>
  </si>
  <si>
    <t>External</t>
  </si>
  <si>
    <t>Internal</t>
  </si>
  <si>
    <t>CC</t>
  </si>
  <si>
    <t>Win</t>
  </si>
  <si>
    <t>Lin</t>
  </si>
  <si>
    <t>QA Env</t>
  </si>
  <si>
    <t>Prod Env</t>
  </si>
  <si>
    <t>DR Env</t>
  </si>
  <si>
    <t>Namespace for Operations</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</si>
  <si>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1"/>
        <rFont val="Calibri"/>
        <family val="2"/>
        <scheme val="minor"/>
      </rPr>
      <t>Accepts the ocid directly or variable nam</t>
    </r>
    <r>
      <rPr>
        <sz val="11"/>
        <color theme="1"/>
        <rFont val="Calibri"/>
        <family val="2"/>
        <scheme val="minor"/>
      </rPr>
      <t xml:space="preserve">e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</si>
  <si>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"SDDC name" - </t>
    </r>
    <r>
      <rPr>
        <sz val="11"/>
        <color rgb="FF000000"/>
        <rFont val="Calibri"/>
        <family val="2"/>
        <scheme val="minor"/>
      </rPr>
      <t>&lt;SDDC Name&gt;::&lt;Cluster Name&gt; ; SDDC Name can be 1-16 characters and Cluster Name can be 1-22 characters.</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</si>
  <si>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Accepts DRG OCID also.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</si>
  <si>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Columns DRG Name and DRG RT Name accept OCIDs also.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</si>
  <si>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for both </t>
    </r>
    <r>
      <rPr>
        <b/>
        <sz val="11"/>
        <color theme="1"/>
        <rFont val="Calibri"/>
        <family val="2"/>
        <scheme val="minor"/>
      </rPr>
      <t>"virtual_private"</t>
    </r>
    <r>
      <rPr>
        <sz val="11"/>
        <color theme="1"/>
        <rFont val="Calibri"/>
        <family val="2"/>
        <scheme val="minor"/>
      </rPr>
      <t xml:space="preserve"> and </t>
    </r>
    <r>
      <rPr>
        <b/>
        <sz val="11"/>
        <color theme="1"/>
        <rFont val="Calibri"/>
        <family val="2"/>
        <scheme val="minor"/>
      </rPr>
      <t>"default"</t>
    </r>
    <r>
      <rPr>
        <sz val="11"/>
        <color theme="1"/>
        <rFont val="Calibri"/>
        <family val="2"/>
        <scheme val="minor"/>
      </rPr>
      <t xml:space="preserve"> vault types.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</si>
  <si>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t>Hostname Label</t>
  </si>
  <si>
    <t>HA</t>
  </si>
  <si>
    <t>Username</t>
  </si>
  <si>
    <t>Password</t>
  </si>
  <si>
    <t>Backup policy is enabled</t>
  </si>
  <si>
    <t>Backup policy pitr policy is enabled</t>
  </si>
  <si>
    <t>Backup policy Retention in days</t>
  </si>
  <si>
    <t>Backup policy window start time</t>
  </si>
  <si>
    <t>Crash Recovery is Enabled</t>
  </si>
  <si>
    <t>Data Storage (in Gbs)</t>
  </si>
  <si>
    <t>Database Management is Enabled</t>
  </si>
  <si>
    <t>Deletion policy automatic backup retention</t>
  </si>
  <si>
    <t>Deletion policy final backup</t>
  </si>
  <si>
    <t>Deletion policy is deleted protected</t>
  </si>
  <si>
    <t>Maintenance window start time</t>
  </si>
  <si>
    <t>Port</t>
  </si>
  <si>
    <t>Port_x</t>
  </si>
  <si>
    <t>Configuration id</t>
  </si>
  <si>
    <t>false</t>
  </si>
  <si>
    <t>MySQL.2</t>
  </si>
  <si>
    <t>true</t>
  </si>
  <si>
    <t>7</t>
  </si>
  <si>
    <t>00:00:00</t>
  </si>
  <si>
    <t>ENABLED</t>
  </si>
  <si>
    <t>50</t>
  </si>
  <si>
    <t>DISABLED</t>
  </si>
  <si>
    <t>skip_final_backup</t>
  </si>
  <si>
    <t>TUESDAY 12:50</t>
  </si>
  <si>
    <t>3306</t>
  </si>
  <si>
    <t>33060</t>
  </si>
  <si>
    <t>Shape Name</t>
  </si>
  <si>
    <t>users_variable_name</t>
  </si>
  <si>
    <t>users_variable_value</t>
  </si>
  <si>
    <t>phoenix</t>
  </si>
  <si>
    <t>BINLOG_ROW_METADATA_FULL</t>
  </si>
  <si>
    <t>FULL</t>
  </si>
  <si>
    <t>BINLOG_ROW_METADATA_MINIMAL</t>
  </si>
  <si>
    <t>MINIMAL</t>
  </si>
  <si>
    <t>GROUP_REPLICATION_CONSISTENCY_AFTER</t>
  </si>
  <si>
    <t>AFTER</t>
  </si>
  <si>
    <t>GROUP_REPLICATION_CONSISTENCY_BEFORE</t>
  </si>
  <si>
    <t>BEFORE</t>
  </si>
  <si>
    <t>binlog_expire_logs_seconds</t>
  </si>
  <si>
    <t>binlog_row_value_options</t>
  </si>
  <si>
    <t>group_replication_consistency</t>
  </si>
  <si>
    <t>innodb_buffer_pool_instances</t>
  </si>
  <si>
    <t>innodb_buffer_pool_size</t>
  </si>
  <si>
    <t>innodb_ft_result_cache_limit</t>
  </si>
  <si>
    <t>innodb_max_purge_lag_delay</t>
  </si>
  <si>
    <t>local_infile</t>
  </si>
  <si>
    <t>mandatory_roles</t>
  </si>
  <si>
    <t>max_binlog_cache_size</t>
  </si>
  <si>
    <t>max_connections</t>
  </si>
  <si>
    <t>time_zone</t>
  </si>
  <si>
    <t>autocommit</t>
  </si>
  <si>
    <t>big_tables</t>
  </si>
  <si>
    <t>mysql-configuration-variables</t>
  </si>
  <si>
    <t>init_variables_lower_case_table_names</t>
  </si>
  <si>
    <t>binlog_row_metadata</t>
  </si>
  <si>
    <t>binlog_transaction_compression</t>
  </si>
  <si>
    <t>completion_type</t>
  </si>
  <si>
    <t>connect_timeout</t>
  </si>
  <si>
    <t>connection_memory_chunk_size</t>
  </si>
  <si>
    <t>connection_memory_limit</t>
  </si>
  <si>
    <t>cte_max_recursion_depth</t>
  </si>
  <si>
    <t>default_authentication_plugin</t>
  </si>
  <si>
    <t>foreign_key_checks</t>
  </si>
  <si>
    <t>global_connection_memory_limit</t>
  </si>
  <si>
    <t>global_connection_memory_tracking</t>
  </si>
  <si>
    <t>information_schema_stats_expiry</t>
  </si>
  <si>
    <t>innodb_buffer_pool_dump_pct</t>
  </si>
  <si>
    <t>innodb_ddl_buffer_size</t>
  </si>
  <si>
    <t>innodb_ddl_threads</t>
  </si>
  <si>
    <t>innodb_ft_enable_stopword</t>
  </si>
  <si>
    <t>innodb_ft_max_token_size</t>
  </si>
  <si>
    <t>innodb_ft_min_token_size</t>
  </si>
  <si>
    <t>innodb_ft_num_word_optimize</t>
  </si>
  <si>
    <t>innodb_ft_server_stopword_table</t>
  </si>
  <si>
    <t>innodb_lock_wait_timeout</t>
  </si>
  <si>
    <t>innodb_log_writer_threads</t>
  </si>
  <si>
    <t>innodb_max_purge_lag</t>
  </si>
  <si>
    <t>innodb_stats_persistent_sample_pages</t>
  </si>
  <si>
    <t>innodb_stats_transient_sample_pages</t>
  </si>
  <si>
    <t>interactive_timeout</t>
  </si>
  <si>
    <t>max_allowed_packet</t>
  </si>
  <si>
    <t>max_connect_errors</t>
  </si>
  <si>
    <t>max_execution_time</t>
  </si>
  <si>
    <t>max_heap_table_size</t>
  </si>
  <si>
    <t>max_prepared_stmt_count</t>
  </si>
  <si>
    <t>mysql_firewall_mode</t>
  </si>
  <si>
    <t>mysqlx_connect_timeout</t>
  </si>
  <si>
    <t>mysqlx_deflate_default_compression_level</t>
  </si>
  <si>
    <t>mysqlx_deflate_max_client_compression_level</t>
  </si>
  <si>
    <t>mysqlx_enable_hello_notice</t>
  </si>
  <si>
    <t>mysqlx_interactive_timeout</t>
  </si>
  <si>
    <t>mysqlx_lz4default_compression_level</t>
  </si>
  <si>
    <t>mysqlx_lz4max_client_compression_level</t>
  </si>
  <si>
    <t>mysqlx_max_allowed_packet</t>
  </si>
  <si>
    <t>mysqlx_read_timeout</t>
  </si>
  <si>
    <t>mysqlx_wait_timeout</t>
  </si>
  <si>
    <t>mysqlx_write_timeout</t>
  </si>
  <si>
    <t>mysqlx_zstd_default_compression_level</t>
  </si>
  <si>
    <t>mysqlx_zstd_max_client_compression_level</t>
  </si>
  <si>
    <t>net_read_timeout</t>
  </si>
  <si>
    <t>net_write_timeout</t>
  </si>
  <si>
    <t>parser_max_mem_size</t>
  </si>
  <si>
    <t>regexp_time_limit</t>
  </si>
  <si>
    <t>sort_buffer_size</t>
  </si>
  <si>
    <t>sql_mode</t>
  </si>
  <si>
    <t>sql_require_primary_key</t>
  </si>
  <si>
    <t>sql_warnings</t>
  </si>
  <si>
    <t>thread_pool_dedicated_listeners</t>
  </si>
  <si>
    <t>thread_pool_max_transactions_limit</t>
  </si>
  <si>
    <t>tmp_table_size</t>
  </si>
  <si>
    <t>transaction_isolation</t>
  </si>
  <si>
    <t>wait_timeout</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</si>
  <si>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t>
    </r>
    <r>
      <rPr>
        <b/>
        <sz val="11"/>
        <color theme="1"/>
        <rFont val="Calibri"/>
        <family val="2"/>
        <scheme val="minor"/>
      </rPr>
      <t xml:space="preserve">"Boot Volume Size In GBs" -  </t>
    </r>
    <r>
      <rPr>
        <sz val="11"/>
        <color theme="1"/>
        <rFont val="Calibri"/>
        <family val="2"/>
        <scheme val="minor"/>
      </rPr>
      <t xml:space="preserve">Leave it blank to use OCI default size.
                                    Format - </t>
    </r>
    <r>
      <rPr>
        <i/>
        <sz val="11"/>
        <color theme="1"/>
        <rFont val="Calibri"/>
        <family val="2"/>
        <scheme val="minor"/>
      </rPr>
      <t>Accepts the ocid directly or variable name</t>
    </r>
    <r>
      <rPr>
        <sz val="11"/>
        <color theme="1"/>
        <rFont val="Calibri"/>
        <family val="2"/>
        <scheme val="minor"/>
      </rPr>
      <t xml:space="preserve">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</si>
  <si>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cd3-mysql1</t>
  </si>
  <si>
    <t>cd3-mysql2</t>
  </si>
  <si>
    <t>mysql1</t>
  </si>
  <si>
    <t>mysql2</t>
  </si>
  <si>
    <t>cd3mysql1</t>
  </si>
  <si>
    <t>cd3mysql2</t>
  </si>
  <si>
    <t>10.112.4.10</t>
  </si>
  <si>
    <t>Database@cd3-mysql2</t>
  </si>
  <si>
    <t>Database@cd3-mysql1</t>
  </si>
  <si>
    <r>
      <t xml:space="preserve">"Backup policy window start time" - </t>
    </r>
    <r>
      <rPr>
        <sz val="11"/>
        <color theme="1"/>
        <rFont val="Calibri"/>
        <family val="2"/>
        <scheme val="minor"/>
      </rPr>
      <t>Mention time in HH:MM:SS format</t>
    </r>
    <r>
      <rPr>
        <b/>
        <sz val="11"/>
        <color theme="1"/>
        <rFont val="Calibri"/>
        <family val="2"/>
        <scheme val="minor"/>
      </rPr>
      <t xml:space="preserve">
"Maintenance window start time" -</t>
    </r>
    <r>
      <rPr>
        <sz val="11"/>
        <color theme="1"/>
        <rFont val="Calibri"/>
        <family val="2"/>
        <scheme val="minor"/>
      </rPr>
      <t xml:space="preserve"> Maintance time should be in format &lt;Day&gt;  &lt;Time&gt; </t>
    </r>
    <r>
      <rPr>
        <b/>
        <sz val="11"/>
        <color theme="1"/>
        <rFont val="Calibri"/>
        <family val="2"/>
        <scheme val="minor"/>
      </rPr>
      <t xml:space="preserve">
"Port" - </t>
    </r>
    <r>
      <rPr>
        <sz val="11"/>
        <color theme="1"/>
        <rFont val="Calibri"/>
        <family val="2"/>
        <scheme val="minor"/>
      </rPr>
      <t>The port for primary endpoint of the DB System to listen on.</t>
    </r>
    <r>
      <rPr>
        <b/>
        <sz val="11"/>
        <color theme="1"/>
        <rFont val="Calibri"/>
        <family val="2"/>
        <scheme val="minor"/>
      </rPr>
      <t xml:space="preserve">
"Port_x" - </t>
    </r>
    <r>
      <rPr>
        <sz val="11"/>
        <color theme="1"/>
        <rFont val="Calibri"/>
        <family val="2"/>
        <scheme val="minor"/>
      </rPr>
      <t xml:space="preserve">The TCP network port on which X Plugin listens for connections. This is the X Plugin equivalent of port.	</t>
    </r>
    <r>
      <rPr>
        <b/>
        <sz val="11"/>
        <color theme="1"/>
        <rFont val="Calibri"/>
        <family val="2"/>
        <scheme val="minor"/>
      </rPr>
      <t xml:space="preserve">
"Source Type" </t>
    </r>
    <r>
      <rPr>
        <sz val="11"/>
        <color theme="1"/>
        <rFont val="Calibri"/>
        <family val="2"/>
        <scheme val="minor"/>
      </rPr>
      <t>- Use 'BACKUP' for creating a new database by restoring from a backup. Use 'IMPORTURL' for creating a new database from a URL Object Storage PAR. 
Leave Blank if there is no specific source type.</t>
    </r>
    <r>
      <rPr>
        <b/>
        <sz val="11"/>
        <color theme="1"/>
        <rFont val="Calibri"/>
        <family val="2"/>
        <scheme val="minor"/>
      </rPr>
      <t xml:space="preserve">
"Configuration id" - </t>
    </r>
    <r>
      <rPr>
        <sz val="11"/>
        <color theme="1"/>
        <rFont val="Calibri"/>
        <family val="2"/>
        <scheme val="minor"/>
      </rPr>
      <t>Specify the mysql configured id details (Specify the name in format &lt;compartment_name&gt;@&lt;configuration_name&gt; if it is a custom mysql configuration
and OCID if its the default mysql configuration)</t>
    </r>
  </si>
  <si>
    <r>
      <t xml:space="preserve">Display Name - </t>
    </r>
    <r>
      <rPr>
        <sz val="11"/>
        <color theme="1"/>
        <rFont val="Calibri"/>
        <family val="2"/>
        <scheme val="minor"/>
      </rPr>
      <t xml:space="preserve">Display name of the mysql configuration. </t>
    </r>
    <r>
      <rPr>
        <b/>
        <sz val="11"/>
        <color theme="1"/>
        <rFont val="Calibri"/>
        <family val="2"/>
        <scheme val="minor"/>
      </rPr>
      <t xml:space="preserve">
Shape Name.  - </t>
    </r>
    <r>
      <rPr>
        <sz val="11"/>
        <color theme="1"/>
        <rFont val="Calibri"/>
        <family val="2"/>
        <scheme val="minor"/>
      </rPr>
      <t xml:space="preserve">Shape of the mysql configuraiton. </t>
    </r>
    <r>
      <rPr>
        <b/>
        <sz val="11"/>
        <color theme="1"/>
        <rFont val="Calibri"/>
        <family val="2"/>
        <scheme val="minor"/>
      </rPr>
      <t xml:space="preserve">
users_variable_name - </t>
    </r>
    <r>
      <rPr>
        <sz val="11"/>
        <color theme="1"/>
        <rFont val="Calibri"/>
        <family val="2"/>
        <scheme val="minor"/>
      </rPr>
      <t>User-defined service variables names
Accepted format for this field, &lt;users_variable_name&gt;_&lt;users_variable_value&gt;
For example : BINLOG_ROW_METADATA is the user variable and FULL is the value then the accepted value in users_variable_name should be BINLOG_ROW_METADATA_FULL and its respective users_variable_value should be FULL</t>
    </r>
    <r>
      <rPr>
        <b/>
        <sz val="11"/>
        <color theme="1"/>
        <rFont val="Calibri"/>
        <family val="2"/>
        <scheme val="minor"/>
      </rPr>
      <t xml:space="preserve">
users_variable_value - </t>
    </r>
    <r>
      <rPr>
        <sz val="11"/>
        <color theme="1"/>
        <rFont val="Calibri"/>
        <family val="2"/>
        <scheme val="minor"/>
      </rPr>
      <t xml:space="preserve">User-defined service variables values
</t>
    </r>
    <r>
      <rPr>
        <b/>
        <sz val="11"/>
        <color theme="1"/>
        <rFont val="Calibri"/>
        <family val="2"/>
        <scheme val="minor"/>
      </rPr>
      <t xml:space="preserve">Reference official documention for user variable and values </t>
    </r>
    <r>
      <rPr>
        <sz val="11"/>
        <color theme="1"/>
        <rFont val="Calibri"/>
        <family val="2"/>
        <scheme val="minor"/>
      </rPr>
      <t xml:space="preserve">: https://docs.oracle.com/en-us/iaas/mysql-database/doc/configuration-variables.html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b/>
        <sz val="11"/>
        <color theme="1"/>
        <rFont val="Calibri"/>
        <family val="2"/>
        <scheme val="minor"/>
      </rPr>
      <t xml:space="preserve">
</t>
    </r>
  </si>
  <si>
    <r>
      <t xml:space="preserve"># Rows after &lt;END&gt; will not be processed (Sample data is provided for reference after &lt;END&gt;);
Note-The Tool Kit does not support Export of username and password from OCI to the excel sheet. 
"Hostname Label" - </t>
    </r>
    <r>
      <rPr>
        <sz val="11"/>
        <color theme="1"/>
        <rFont val="Calibri"/>
        <family val="2"/>
        <scheme val="minor"/>
      </rPr>
      <t>The hostname for the primary endpoint of the DB System. Used for DNS. The value is the hostname portion of the primary private IP's fully qualified domain name (FQDN) (for example, "dbsystem-1" in FQDN "dbsystem-1.subnet123.vcn1.oraclevcn.com").</t>
    </r>
    <r>
      <rPr>
        <b/>
        <sz val="11"/>
        <color theme="1"/>
        <rFont val="Calibri"/>
        <family val="2"/>
        <scheme val="minor"/>
      </rPr>
      <t xml:space="preserve">
"Network Details" - </t>
    </r>
    <r>
      <rPr>
        <sz val="11"/>
        <color theme="1"/>
        <rFont val="Calibri"/>
        <family val="2"/>
        <scheme val="minor"/>
      </rPr>
      <t>VCN and subnet detail where the mysql instance is deployed. It should be in the format &lt;compartment name&gt;@&lt;VCN Name&gt;::&lt;Subnet Name&gt;</t>
    </r>
    <r>
      <rPr>
        <b/>
        <sz val="11"/>
        <color theme="1"/>
        <rFont val="Calibri"/>
        <family val="2"/>
        <scheme val="minor"/>
      </rPr>
      <t xml:space="preserve">
"IP Address" - </t>
    </r>
    <r>
      <rPr>
        <sz val="11"/>
        <color theme="1"/>
        <rFont val="Calibri"/>
        <family val="2"/>
        <scheme val="minor"/>
      </rPr>
      <t xml:space="preserve">This is optional if you want to hardcode the IP otherwise IP will be assigned from the DHCP pool. </t>
    </r>
    <r>
      <rPr>
        <b/>
        <sz val="11"/>
        <color theme="1"/>
        <rFont val="Calibri"/>
        <family val="2"/>
        <scheme val="minor"/>
      </rPr>
      <t xml:space="preserve">
Reference Document :</t>
    </r>
    <r>
      <rPr>
        <sz val="11"/>
        <color theme="1"/>
        <rFont val="Calibri"/>
        <family val="2"/>
        <scheme val="minor"/>
      </rPr>
      <t xml:space="preserve"> https://oracle-devrel.github.io/cd3-automation-toolkit/latest/tabs/#mysql-tab</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</si>
  <si>
    <t>Singapore-1</t>
  </si>
  <si>
    <t>Singapore-2</t>
  </si>
  <si>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v2025.2.0</t>
    </r>
    <r>
      <rPr>
        <sz val="11"/>
        <color theme="1"/>
        <rFont val="Calibri"/>
        <family val="2"/>
        <scheme val="minor"/>
      </rPr>
      <t xml:space="preserve">
Updated ADB sheet, VCNs sheet</t>
    </r>
  </si>
  <si>
    <t>Source ID</t>
  </si>
  <si>
    <t>CPU Detail</t>
  </si>
  <si>
    <t>Is Auto Scaling Enabled</t>
  </si>
  <si>
    <t>Data Storage Size</t>
  </si>
  <si>
    <t>ECPU::1</t>
  </si>
  <si>
    <t>TB::1</t>
  </si>
  <si>
    <t>Private Endpoint IP</t>
  </si>
  <si>
    <t>ECPU::2</t>
  </si>
  <si>
    <t>10.0.1.241</t>
  </si>
  <si>
    <t>adw</t>
  </si>
  <si>
    <t>19c</t>
  </si>
  <si>
    <t>ADW01</t>
  </si>
  <si>
    <t>adw01</t>
  </si>
  <si>
    <t>GB::1045</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</si>
  <si>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You can also provide vault secret ocid in case password is stored in a vault.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"Network Details" </t>
    </r>
    <r>
      <rPr>
        <sz val="11"/>
        <color theme="1"/>
        <rFont val="Calibri"/>
        <family val="2"/>
        <scheme val="minor"/>
      </rPr>
      <t xml:space="preserve">- Provide this detail to restrict access to a private endpoint within an OCI VCN in the format &lt;network-compartment-name&gt;@&lt;vcn-name&gt;::&lt;subnet-name&gt;
</t>
    </r>
    <r>
      <rPr>
        <b/>
        <sz val="11"/>
        <color theme="1"/>
        <rFont val="Calibri"/>
        <family val="2"/>
        <scheme val="minor"/>
      </rPr>
      <t xml:space="preserve">"Network Details" and "NSGs"- </t>
    </r>
    <r>
      <rPr>
        <sz val="11"/>
        <color theme="1"/>
        <rFont val="Calibri"/>
        <family val="2"/>
        <scheme val="minor"/>
      </rPr>
      <t xml:space="preserve">These fields should only be provided for private access
</t>
    </r>
    <r>
      <rPr>
        <b/>
        <sz val="11"/>
        <color theme="1"/>
        <rFont val="Calibri"/>
        <family val="2"/>
        <scheme val="minor"/>
      </rPr>
      <t xml:space="preserve">"CPU Detail" - </t>
    </r>
    <r>
      <rPr>
        <sz val="11"/>
        <color theme="1"/>
        <rFont val="Calibri"/>
        <family val="2"/>
        <scheme val="minor"/>
      </rPr>
      <t>&lt;model&gt;::&lt;core_count&gt; eg ECPU::1 or OCPU::1</t>
    </r>
    <r>
      <rPr>
        <b/>
        <sz val="11"/>
        <color theme="1"/>
        <rFont val="Calibri"/>
        <family val="2"/>
        <scheme val="minor"/>
      </rPr>
      <t xml:space="preserve">
"Data Storage Size" -</t>
    </r>
    <r>
      <rPr>
        <sz val="11"/>
        <color theme="1"/>
        <rFont val="Calibri"/>
        <family val="2"/>
        <scheme val="minor"/>
      </rPr>
      <t xml:space="preserve"> eg TB::1 or GB::1045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</si>
  <si>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ocid1.autonomousdatabase.oc1.phx.anyhqljtmijay74sfjdzmt2nktrkigpga</t>
  </si>
  <si>
    <t>ocid1.vaultsecret.oc1.phx.amaaaaaamzfegqzhgjjtxz7igf5rl5mlddqq</t>
  </si>
  <si>
    <t>Oracle GUA IPv6 Enabled</t>
  </si>
  <si>
    <t>ULA IPv6 CIDR</t>
  </si>
  <si>
    <t>BYOIP IPv6 Details</t>
  </si>
  <si>
    <t>IPv6CIDR Block</t>
  </si>
  <si>
    <t>2620:10d:c0a8:20a8::/61</t>
  </si>
  <si>
    <t>2620:10d:c0a8:20a9::/64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</si>
</sst>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
      <b/>
      <i/>
      <sz val="11"/>
      <color theme="5"/>
      <name val="Calibri (Body)"/>
    </font>
    <font>
      <sz val="11"/>
      <color theme="1"/>
      <name val="Calibri (Body)"/>
    </font>
    <font>
      <b/>
      <sz val="10"/>
      <color rgb="FF000000"/>
      <name val="Calibri"/>
      <family val="2"/>
      <scheme val="minor"/>
    </font>
    <font>
      <sz val="10"/>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top style="medium">
        <color indexed="64"/>
      </top>
      <bottom/>
      <diagonal/>
    </border>
  </borders>
  <cellStyleXfs count="4">
    <xf numFmtId="0" fontId="0" fillId="0" borderId="0"/>
    <xf numFmtId="0" fontId="24" fillId="8" borderId="0" applyNumberFormat="0" applyBorder="0" applyAlignment="0" applyProtection="0"/>
    <xf numFmtId="0" fontId="28" fillId="0" borderId="0"/>
    <xf numFmtId="0" fontId="28" fillId="0" borderId="0" applyNumberFormat="0" applyFill="0" applyBorder="0" applyAlignment="0" applyProtection="0"/>
  </cellStyleXfs>
  <cellXfs count="17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5"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5" fillId="0" borderId="15" xfId="0" applyFont="1" applyBorder="1" applyAlignment="1">
      <alignment horizontal="left" vertical="top"/>
    </xf>
    <xf numFmtId="49" fontId="25" fillId="0" borderId="15" xfId="0" applyNumberFormat="1" applyFont="1" applyBorder="1" applyAlignment="1">
      <alignment horizontal="left" vertical="top"/>
    </xf>
    <xf numFmtId="0" fontId="26" fillId="0" borderId="15" xfId="0" applyFont="1" applyBorder="1" applyAlignment="1">
      <alignment horizontal="left" vertical="top" wrapText="1"/>
    </xf>
    <xf numFmtId="0" fontId="25"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4"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3"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3" fillId="0" borderId="15" xfId="0" applyFont="1" applyBorder="1"/>
    <xf numFmtId="0" fontId="0" fillId="3" borderId="2" xfId="0" applyFill="1" applyBorder="1"/>
    <xf numFmtId="0" fontId="40" fillId="0" borderId="0" xfId="0" applyFont="1" applyAlignment="1">
      <alignment vertical="center"/>
    </xf>
    <xf numFmtId="0" fontId="41" fillId="0" borderId="0" xfId="0" applyFont="1" applyAlignment="1">
      <alignment horizontal="left"/>
    </xf>
    <xf numFmtId="0" fontId="39" fillId="11" borderId="15" xfId="0" applyFont="1" applyFill="1" applyBorder="1"/>
    <xf numFmtId="0" fontId="39" fillId="11" borderId="13" xfId="0" applyFont="1" applyFill="1" applyBorder="1"/>
    <xf numFmtId="0" fontId="39" fillId="11" borderId="17" xfId="0" applyFont="1" applyFill="1" applyBorder="1"/>
    <xf numFmtId="0" fontId="2" fillId="2" borderId="3" xfId="0" applyFont="1" applyFill="1" applyBorder="1" applyAlignment="1">
      <alignment horizontal="left" wrapText="1"/>
    </xf>
    <xf numFmtId="0" fontId="28" fillId="3" borderId="0" xfId="2" applyFill="1" applyAlignment="1">
      <alignment wrapText="1"/>
    </xf>
    <xf numFmtId="0" fontId="28" fillId="0" borderId="0" xfId="3"/>
    <xf numFmtId="1" fontId="39" fillId="11" borderId="17" xfId="0" applyNumberFormat="1" applyFont="1" applyFill="1" applyBorder="1"/>
    <xf numFmtId="49" fontId="39" fillId="11" borderId="17" xfId="0" applyNumberFormat="1" applyFont="1" applyFill="1" applyBorder="1"/>
    <xf numFmtId="0" fontId="39"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8"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39" fillId="11" borderId="15" xfId="0" applyFont="1" applyFill="1" applyBorder="1" applyAlignment="1">
      <alignment wrapText="1"/>
    </xf>
    <xf numFmtId="0" fontId="39" fillId="11" borderId="4" xfId="0" applyFont="1" applyFill="1" applyBorder="1"/>
    <xf numFmtId="0" fontId="2" fillId="2" borderId="10" xfId="0" applyFont="1" applyFill="1" applyBorder="1"/>
    <xf numFmtId="49" fontId="2" fillId="3" borderId="15" xfId="1" applyNumberFormat="1" applyFont="1" applyFill="1" applyBorder="1" applyAlignment="1">
      <alignment horizontal="left" vertical="top" wrapText="1"/>
    </xf>
    <xf numFmtId="20" fontId="0" fillId="0" borderId="4" xfId="0" applyNumberFormat="1" applyBorder="1" applyAlignment="1">
      <alignment wrapText="1"/>
    </xf>
    <xf numFmtId="0" fontId="0" fillId="0" borderId="19" xfId="0" applyBorder="1" applyAlignment="1">
      <alignment wrapText="1"/>
    </xf>
    <xf numFmtId="0" fontId="2" fillId="5" borderId="15" xfId="0" applyFont="1" applyFill="1" applyBorder="1" applyAlignment="1">
      <alignment horizontal="left" vertical="top" wrapText="1"/>
    </xf>
    <xf numFmtId="0" fontId="39" fillId="12" borderId="15"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39" fillId="12" borderId="4" xfId="0" applyFont="1" applyFill="1" applyBorder="1" applyAlignment="1">
      <alignment horizontal="left" vertical="top" wrapText="1"/>
    </xf>
    <xf numFmtId="0" fontId="0" fillId="0" borderId="5" xfId="0" applyBorder="1"/>
    <xf numFmtId="0" fontId="0" fillId="0" borderId="17" xfId="0" applyBorder="1"/>
    <xf numFmtId="0" fontId="34" fillId="5" borderId="6" xfId="0" applyFont="1" applyFill="1" applyBorder="1" applyAlignment="1">
      <alignment horizontal="left" vertical="top" wrapText="1"/>
    </xf>
    <xf numFmtId="0" fontId="34" fillId="5" borderId="14" xfId="0" applyFont="1" applyFill="1" applyBorder="1" applyAlignment="1">
      <alignment horizontal="left" vertical="top" wrapText="1"/>
    </xf>
    <xf numFmtId="0" fontId="34" fillId="5" borderId="13" xfId="0" applyFont="1" applyFill="1" applyBorder="1" applyAlignment="1">
      <alignment horizontal="left" vertical="top" wrapText="1"/>
    </xf>
    <xf numFmtId="0" fontId="2" fillId="5" borderId="4" xfId="0" applyFont="1" applyFill="1" applyBorder="1" applyAlignment="1">
      <alignment horizontal="left" vertical="top" wrapText="1"/>
    </xf>
    <xf numFmtId="0" fontId="0" fillId="0" borderId="0" xfId="0" applyBorder="1"/>
    <xf numFmtId="0" fontId="0" fillId="7" borderId="13" xfId="0" applyFill="1" applyBorder="1" applyAlignment="1" applyProtection="1">
      <alignment wrapText="1"/>
      <protection locked="0"/>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externalLink" Target="externalLinks/externalLink3.xml"/><Relationship Id="rId55" Type="http://schemas.openxmlformats.org/officeDocument/2006/relationships/externalLink" Target="externalLinks/externalLink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externalLink" Target="externalLinks/externalLink6.xml"/><Relationship Id="rId58"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1.xml"/><Relationship Id="rId56" Type="http://schemas.openxmlformats.org/officeDocument/2006/relationships/externalLink" Target="externalLinks/externalLink9.xml"/><Relationship Id="rId8" Type="http://schemas.openxmlformats.org/officeDocument/2006/relationships/worksheet" Target="worksheets/sheet8.xml"/><Relationship Id="rId51" Type="http://schemas.openxmlformats.org/officeDocument/2006/relationships/externalLink" Target="externalLinks/externalLink4.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2.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5.xml"/><Relationship Id="rId6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9.bin"/></Relationships>
</file>

<file path=xl/worksheets/_rels/sheet3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5.xml"/></Relationships>
</file>

<file path=xl/worksheets/_rels/sheet3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1695</v>
      </c>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activeCell="A6" sqref="A6"/>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5" t="s">
        <v>1058</v>
      </c>
      <c r="B1" s="135"/>
      <c r="C1" s="135"/>
      <c r="D1" s="135"/>
      <c r="E1" s="135"/>
    </row>
    <row r="2" spans="1:5" x14ac:dyDescent="0.2">
      <c r="A2" s="30" t="s">
        <v>0</v>
      </c>
      <c r="B2" s="30" t="s">
        <v>1</v>
      </c>
      <c r="C2" s="30" t="s">
        <v>2</v>
      </c>
      <c r="D2" s="30" t="s">
        <v>3</v>
      </c>
      <c r="E2" s="30" t="s">
        <v>395</v>
      </c>
    </row>
    <row r="3" spans="1:5" ht="43.5" customHeight="1" x14ac:dyDescent="0.2">
      <c r="A3" s="35" t="s">
        <v>5</v>
      </c>
      <c r="B3" s="35" t="s">
        <v>417</v>
      </c>
      <c r="C3" s="35" t="s">
        <v>1296</v>
      </c>
      <c r="D3" s="35" t="s">
        <v>377</v>
      </c>
      <c r="E3" s="36"/>
    </row>
    <row r="4" spans="1:5" ht="29.25" customHeight="1" x14ac:dyDescent="0.2">
      <c r="A4" s="35" t="s">
        <v>5</v>
      </c>
      <c r="B4" s="35" t="s">
        <v>418</v>
      </c>
      <c r="C4" s="35" t="s">
        <v>1299</v>
      </c>
      <c r="D4" s="35" t="s">
        <v>377</v>
      </c>
      <c r="E4" s="36"/>
    </row>
    <row r="5" spans="1:5" ht="45" customHeight="1" x14ac:dyDescent="0.2">
      <c r="A5" s="35" t="s">
        <v>5</v>
      </c>
      <c r="B5" s="35" t="s">
        <v>331</v>
      </c>
      <c r="C5" s="35" t="s">
        <v>1297</v>
      </c>
      <c r="D5" s="35" t="s">
        <v>377</v>
      </c>
      <c r="E5" s="36"/>
    </row>
    <row r="6" spans="1:5" ht="28.5" customHeight="1" x14ac:dyDescent="0.2">
      <c r="A6" s="35" t="s">
        <v>1693</v>
      </c>
      <c r="B6" s="35" t="s">
        <v>1083</v>
      </c>
      <c r="C6" s="35" t="s">
        <v>1298</v>
      </c>
      <c r="D6" s="35" t="s">
        <v>377</v>
      </c>
      <c r="E6" s="36"/>
    </row>
    <row r="7" spans="1:5" x14ac:dyDescent="0.2">
      <c r="A7" s="36" t="s">
        <v>4</v>
      </c>
      <c r="B7" s="36"/>
      <c r="C7" s="36"/>
      <c r="D7" s="35"/>
      <c r="E7" s="36"/>
    </row>
    <row r="8" spans="1:5" x14ac:dyDescent="0.2">
      <c r="A8" s="52" t="s">
        <v>5</v>
      </c>
      <c r="B8" s="52" t="s">
        <v>331</v>
      </c>
      <c r="C8" s="52" t="s">
        <v>332</v>
      </c>
      <c r="D8" s="52"/>
      <c r="E8" s="52"/>
    </row>
    <row r="9" spans="1:5" ht="15.75" customHeight="1" x14ac:dyDescent="0.2">
      <c r="A9" s="52" t="s">
        <v>5</v>
      </c>
      <c r="B9" s="52" t="s">
        <v>333</v>
      </c>
      <c r="C9" s="52" t="s">
        <v>334</v>
      </c>
      <c r="D9" s="52" t="s">
        <v>331</v>
      </c>
      <c r="E9" s="52"/>
    </row>
    <row r="10" spans="1:5" x14ac:dyDescent="0.2">
      <c r="A10" s="52" t="s">
        <v>5</v>
      </c>
      <c r="B10" s="52" t="s">
        <v>335</v>
      </c>
      <c r="C10" s="52" t="s">
        <v>336</v>
      </c>
      <c r="D10" s="52" t="s">
        <v>331</v>
      </c>
      <c r="E10" s="52"/>
    </row>
    <row r="11" spans="1:5" x14ac:dyDescent="0.2">
      <c r="A11" s="52" t="s">
        <v>5</v>
      </c>
      <c r="B11" s="52" t="s">
        <v>337</v>
      </c>
      <c r="C11" s="52" t="s">
        <v>338</v>
      </c>
      <c r="D11" s="52"/>
      <c r="E11" s="52"/>
    </row>
    <row r="12" spans="1:5" x14ac:dyDescent="0.2">
      <c r="A12" s="52" t="s">
        <v>5</v>
      </c>
      <c r="B12" s="52" t="s">
        <v>333</v>
      </c>
      <c r="C12" s="52" t="s">
        <v>339</v>
      </c>
      <c r="D12" s="52" t="s">
        <v>337</v>
      </c>
      <c r="E12" s="52"/>
    </row>
    <row r="13" spans="1:5" x14ac:dyDescent="0.2">
      <c r="A13" s="52" t="s">
        <v>5</v>
      </c>
      <c r="B13" s="52" t="s">
        <v>316</v>
      </c>
      <c r="C13" s="52" t="s">
        <v>340</v>
      </c>
      <c r="D13" s="52" t="s">
        <v>341</v>
      </c>
      <c r="E13" s="52"/>
    </row>
    <row r="14" spans="1:5" x14ac:dyDescent="0.2">
      <c r="A14" s="52" t="s">
        <v>5</v>
      </c>
      <c r="B14" s="52" t="s">
        <v>335</v>
      </c>
      <c r="C14" s="52" t="s">
        <v>342</v>
      </c>
      <c r="D14" s="52" t="s">
        <v>337</v>
      </c>
      <c r="E14" s="52"/>
    </row>
    <row r="15" spans="1:5" ht="32" x14ac:dyDescent="0.2">
      <c r="A15" s="52" t="s">
        <v>5</v>
      </c>
      <c r="B15" s="52" t="s">
        <v>343</v>
      </c>
      <c r="C15" s="52" t="s">
        <v>344</v>
      </c>
      <c r="D15" s="52" t="s">
        <v>345</v>
      </c>
      <c r="E15" s="53" t="s">
        <v>403</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drop_down_rule_set!$L$2:$L$55</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G17"/>
  <sheetViews>
    <sheetView zoomScaleNormal="100" workbookViewId="0">
      <selection sqref="A1:G1"/>
    </sheetView>
  </sheetViews>
  <sheetFormatPr baseColWidth="10" defaultColWidth="8.83203125" defaultRowHeight="15" x14ac:dyDescent="0.2"/>
  <cols>
    <col min="1" max="1" width="9.1640625" customWidth="1"/>
    <col min="2" max="2" width="16.5" bestFit="1" customWidth="1"/>
    <col min="3" max="3" width="32" customWidth="1"/>
    <col min="4" max="4" width="17.33203125" customWidth="1"/>
    <col min="5" max="5" width="13.33203125" customWidth="1"/>
    <col min="6" max="6" width="20.6640625" customWidth="1"/>
    <col min="7" max="7" width="17.1640625" customWidth="1"/>
  </cols>
  <sheetData>
    <row r="1" spans="1:7" s="43" customFormat="1" ht="173" customHeight="1" x14ac:dyDescent="0.2">
      <c r="A1" s="136" t="s">
        <v>1277</v>
      </c>
      <c r="B1" s="137"/>
      <c r="C1" s="137"/>
      <c r="D1" s="137"/>
      <c r="E1" s="137"/>
      <c r="F1" s="137"/>
      <c r="G1" s="138"/>
    </row>
    <row r="2" spans="1:7" x14ac:dyDescent="0.2">
      <c r="A2" s="108" t="s">
        <v>0</v>
      </c>
      <c r="B2" s="109" t="s">
        <v>1</v>
      </c>
      <c r="C2" s="109" t="s">
        <v>2</v>
      </c>
      <c r="D2" s="110" t="s">
        <v>1169</v>
      </c>
      <c r="E2" s="110" t="s">
        <v>1273</v>
      </c>
      <c r="F2" s="130" t="s">
        <v>399</v>
      </c>
      <c r="G2" s="110" t="s">
        <v>395</v>
      </c>
    </row>
    <row r="3" spans="1:7" ht="48" x14ac:dyDescent="0.2">
      <c r="A3" s="35" t="s">
        <v>5</v>
      </c>
      <c r="B3" s="35" t="s">
        <v>419</v>
      </c>
      <c r="C3" s="35" t="s">
        <v>1286</v>
      </c>
      <c r="D3" s="35"/>
      <c r="E3" s="36"/>
      <c r="F3" s="36"/>
      <c r="G3" s="36"/>
    </row>
    <row r="4" spans="1:7" ht="32" x14ac:dyDescent="0.2">
      <c r="A4" s="35" t="s">
        <v>5</v>
      </c>
      <c r="B4" s="35" t="s">
        <v>645</v>
      </c>
      <c r="C4" s="35" t="s">
        <v>1287</v>
      </c>
      <c r="D4" s="35"/>
      <c r="E4" s="36"/>
      <c r="F4" s="36"/>
      <c r="G4" s="36"/>
    </row>
    <row r="5" spans="1:7" ht="32" x14ac:dyDescent="0.2">
      <c r="A5" s="35" t="s">
        <v>5</v>
      </c>
      <c r="B5" s="35" t="s">
        <v>420</v>
      </c>
      <c r="C5" s="35" t="s">
        <v>421</v>
      </c>
      <c r="D5" s="35"/>
      <c r="E5" s="36"/>
      <c r="F5" s="36"/>
      <c r="G5" s="36"/>
    </row>
    <row r="6" spans="1:7" ht="32" x14ac:dyDescent="0.2">
      <c r="A6" s="35" t="s">
        <v>5</v>
      </c>
      <c r="B6" s="35" t="s">
        <v>422</v>
      </c>
      <c r="C6" s="35" t="s">
        <v>1288</v>
      </c>
      <c r="D6" s="35"/>
      <c r="E6" s="36"/>
      <c r="F6" s="36"/>
      <c r="G6" s="36"/>
    </row>
    <row r="7" spans="1:7" ht="32" x14ac:dyDescent="0.2">
      <c r="A7" s="54" t="s">
        <v>5</v>
      </c>
      <c r="B7" s="35" t="s">
        <v>423</v>
      </c>
      <c r="C7" s="35" t="s">
        <v>1289</v>
      </c>
      <c r="D7" s="35"/>
      <c r="E7" s="23"/>
      <c r="F7" s="36"/>
      <c r="G7" s="36"/>
    </row>
    <row r="8" spans="1:7" ht="32" x14ac:dyDescent="0.2">
      <c r="A8" s="35" t="s">
        <v>5</v>
      </c>
      <c r="B8" s="54" t="s">
        <v>424</v>
      </c>
      <c r="C8" s="54" t="s">
        <v>1290</v>
      </c>
      <c r="D8" s="23"/>
      <c r="E8" s="35"/>
      <c r="F8" s="36"/>
      <c r="G8" s="36"/>
    </row>
    <row r="9" spans="1:7" ht="16" customHeight="1" x14ac:dyDescent="0.2">
      <c r="A9" s="35" t="s">
        <v>5</v>
      </c>
      <c r="B9" s="35" t="s">
        <v>425</v>
      </c>
      <c r="C9" s="35" t="s">
        <v>1291</v>
      </c>
      <c r="D9" s="35"/>
      <c r="E9" s="35"/>
      <c r="F9" s="36"/>
      <c r="G9" s="36"/>
    </row>
    <row r="10" spans="1:7" ht="28" customHeight="1" x14ac:dyDescent="0.2">
      <c r="A10" s="35" t="s">
        <v>5</v>
      </c>
      <c r="B10" s="35" t="s">
        <v>460</v>
      </c>
      <c r="C10" s="35" t="s">
        <v>461</v>
      </c>
      <c r="D10" s="35"/>
      <c r="E10" s="35"/>
      <c r="F10" s="36"/>
      <c r="G10" s="36"/>
    </row>
    <row r="11" spans="1:7" ht="28" customHeight="1" x14ac:dyDescent="0.2">
      <c r="A11" s="35" t="s">
        <v>5</v>
      </c>
      <c r="B11" s="35" t="s">
        <v>479</v>
      </c>
      <c r="C11" s="35" t="s">
        <v>1292</v>
      </c>
      <c r="D11" s="35"/>
      <c r="E11" s="35"/>
      <c r="F11" s="36"/>
      <c r="G11" s="36"/>
    </row>
    <row r="12" spans="1:7" ht="16" x14ac:dyDescent="0.2">
      <c r="A12" s="35" t="s">
        <v>5</v>
      </c>
      <c r="B12" s="35" t="s">
        <v>586</v>
      </c>
      <c r="C12" s="35" t="s">
        <v>587</v>
      </c>
      <c r="D12" s="35"/>
      <c r="E12" s="36"/>
      <c r="F12" s="36"/>
      <c r="G12" s="36"/>
    </row>
    <row r="13" spans="1:7" ht="16" x14ac:dyDescent="0.2">
      <c r="A13" s="35" t="s">
        <v>4</v>
      </c>
      <c r="B13" s="36"/>
      <c r="C13" s="36"/>
      <c r="D13" s="36"/>
      <c r="E13" s="36"/>
      <c r="F13" s="36"/>
      <c r="G13" s="36"/>
    </row>
    <row r="14" spans="1:7" ht="80" x14ac:dyDescent="0.2">
      <c r="A14" s="36" t="s">
        <v>5</v>
      </c>
      <c r="B14" s="22" t="s">
        <v>651</v>
      </c>
      <c r="C14" s="22" t="s">
        <v>1293</v>
      </c>
      <c r="D14" s="36"/>
      <c r="E14" s="8"/>
      <c r="F14" s="35" t="s">
        <v>652</v>
      </c>
      <c r="G14" s="36"/>
    </row>
    <row r="15" spans="1:7" ht="64" x14ac:dyDescent="0.2">
      <c r="A15" s="36" t="s">
        <v>5</v>
      </c>
      <c r="B15" s="35" t="s">
        <v>653</v>
      </c>
      <c r="C15" s="35" t="s">
        <v>1294</v>
      </c>
      <c r="D15" s="36"/>
      <c r="E15" s="36"/>
      <c r="F15" s="35" t="s">
        <v>654</v>
      </c>
      <c r="G15" s="36"/>
    </row>
    <row r="16" spans="1:7" ht="64" x14ac:dyDescent="0.2">
      <c r="A16" s="36" t="s">
        <v>5</v>
      </c>
      <c r="B16" s="35" t="s">
        <v>655</v>
      </c>
      <c r="C16" s="35" t="s">
        <v>1295</v>
      </c>
      <c r="D16" s="36"/>
      <c r="E16" s="36"/>
      <c r="F16" s="35" t="s">
        <v>656</v>
      </c>
      <c r="G16" s="36"/>
    </row>
    <row r="17" spans="1:7" ht="64" x14ac:dyDescent="0.2">
      <c r="A17" s="36" t="s">
        <v>5</v>
      </c>
      <c r="B17" s="35" t="s">
        <v>657</v>
      </c>
      <c r="C17" s="35" t="s">
        <v>658</v>
      </c>
      <c r="D17" s="36"/>
      <c r="E17" s="36"/>
      <c r="F17" s="35" t="s">
        <v>659</v>
      </c>
      <c r="G17" s="36"/>
    </row>
  </sheetData>
  <mergeCells count="1">
    <mergeCell ref="A1:G1"/>
  </mergeCells>
  <dataValidations count="3">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 showInputMessage="1" showErrorMessage="1" sqref="H1:XFD2" xr:uid="{8E14605B-225F-E544-BA1C-35B21117EB59}"/>
    <dataValidation allowBlank="1" sqref="B3:D13 B18:D1048576 B14:C17 F14:F17" xr:uid="{8EFF7419-48D3-4C46-B3E5-C58F24B7E6C8}"/>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drop_down_rule_set!$L$2:$L$55</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H105"/>
  <sheetViews>
    <sheetView zoomScaleNormal="100" workbookViewId="0">
      <selection sqref="A1:H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13" style="36" customWidth="1"/>
  </cols>
  <sheetData>
    <row r="1" spans="1:8" s="43" customFormat="1" ht="166" customHeight="1" x14ac:dyDescent="0.2">
      <c r="A1" s="135" t="s">
        <v>1548</v>
      </c>
      <c r="B1" s="137"/>
      <c r="C1" s="137"/>
      <c r="D1" s="137"/>
      <c r="E1" s="137"/>
      <c r="F1" s="137"/>
      <c r="G1" s="137"/>
      <c r="H1" s="138"/>
    </row>
    <row r="2" spans="1:8" ht="14.5" customHeight="1" x14ac:dyDescent="0.2">
      <c r="A2" s="30" t="s">
        <v>0</v>
      </c>
      <c r="B2" s="30" t="s">
        <v>951</v>
      </c>
      <c r="C2" s="30" t="s">
        <v>1274</v>
      </c>
      <c r="D2" s="30" t="s">
        <v>2</v>
      </c>
      <c r="E2" s="6" t="s">
        <v>1275</v>
      </c>
      <c r="F2" s="6" t="s">
        <v>1276</v>
      </c>
      <c r="G2" s="131" t="s">
        <v>1169</v>
      </c>
      <c r="H2" s="30" t="s">
        <v>395</v>
      </c>
    </row>
    <row r="3" spans="1:8" ht="15" x14ac:dyDescent="0.2">
      <c r="A3" s="36"/>
      <c r="B3" s="36"/>
      <c r="C3" s="36"/>
      <c r="D3" s="36"/>
      <c r="E3" s="36"/>
      <c r="F3" s="36"/>
      <c r="G3" s="71"/>
    </row>
    <row r="4" spans="1:8" ht="14.5" customHeight="1" x14ac:dyDescent="0.2">
      <c r="A4" s="36"/>
      <c r="B4" s="36"/>
      <c r="C4" s="36"/>
      <c r="D4" s="36"/>
      <c r="E4" s="36"/>
      <c r="F4" s="36"/>
      <c r="G4" s="71"/>
    </row>
    <row r="5" spans="1:8" ht="14.5" customHeight="1" x14ac:dyDescent="0.2">
      <c r="A5" s="36"/>
      <c r="B5" s="36"/>
      <c r="C5" s="36"/>
      <c r="D5" s="36"/>
      <c r="E5" s="36"/>
      <c r="F5" s="36"/>
      <c r="G5" s="71"/>
    </row>
    <row r="6" spans="1:8" ht="14.5" customHeight="1" x14ac:dyDescent="0.2">
      <c r="A6" s="36"/>
      <c r="B6" s="36"/>
      <c r="C6" s="36"/>
      <c r="D6" s="36"/>
      <c r="E6" s="36"/>
      <c r="F6" s="36"/>
      <c r="G6" s="71"/>
    </row>
    <row r="7" spans="1:8" ht="14.5" customHeight="1" x14ac:dyDescent="0.2">
      <c r="A7" s="36"/>
      <c r="B7" s="36"/>
      <c r="C7" s="36"/>
      <c r="D7" s="36"/>
      <c r="E7" s="36"/>
      <c r="F7" s="36"/>
      <c r="G7" s="71"/>
    </row>
    <row r="8" spans="1:8" ht="14.5" customHeight="1" x14ac:dyDescent="0.2">
      <c r="A8" s="36"/>
      <c r="B8" s="36"/>
      <c r="C8" s="36"/>
      <c r="D8" s="36"/>
      <c r="E8" s="36"/>
      <c r="F8" s="36"/>
      <c r="G8" s="71"/>
    </row>
    <row r="9" spans="1:8" ht="14.5" customHeight="1" x14ac:dyDescent="0.2">
      <c r="A9" s="36"/>
      <c r="B9" s="36"/>
      <c r="C9" s="36"/>
      <c r="D9" s="36"/>
      <c r="E9" s="36"/>
      <c r="F9" s="36"/>
      <c r="G9" s="71"/>
    </row>
    <row r="10" spans="1:8" ht="14.5" customHeight="1" x14ac:dyDescent="0.2">
      <c r="A10" s="36"/>
      <c r="B10" s="36"/>
      <c r="C10" s="36"/>
      <c r="D10" s="36"/>
      <c r="E10" s="36"/>
      <c r="F10" s="36"/>
      <c r="G10" s="71"/>
    </row>
    <row r="11" spans="1:8" ht="14.5" customHeight="1" x14ac:dyDescent="0.2">
      <c r="A11" s="36"/>
      <c r="B11" s="36"/>
      <c r="C11" s="36"/>
      <c r="D11" s="36"/>
      <c r="E11" s="36"/>
      <c r="F11" s="36"/>
      <c r="G11" s="71"/>
    </row>
    <row r="12" spans="1:8" ht="14.5" customHeight="1" x14ac:dyDescent="0.2">
      <c r="A12" s="36"/>
      <c r="B12" s="36"/>
      <c r="C12" s="36"/>
      <c r="D12" s="36"/>
      <c r="E12" s="36"/>
      <c r="F12" s="36"/>
      <c r="G12" s="71"/>
    </row>
    <row r="13" spans="1:8" ht="14.5" customHeight="1" x14ac:dyDescent="0.2">
      <c r="A13" s="36"/>
      <c r="B13" s="36"/>
      <c r="C13" s="36"/>
      <c r="D13" s="36"/>
      <c r="E13" s="36"/>
      <c r="F13" s="36"/>
      <c r="G13" s="71"/>
    </row>
    <row r="14" spans="1:8" ht="14.5" customHeight="1" x14ac:dyDescent="0.2">
      <c r="A14" s="36"/>
      <c r="B14" s="36"/>
      <c r="C14" s="36"/>
      <c r="D14" s="36"/>
      <c r="E14" s="36"/>
      <c r="F14" s="36"/>
      <c r="G14" s="71"/>
    </row>
    <row r="15" spans="1:8" ht="14.5" customHeight="1" x14ac:dyDescent="0.2">
      <c r="A15" s="36"/>
      <c r="B15" s="36"/>
      <c r="C15" s="36"/>
      <c r="D15" s="36"/>
      <c r="E15" s="36"/>
      <c r="F15" s="36"/>
      <c r="G15" s="71"/>
    </row>
    <row r="16" spans="1:8" ht="14.5" customHeight="1" x14ac:dyDescent="0.2">
      <c r="A16" s="36"/>
      <c r="B16" s="36"/>
      <c r="C16" s="36"/>
      <c r="D16" s="36"/>
      <c r="E16" s="36"/>
      <c r="F16" s="36"/>
      <c r="G16" s="71"/>
    </row>
    <row r="17" spans="1:7" ht="14.5" customHeight="1" x14ac:dyDescent="0.2">
      <c r="A17" s="36"/>
      <c r="B17" s="36"/>
      <c r="C17" s="36"/>
      <c r="D17" s="36"/>
      <c r="E17" s="36"/>
      <c r="F17" s="36"/>
      <c r="G17" s="71"/>
    </row>
    <row r="18" spans="1:7" ht="14.5" customHeight="1" x14ac:dyDescent="0.2">
      <c r="A18" s="36"/>
      <c r="B18" s="36"/>
      <c r="C18" s="36"/>
      <c r="D18" s="36"/>
      <c r="E18" s="36"/>
      <c r="F18" s="36"/>
      <c r="G18" s="71"/>
    </row>
    <row r="19" spans="1:7" ht="14.5" customHeight="1" x14ac:dyDescent="0.2">
      <c r="A19" s="36"/>
      <c r="B19" s="36"/>
      <c r="C19" s="36"/>
      <c r="D19" s="36"/>
      <c r="E19" s="36"/>
      <c r="F19" s="36"/>
      <c r="G19" s="71"/>
    </row>
    <row r="20" spans="1:7" ht="14.5" customHeight="1" x14ac:dyDescent="0.2">
      <c r="A20" s="36"/>
      <c r="B20" s="36"/>
      <c r="C20" s="36"/>
      <c r="D20" s="36"/>
      <c r="E20" s="36"/>
      <c r="F20" s="36"/>
      <c r="G20" s="71"/>
    </row>
    <row r="21" spans="1:7" ht="14.5" customHeight="1" x14ac:dyDescent="0.2">
      <c r="A21" s="36"/>
      <c r="B21" s="36"/>
      <c r="C21" s="36"/>
      <c r="D21" s="36"/>
      <c r="E21" s="36"/>
      <c r="F21" s="36"/>
      <c r="G21" s="71"/>
    </row>
    <row r="22" spans="1:7" ht="14.5" customHeight="1" x14ac:dyDescent="0.2">
      <c r="A22" s="36"/>
      <c r="B22" s="36"/>
      <c r="C22" s="36"/>
      <c r="D22" s="36"/>
      <c r="E22" s="36"/>
      <c r="F22" s="36"/>
      <c r="G22" s="71"/>
    </row>
    <row r="23" spans="1:7" ht="14.5" customHeight="1" x14ac:dyDescent="0.2">
      <c r="A23" s="36"/>
      <c r="B23" s="36"/>
      <c r="C23" s="36"/>
      <c r="D23" s="36"/>
      <c r="E23" s="36"/>
      <c r="F23" s="36"/>
      <c r="G23" s="71"/>
    </row>
    <row r="24" spans="1:7" ht="14.5" customHeight="1" x14ac:dyDescent="0.2">
      <c r="A24" s="36"/>
      <c r="B24" s="36"/>
      <c r="C24" s="36"/>
      <c r="D24" s="36"/>
      <c r="E24" s="36"/>
      <c r="F24" s="36"/>
      <c r="G24" s="71"/>
    </row>
    <row r="25" spans="1:7" ht="14.5" customHeight="1" x14ac:dyDescent="0.2">
      <c r="A25" s="36"/>
      <c r="B25" s="36"/>
      <c r="C25" s="36"/>
      <c r="D25" s="36"/>
      <c r="E25" s="36"/>
      <c r="F25" s="36"/>
      <c r="G25" s="71"/>
    </row>
    <row r="26" spans="1:7" ht="14.5" customHeight="1" x14ac:dyDescent="0.2">
      <c r="A26" s="36"/>
      <c r="B26" s="36"/>
      <c r="C26" s="36"/>
      <c r="D26" s="36"/>
      <c r="E26" s="36"/>
      <c r="F26" s="36"/>
      <c r="G26" s="71"/>
    </row>
    <row r="27" spans="1:7" ht="14.5" customHeight="1" x14ac:dyDescent="0.2">
      <c r="A27" s="36"/>
      <c r="B27" s="36"/>
      <c r="C27" s="36"/>
      <c r="D27" s="36"/>
      <c r="E27" s="36"/>
      <c r="F27" s="36"/>
      <c r="G27" s="71"/>
    </row>
    <row r="28" spans="1:7" ht="14.5" customHeight="1" x14ac:dyDescent="0.2">
      <c r="A28" s="36"/>
      <c r="B28" s="36"/>
      <c r="C28" s="36"/>
      <c r="D28" s="36"/>
      <c r="E28" s="36"/>
      <c r="F28" s="36"/>
      <c r="G28" s="71"/>
    </row>
    <row r="29" spans="1:7" ht="14.5" customHeight="1" x14ac:dyDescent="0.2">
      <c r="A29" s="36"/>
      <c r="B29" s="36"/>
      <c r="C29" s="36"/>
      <c r="D29" s="36"/>
      <c r="E29" s="36"/>
      <c r="F29" s="36"/>
      <c r="G29" s="71"/>
    </row>
    <row r="30" spans="1:7" ht="14.5" customHeight="1" x14ac:dyDescent="0.2">
      <c r="A30" s="36"/>
      <c r="B30" s="36"/>
      <c r="C30" s="36"/>
      <c r="D30" s="36"/>
      <c r="E30" s="36"/>
      <c r="F30" s="36"/>
      <c r="G30" s="71"/>
    </row>
    <row r="31" spans="1:7" ht="14.5" customHeight="1" x14ac:dyDescent="0.2">
      <c r="A31" s="36"/>
      <c r="B31" s="36"/>
      <c r="C31" s="36"/>
      <c r="D31" s="36"/>
      <c r="E31" s="36"/>
      <c r="F31" s="36"/>
      <c r="G31" s="71"/>
    </row>
    <row r="32" spans="1:7" ht="14.5" customHeight="1" x14ac:dyDescent="0.2">
      <c r="A32" s="36"/>
      <c r="B32" s="36"/>
      <c r="C32" s="36"/>
      <c r="D32" s="36"/>
      <c r="E32" s="36"/>
      <c r="F32" s="36"/>
      <c r="G32" s="71"/>
    </row>
    <row r="33" spans="1:7" ht="14.5" customHeight="1" x14ac:dyDescent="0.2">
      <c r="A33" s="36"/>
      <c r="B33" s="36"/>
      <c r="C33" s="36"/>
      <c r="D33" s="36"/>
      <c r="E33" s="36"/>
      <c r="F33" s="36"/>
      <c r="G33" s="71"/>
    </row>
    <row r="34" spans="1:7" ht="14.5" customHeight="1" x14ac:dyDescent="0.2">
      <c r="A34" s="36"/>
      <c r="B34" s="36"/>
      <c r="C34" s="36"/>
      <c r="D34" s="36"/>
      <c r="E34" s="36"/>
      <c r="F34" s="36"/>
      <c r="G34" s="71"/>
    </row>
    <row r="35" spans="1:7" ht="14.5" customHeight="1" x14ac:dyDescent="0.2">
      <c r="A35" s="36"/>
      <c r="B35" s="36"/>
      <c r="C35" s="36"/>
      <c r="D35" s="36"/>
      <c r="E35" s="36"/>
      <c r="F35" s="36"/>
      <c r="G35" s="71"/>
    </row>
    <row r="36" spans="1:7" ht="14.5" customHeight="1" x14ac:dyDescent="0.2">
      <c r="A36" s="36"/>
      <c r="B36" s="36"/>
      <c r="C36" s="36"/>
      <c r="D36" s="36"/>
      <c r="E36" s="36"/>
      <c r="F36" s="36"/>
      <c r="G36" s="71"/>
    </row>
    <row r="37" spans="1:7" ht="14.5" customHeight="1" x14ac:dyDescent="0.2">
      <c r="A37" s="36"/>
      <c r="B37" s="36"/>
      <c r="C37" s="36"/>
      <c r="D37" s="36"/>
      <c r="E37" s="36"/>
      <c r="F37" s="36"/>
      <c r="G37" s="71"/>
    </row>
    <row r="38" spans="1:7" ht="14.5" customHeight="1" x14ac:dyDescent="0.2">
      <c r="A38" s="36"/>
      <c r="B38" s="36"/>
      <c r="C38" s="36"/>
      <c r="D38" s="36"/>
      <c r="E38" s="36"/>
      <c r="F38" s="36"/>
      <c r="G38" s="71"/>
    </row>
    <row r="39" spans="1:7" ht="14.5" customHeight="1" x14ac:dyDescent="0.2">
      <c r="A39" s="36"/>
      <c r="B39" s="36"/>
      <c r="C39" s="36"/>
      <c r="D39" s="36"/>
      <c r="E39" s="36"/>
      <c r="F39" s="36"/>
      <c r="G39" s="71"/>
    </row>
    <row r="40" spans="1:7" ht="14.5" customHeight="1" x14ac:dyDescent="0.2">
      <c r="A40" s="36"/>
      <c r="B40" s="36"/>
      <c r="C40" s="36"/>
      <c r="D40" s="36"/>
      <c r="E40" s="36"/>
      <c r="F40" s="36"/>
      <c r="G40" s="71"/>
    </row>
    <row r="41" spans="1:7" ht="14.5" customHeight="1" x14ac:dyDescent="0.2">
      <c r="A41" s="36"/>
      <c r="B41" s="36"/>
      <c r="C41" s="36"/>
      <c r="D41" s="36"/>
      <c r="E41" s="36"/>
      <c r="F41" s="36"/>
      <c r="G41" s="71"/>
    </row>
    <row r="42" spans="1:7" ht="14.5" customHeight="1" x14ac:dyDescent="0.2">
      <c r="A42" s="36"/>
      <c r="B42" s="36"/>
      <c r="C42" s="36"/>
      <c r="D42" s="36"/>
      <c r="E42" s="36"/>
      <c r="F42" s="36"/>
      <c r="G42" s="71"/>
    </row>
    <row r="43" spans="1:7" ht="14.5" customHeight="1" x14ac:dyDescent="0.2">
      <c r="A43" s="36"/>
      <c r="B43" s="36"/>
      <c r="C43" s="36"/>
      <c r="D43" s="36"/>
      <c r="E43" s="36"/>
      <c r="F43" s="36"/>
      <c r="G43" s="71"/>
    </row>
    <row r="44" spans="1:7" ht="14.5" customHeight="1" x14ac:dyDescent="0.2">
      <c r="A44" s="36"/>
      <c r="B44" s="36"/>
      <c r="C44" s="36"/>
      <c r="D44" s="36"/>
      <c r="E44" s="36"/>
      <c r="F44" s="36"/>
      <c r="G44" s="71"/>
    </row>
    <row r="45" spans="1:7" ht="14.5" customHeight="1" x14ac:dyDescent="0.2">
      <c r="A45" s="36"/>
      <c r="B45" s="36"/>
      <c r="C45" s="36"/>
      <c r="D45" s="36"/>
      <c r="E45" s="36"/>
      <c r="F45" s="36"/>
      <c r="G45" s="71"/>
    </row>
    <row r="46" spans="1:7" ht="14.5" customHeight="1" x14ac:dyDescent="0.2">
      <c r="A46" s="36"/>
      <c r="B46" s="36"/>
      <c r="C46" s="36"/>
      <c r="D46" s="36"/>
      <c r="E46" s="36"/>
      <c r="F46" s="36"/>
      <c r="G46" s="71"/>
    </row>
    <row r="47" spans="1:7" ht="14.5" customHeight="1" x14ac:dyDescent="0.2">
      <c r="A47" s="36"/>
      <c r="B47" s="36"/>
      <c r="C47" s="36"/>
      <c r="D47" s="36"/>
      <c r="E47" s="36"/>
      <c r="F47" s="36"/>
      <c r="G47" s="71"/>
    </row>
    <row r="48" spans="1:7" ht="14.5" customHeight="1" x14ac:dyDescent="0.2">
      <c r="A48" s="36"/>
      <c r="B48" s="36"/>
      <c r="C48" s="36"/>
      <c r="D48" s="36"/>
      <c r="E48" s="36"/>
      <c r="F48" s="36"/>
      <c r="G48" s="71"/>
    </row>
    <row r="49" spans="1:7" ht="14.5" customHeight="1" x14ac:dyDescent="0.2">
      <c r="A49" s="36"/>
      <c r="B49" s="36"/>
      <c r="C49" s="36"/>
      <c r="D49" s="36"/>
      <c r="E49" s="36"/>
      <c r="F49" s="36"/>
      <c r="G49" s="71"/>
    </row>
    <row r="50" spans="1:7" ht="14.5" customHeight="1" x14ac:dyDescent="0.2">
      <c r="A50" s="36"/>
      <c r="B50" s="36"/>
      <c r="C50" s="36"/>
      <c r="D50" s="36"/>
      <c r="E50" s="36"/>
      <c r="F50" s="36"/>
      <c r="G50" s="71"/>
    </row>
    <row r="51" spans="1:7" ht="14.5" customHeight="1" x14ac:dyDescent="0.2">
      <c r="A51" s="36"/>
      <c r="B51" s="36"/>
      <c r="C51" s="36"/>
      <c r="D51" s="36"/>
      <c r="E51" s="36"/>
      <c r="F51" s="36"/>
      <c r="G51" s="71"/>
    </row>
    <row r="52" spans="1:7" ht="14.5" customHeight="1" x14ac:dyDescent="0.2">
      <c r="A52" s="36"/>
      <c r="B52" s="36"/>
      <c r="C52" s="36"/>
      <c r="D52" s="36"/>
      <c r="E52" s="36"/>
      <c r="F52" s="36"/>
      <c r="G52" s="71"/>
    </row>
    <row r="53" spans="1:7" ht="14.5" customHeight="1" x14ac:dyDescent="0.2">
      <c r="A53" s="36"/>
      <c r="B53" s="36"/>
      <c r="C53" s="36"/>
      <c r="D53" s="36"/>
      <c r="E53" s="36"/>
      <c r="F53" s="36"/>
      <c r="G53" s="71"/>
    </row>
    <row r="54" spans="1:7" ht="14.5" customHeight="1" x14ac:dyDescent="0.2">
      <c r="A54" s="36"/>
      <c r="B54" s="36"/>
      <c r="C54" s="36"/>
      <c r="D54" s="36"/>
      <c r="E54" s="36"/>
      <c r="F54" s="36"/>
      <c r="G54" s="71"/>
    </row>
    <row r="55" spans="1:7" ht="14.5" customHeight="1" x14ac:dyDescent="0.2">
      <c r="A55" s="36"/>
      <c r="B55" s="36"/>
      <c r="C55" s="36"/>
      <c r="D55" s="36"/>
      <c r="E55" s="36"/>
      <c r="F55" s="36"/>
      <c r="G55" s="71"/>
    </row>
    <row r="56" spans="1:7" ht="14.5" customHeight="1" x14ac:dyDescent="0.2">
      <c r="A56" s="36"/>
      <c r="B56" s="36"/>
      <c r="C56" s="36"/>
      <c r="D56" s="36"/>
      <c r="E56" s="36"/>
      <c r="F56" s="36"/>
      <c r="G56" s="71"/>
    </row>
    <row r="57" spans="1:7" ht="14.5" customHeight="1" x14ac:dyDescent="0.2">
      <c r="A57" s="36"/>
      <c r="B57" s="36"/>
      <c r="C57" s="36"/>
      <c r="D57" s="36"/>
      <c r="E57" s="36"/>
      <c r="F57" s="36"/>
      <c r="G57" s="71"/>
    </row>
    <row r="58" spans="1:7" ht="14.5" customHeight="1" x14ac:dyDescent="0.2">
      <c r="A58" s="36"/>
      <c r="B58" s="36"/>
      <c r="C58" s="36"/>
      <c r="D58" s="36"/>
      <c r="E58" s="36"/>
      <c r="F58" s="36"/>
      <c r="G58" s="71"/>
    </row>
    <row r="59" spans="1:7" ht="14.5" customHeight="1" x14ac:dyDescent="0.2">
      <c r="A59" s="36"/>
      <c r="B59" s="36"/>
      <c r="C59" s="36"/>
      <c r="D59" s="36"/>
      <c r="E59" s="36"/>
      <c r="F59" s="36"/>
      <c r="G59" s="71"/>
    </row>
    <row r="60" spans="1:7" ht="14.5" customHeight="1" x14ac:dyDescent="0.2">
      <c r="A60" s="36"/>
      <c r="B60" s="36"/>
      <c r="C60" s="36"/>
      <c r="D60" s="36"/>
      <c r="E60" s="36"/>
      <c r="F60" s="36"/>
      <c r="G60" s="71"/>
    </row>
    <row r="61" spans="1:7" ht="14.5" customHeight="1" x14ac:dyDescent="0.2">
      <c r="A61" s="36"/>
      <c r="B61" s="36"/>
      <c r="C61" s="36"/>
      <c r="D61" s="36"/>
      <c r="E61" s="36"/>
      <c r="F61" s="36"/>
      <c r="G61" s="71"/>
    </row>
    <row r="62" spans="1:7" ht="14.5" customHeight="1" x14ac:dyDescent="0.2">
      <c r="A62" s="36"/>
      <c r="B62" s="36"/>
      <c r="C62" s="36"/>
      <c r="D62" s="36"/>
      <c r="E62" s="36"/>
      <c r="F62" s="36"/>
      <c r="G62" s="71"/>
    </row>
    <row r="63" spans="1:7" ht="14.5" customHeight="1" x14ac:dyDescent="0.2">
      <c r="A63" s="36"/>
      <c r="B63" s="36"/>
      <c r="C63" s="36"/>
      <c r="D63" s="36"/>
      <c r="E63" s="36"/>
      <c r="F63" s="36"/>
      <c r="G63" s="71"/>
    </row>
    <row r="64" spans="1:7" ht="14.5" customHeight="1" x14ac:dyDescent="0.2">
      <c r="A64" s="36"/>
      <c r="B64" s="36"/>
      <c r="C64" s="36"/>
      <c r="D64" s="36"/>
      <c r="E64" s="36"/>
      <c r="F64" s="36"/>
      <c r="G64" s="71"/>
    </row>
    <row r="65" spans="1:7" ht="14.5" customHeight="1" x14ac:dyDescent="0.2">
      <c r="A65" s="36"/>
      <c r="B65" s="36"/>
      <c r="C65" s="36"/>
      <c r="D65" s="36"/>
      <c r="E65" s="36"/>
      <c r="F65" s="36"/>
      <c r="G65" s="71"/>
    </row>
    <row r="66" spans="1:7" ht="14.5" customHeight="1" x14ac:dyDescent="0.2">
      <c r="A66" s="36"/>
      <c r="B66" s="36"/>
      <c r="C66" s="36"/>
      <c r="D66" s="36"/>
      <c r="E66" s="36"/>
      <c r="F66" s="36"/>
      <c r="G66" s="71"/>
    </row>
    <row r="67" spans="1:7" ht="14.5" customHeight="1" x14ac:dyDescent="0.2">
      <c r="A67" s="36"/>
      <c r="B67" s="36"/>
      <c r="C67" s="36"/>
      <c r="D67" s="36"/>
      <c r="E67" s="36"/>
      <c r="F67" s="36"/>
      <c r="G67" s="71"/>
    </row>
    <row r="68" spans="1:7" ht="14.5" customHeight="1" x14ac:dyDescent="0.2">
      <c r="A68" s="36"/>
      <c r="B68" s="36"/>
      <c r="C68" s="36"/>
      <c r="D68" s="36"/>
      <c r="E68" s="36"/>
      <c r="F68" s="36"/>
      <c r="G68" s="71"/>
    </row>
    <row r="69" spans="1:7" ht="14.5" customHeight="1" x14ac:dyDescent="0.2">
      <c r="A69" s="36"/>
      <c r="B69" s="36"/>
      <c r="C69" s="36"/>
      <c r="D69" s="36"/>
      <c r="E69" s="36"/>
      <c r="F69" s="36"/>
      <c r="G69" s="71"/>
    </row>
    <row r="70" spans="1:7" ht="14.5" customHeight="1" x14ac:dyDescent="0.2">
      <c r="A70" s="36"/>
      <c r="B70" s="36"/>
      <c r="C70" s="36"/>
      <c r="D70" s="36"/>
      <c r="E70" s="36"/>
      <c r="F70" s="36"/>
      <c r="G70" s="71"/>
    </row>
    <row r="71" spans="1:7" ht="14.5" customHeight="1" x14ac:dyDescent="0.2">
      <c r="A71" s="36"/>
      <c r="B71" s="36"/>
      <c r="C71" s="36"/>
      <c r="D71" s="36"/>
      <c r="E71" s="36"/>
      <c r="F71" s="36"/>
      <c r="G71" s="71"/>
    </row>
    <row r="72" spans="1:7" ht="14.5" customHeight="1" x14ac:dyDescent="0.2">
      <c r="A72" s="36"/>
      <c r="B72" s="36"/>
      <c r="C72" s="36"/>
      <c r="D72" s="36"/>
      <c r="E72" s="36"/>
      <c r="F72" s="36"/>
      <c r="G72" s="71"/>
    </row>
    <row r="73" spans="1:7" ht="14.5" customHeight="1" x14ac:dyDescent="0.2">
      <c r="A73" s="36"/>
      <c r="B73" s="36"/>
      <c r="C73" s="36"/>
      <c r="D73" s="36"/>
      <c r="E73" s="36"/>
      <c r="F73" s="36"/>
      <c r="G73" s="71"/>
    </row>
    <row r="74" spans="1:7" ht="14.5" customHeight="1" x14ac:dyDescent="0.2">
      <c r="A74" s="36"/>
      <c r="B74" s="36"/>
      <c r="C74" s="36"/>
      <c r="D74" s="36"/>
      <c r="E74" s="36"/>
      <c r="F74" s="36"/>
      <c r="G74" s="71"/>
    </row>
    <row r="75" spans="1:7" ht="14.5" customHeight="1" x14ac:dyDescent="0.2">
      <c r="A75" s="36"/>
      <c r="B75" s="36"/>
      <c r="C75" s="36"/>
      <c r="D75" s="36"/>
      <c r="E75" s="36"/>
      <c r="F75" s="36"/>
      <c r="G75" s="71"/>
    </row>
    <row r="76" spans="1:7" ht="14.5" customHeight="1" x14ac:dyDescent="0.2">
      <c r="A76" s="36"/>
      <c r="B76" s="36"/>
      <c r="C76" s="36"/>
      <c r="D76" s="36"/>
      <c r="E76" s="36"/>
      <c r="F76" s="36"/>
      <c r="G76" s="71"/>
    </row>
    <row r="77" spans="1:7" ht="14.5" customHeight="1" x14ac:dyDescent="0.2">
      <c r="A77" s="36"/>
      <c r="B77" s="36"/>
      <c r="C77" s="36"/>
      <c r="D77" s="36"/>
      <c r="E77" s="36"/>
      <c r="F77" s="36"/>
      <c r="G77" s="71"/>
    </row>
    <row r="78" spans="1:7" ht="14.5" customHeight="1" x14ac:dyDescent="0.2">
      <c r="A78" s="36"/>
      <c r="B78" s="36"/>
      <c r="C78" s="36"/>
      <c r="D78" s="36"/>
      <c r="E78" s="36"/>
      <c r="F78" s="36"/>
      <c r="G78" s="71"/>
    </row>
    <row r="79" spans="1:7" ht="14.5" customHeight="1" x14ac:dyDescent="0.2">
      <c r="A79" s="36"/>
      <c r="B79" s="36"/>
      <c r="C79" s="36"/>
      <c r="D79" s="36"/>
      <c r="E79" s="36"/>
      <c r="F79" s="36"/>
      <c r="G79" s="71"/>
    </row>
    <row r="80" spans="1:7" ht="14.5" customHeight="1" x14ac:dyDescent="0.2">
      <c r="A80" s="36"/>
      <c r="B80" s="36"/>
      <c r="C80" s="36"/>
      <c r="D80" s="36"/>
      <c r="E80" s="36"/>
      <c r="F80" s="36"/>
      <c r="G80" s="71"/>
    </row>
    <row r="81" spans="1:7" ht="14.5" customHeight="1" x14ac:dyDescent="0.2">
      <c r="A81" s="36"/>
      <c r="B81" s="36"/>
      <c r="C81" s="36"/>
      <c r="D81" s="36"/>
      <c r="E81" s="36"/>
      <c r="F81" s="36"/>
      <c r="G81" s="71"/>
    </row>
    <row r="82" spans="1:7" ht="14.5" customHeight="1" x14ac:dyDescent="0.2">
      <c r="A82" s="36"/>
      <c r="B82" s="36"/>
      <c r="C82" s="36"/>
      <c r="D82" s="36"/>
      <c r="E82" s="36"/>
      <c r="F82" s="36"/>
      <c r="G82" s="71"/>
    </row>
    <row r="83" spans="1:7" ht="14.5" customHeight="1" x14ac:dyDescent="0.2">
      <c r="A83" s="36"/>
      <c r="B83" s="36"/>
      <c r="C83" s="36"/>
      <c r="D83" s="36"/>
      <c r="E83" s="36"/>
      <c r="F83" s="36"/>
      <c r="G83" s="71"/>
    </row>
    <row r="84" spans="1:7" ht="14.5" customHeight="1" x14ac:dyDescent="0.2">
      <c r="A84" s="36"/>
      <c r="B84" s="36"/>
      <c r="C84" s="36"/>
      <c r="D84" s="36"/>
      <c r="E84" s="36"/>
      <c r="F84" s="36"/>
      <c r="G84" s="71"/>
    </row>
    <row r="85" spans="1:7" ht="14.5" customHeight="1" x14ac:dyDescent="0.2">
      <c r="A85" s="36"/>
      <c r="B85" s="36"/>
      <c r="C85" s="36"/>
      <c r="D85" s="36"/>
      <c r="E85" s="36"/>
      <c r="F85" s="36"/>
      <c r="G85" s="71"/>
    </row>
    <row r="86" spans="1:7" ht="14.5" customHeight="1" x14ac:dyDescent="0.2">
      <c r="A86" s="36"/>
      <c r="B86" s="36"/>
      <c r="C86" s="36"/>
      <c r="D86" s="36"/>
      <c r="E86" s="36"/>
      <c r="F86" s="36"/>
      <c r="G86" s="71"/>
    </row>
    <row r="87" spans="1:7" ht="14.5" customHeight="1" x14ac:dyDescent="0.2">
      <c r="A87" s="36"/>
      <c r="B87" s="36"/>
      <c r="C87" s="36"/>
      <c r="D87" s="36"/>
      <c r="E87" s="36"/>
      <c r="F87" s="36"/>
      <c r="G87" s="71"/>
    </row>
    <row r="88" spans="1:7" ht="14.5" customHeight="1" x14ac:dyDescent="0.2">
      <c r="A88" s="36"/>
      <c r="B88" s="36"/>
      <c r="C88" s="36"/>
      <c r="D88" s="36"/>
      <c r="E88" s="36"/>
      <c r="F88" s="36"/>
      <c r="G88" s="71"/>
    </row>
    <row r="89" spans="1:7" ht="14.5" customHeight="1" x14ac:dyDescent="0.2">
      <c r="A89" s="36"/>
      <c r="B89" s="36"/>
      <c r="C89" s="36"/>
      <c r="D89" s="36"/>
      <c r="E89" s="36"/>
      <c r="F89" s="36"/>
      <c r="G89" s="71"/>
    </row>
    <row r="90" spans="1:7" ht="14.5" customHeight="1" x14ac:dyDescent="0.2">
      <c r="A90" s="36"/>
      <c r="B90" s="36"/>
      <c r="C90" s="36"/>
      <c r="D90" s="36"/>
      <c r="E90" s="36"/>
      <c r="F90" s="36"/>
      <c r="G90" s="71"/>
    </row>
    <row r="91" spans="1:7" ht="14.5" customHeight="1" x14ac:dyDescent="0.2">
      <c r="A91" s="36"/>
      <c r="B91" s="36"/>
      <c r="C91" s="36"/>
      <c r="D91" s="36"/>
      <c r="E91" s="36"/>
      <c r="F91" s="36"/>
      <c r="G91" s="71"/>
    </row>
    <row r="92" spans="1:7" ht="14.5" customHeight="1" x14ac:dyDescent="0.2">
      <c r="A92" s="36"/>
      <c r="B92" s="36"/>
      <c r="C92" s="36"/>
      <c r="D92" s="36"/>
      <c r="E92" s="36"/>
      <c r="F92" s="36"/>
      <c r="G92" s="71"/>
    </row>
    <row r="93" spans="1:7" ht="14.5" customHeight="1" x14ac:dyDescent="0.2">
      <c r="A93" s="36"/>
      <c r="B93" s="36"/>
      <c r="C93" s="36"/>
      <c r="D93" s="36"/>
      <c r="E93" s="36"/>
      <c r="F93" s="36"/>
      <c r="G93" s="71"/>
    </row>
    <row r="94" spans="1:7" ht="14.5" customHeight="1" x14ac:dyDescent="0.2">
      <c r="A94" s="36"/>
      <c r="B94" s="36"/>
      <c r="C94" s="36"/>
      <c r="D94" s="36"/>
      <c r="E94" s="36"/>
      <c r="F94" s="36"/>
      <c r="G94" s="71"/>
    </row>
    <row r="95" spans="1:7" ht="14.5" customHeight="1" x14ac:dyDescent="0.2">
      <c r="A95" s="36"/>
      <c r="B95" s="36"/>
      <c r="C95" s="36"/>
      <c r="D95" s="36"/>
      <c r="E95" s="36"/>
      <c r="F95" s="36"/>
      <c r="G95" s="71"/>
    </row>
    <row r="96" spans="1:7" ht="14.5" customHeight="1" x14ac:dyDescent="0.2">
      <c r="A96" s="36"/>
      <c r="B96" s="36"/>
      <c r="C96" s="36"/>
      <c r="D96" s="36"/>
      <c r="E96" s="36"/>
      <c r="F96" s="36"/>
      <c r="G96" s="71"/>
    </row>
    <row r="97" spans="1:7" ht="14.5" customHeight="1" x14ac:dyDescent="0.2">
      <c r="A97" s="36"/>
      <c r="B97" s="36"/>
      <c r="C97" s="36"/>
      <c r="D97" s="36"/>
      <c r="E97" s="36"/>
      <c r="F97" s="36"/>
      <c r="G97" s="71"/>
    </row>
    <row r="98" spans="1:7" ht="14.5" customHeight="1" x14ac:dyDescent="0.2">
      <c r="A98" s="36"/>
      <c r="B98" s="36"/>
      <c r="C98" s="36"/>
      <c r="D98" s="36"/>
      <c r="E98" s="36"/>
      <c r="F98" s="36"/>
      <c r="G98" s="71"/>
    </row>
    <row r="99" spans="1:7" ht="14.5" customHeight="1" x14ac:dyDescent="0.2">
      <c r="A99" s="36"/>
      <c r="B99" s="36"/>
      <c r="C99" s="36"/>
      <c r="D99" s="36"/>
      <c r="E99" s="36"/>
      <c r="F99" s="36"/>
      <c r="G99" s="71"/>
    </row>
    <row r="100" spans="1:7" ht="14.5" customHeight="1" x14ac:dyDescent="0.2">
      <c r="A100" s="36"/>
      <c r="B100" s="36"/>
      <c r="C100" s="36"/>
      <c r="D100" s="36"/>
      <c r="E100" s="36"/>
      <c r="F100" s="36"/>
      <c r="G100" s="71"/>
    </row>
    <row r="101" spans="1:7" ht="14.5" customHeight="1" x14ac:dyDescent="0.2">
      <c r="A101" s="36"/>
      <c r="B101" s="36"/>
      <c r="C101" s="36"/>
      <c r="D101" s="36"/>
      <c r="E101" s="36"/>
      <c r="F101" s="36"/>
      <c r="G101" s="71"/>
    </row>
    <row r="102" spans="1:7" ht="14.5" customHeight="1" x14ac:dyDescent="0.2"/>
    <row r="103" spans="1:7" ht="14.5" customHeight="1" x14ac:dyDescent="0.2"/>
    <row r="104" spans="1:7" ht="14.5" customHeight="1" x14ac:dyDescent="0.2"/>
    <row r="105" spans="1:7" ht="14.5" customHeight="1" x14ac:dyDescent="0.2"/>
  </sheetData>
  <mergeCells count="1">
    <mergeCell ref="A1:H1"/>
  </mergeCells>
  <dataValidations count="1">
    <dataValidation allowBlank="1" sqref="B3:XFD1048576" xr:uid="{996E8FCD-41A6-454D-99C0-71CAEC94973E}"/>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drop_down_rule_set!$L$2:$L$55</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5" t="s">
        <v>1094</v>
      </c>
      <c r="B1" s="137"/>
      <c r="C1" s="137"/>
      <c r="D1" s="137"/>
      <c r="E1" s="137"/>
      <c r="F1" s="138"/>
    </row>
    <row r="2" spans="1:6" x14ac:dyDescent="0.2">
      <c r="A2" s="30" t="s">
        <v>0</v>
      </c>
      <c r="B2" s="30" t="s">
        <v>1</v>
      </c>
      <c r="C2" s="30" t="s">
        <v>2</v>
      </c>
      <c r="D2" s="30" t="s">
        <v>1043</v>
      </c>
      <c r="E2" s="30" t="s">
        <v>1044</v>
      </c>
      <c r="F2" s="30" t="s">
        <v>395</v>
      </c>
    </row>
  </sheetData>
  <mergeCells count="1">
    <mergeCell ref="A1:F1"/>
  </mergeCell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drop_down_rule_set!$L$2:$L$55</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31" customHeight="1" x14ac:dyDescent="0.2">
      <c r="A1" s="135" t="s">
        <v>1547</v>
      </c>
      <c r="B1" s="135"/>
      <c r="C1" s="135"/>
      <c r="D1" s="135"/>
      <c r="E1" s="135"/>
      <c r="F1" s="135"/>
      <c r="G1" s="135"/>
      <c r="H1" s="135"/>
    </row>
    <row r="2" spans="1:8" s="43" customFormat="1" x14ac:dyDescent="0.2">
      <c r="A2" s="5" t="s">
        <v>0</v>
      </c>
      <c r="B2" s="6" t="s">
        <v>1</v>
      </c>
      <c r="C2" s="6" t="s">
        <v>6</v>
      </c>
      <c r="D2" s="6" t="s">
        <v>2</v>
      </c>
      <c r="E2" s="6" t="s">
        <v>7</v>
      </c>
      <c r="F2" s="6" t="s">
        <v>8</v>
      </c>
      <c r="G2" s="6" t="s">
        <v>9</v>
      </c>
      <c r="H2" s="30" t="s">
        <v>395</v>
      </c>
    </row>
    <row r="3" spans="1:8" ht="69.75" customHeight="1" x14ac:dyDescent="0.2">
      <c r="A3" s="35" t="s">
        <v>5</v>
      </c>
      <c r="B3" s="35" t="s">
        <v>462</v>
      </c>
      <c r="C3" s="35" t="s">
        <v>377</v>
      </c>
      <c r="D3" s="35" t="s">
        <v>463</v>
      </c>
      <c r="E3" s="35" t="s">
        <v>1300</v>
      </c>
      <c r="F3" s="35"/>
      <c r="G3" s="35"/>
      <c r="H3" s="35"/>
    </row>
    <row r="4" spans="1:8" ht="69.75" customHeight="1" x14ac:dyDescent="0.2">
      <c r="A4" s="35"/>
      <c r="B4" s="35"/>
      <c r="C4" s="35"/>
      <c r="D4" s="35"/>
      <c r="E4" s="35" t="s">
        <v>1301</v>
      </c>
      <c r="F4" s="35"/>
      <c r="G4" s="35"/>
      <c r="H4" s="35"/>
    </row>
    <row r="5" spans="1:8" ht="102.75" customHeight="1" x14ac:dyDescent="0.2">
      <c r="A5" s="35" t="s">
        <v>5</v>
      </c>
      <c r="B5" s="74" t="s">
        <v>426</v>
      </c>
      <c r="C5" s="35" t="s">
        <v>377</v>
      </c>
      <c r="D5" s="35" t="s">
        <v>427</v>
      </c>
      <c r="E5" s="35" t="s">
        <v>1302</v>
      </c>
      <c r="F5" s="35"/>
      <c r="G5" s="35"/>
      <c r="H5" s="35"/>
    </row>
    <row r="6" spans="1:8" ht="29.25" customHeight="1" x14ac:dyDescent="0.2">
      <c r="A6" s="35"/>
      <c r="B6" s="35"/>
      <c r="C6" s="35"/>
      <c r="D6" s="35"/>
      <c r="E6" s="35" t="s">
        <v>1303</v>
      </c>
      <c r="F6" s="35"/>
      <c r="G6" s="35"/>
      <c r="H6" s="35"/>
    </row>
    <row r="7" spans="1:8" ht="29.25" customHeight="1" x14ac:dyDescent="0.2">
      <c r="A7" s="35"/>
      <c r="B7" s="35"/>
      <c r="C7" s="35"/>
      <c r="D7" s="35"/>
      <c r="E7" s="35" t="s">
        <v>1304</v>
      </c>
      <c r="F7" s="35"/>
      <c r="G7" s="35"/>
      <c r="H7" s="35"/>
    </row>
    <row r="8" spans="1:8" ht="29.25" customHeight="1" x14ac:dyDescent="0.2">
      <c r="A8" s="35"/>
      <c r="B8" s="35"/>
      <c r="C8" s="35"/>
      <c r="D8" s="35"/>
      <c r="E8" s="35" t="s">
        <v>1305</v>
      </c>
      <c r="F8" s="35"/>
      <c r="G8" s="35"/>
      <c r="H8" s="35"/>
    </row>
    <row r="9" spans="1:8" ht="29.25" customHeight="1" x14ac:dyDescent="0.2">
      <c r="A9" s="35"/>
      <c r="B9" s="35"/>
      <c r="C9" s="35"/>
      <c r="D9" s="35"/>
      <c r="E9" s="35" t="s">
        <v>1306</v>
      </c>
      <c r="F9" s="35"/>
      <c r="G9" s="35"/>
      <c r="H9" s="35"/>
    </row>
    <row r="10" spans="1:8" ht="29.25" customHeight="1" x14ac:dyDescent="0.2">
      <c r="A10" s="35"/>
      <c r="B10" s="35"/>
      <c r="C10" s="35"/>
      <c r="D10" s="35"/>
      <c r="E10" s="35" t="s">
        <v>1307</v>
      </c>
      <c r="F10" s="35"/>
      <c r="G10" s="35"/>
      <c r="H10" s="35"/>
    </row>
    <row r="11" spans="1:8" ht="29.25" customHeight="1" x14ac:dyDescent="0.2">
      <c r="A11" s="35"/>
      <c r="B11" s="35"/>
      <c r="C11" s="35"/>
      <c r="D11" s="35"/>
      <c r="E11" s="35" t="s">
        <v>1308</v>
      </c>
      <c r="F11" s="35"/>
      <c r="G11" s="35"/>
      <c r="H11" s="35"/>
    </row>
    <row r="12" spans="1:8" ht="29.25" customHeight="1" x14ac:dyDescent="0.2">
      <c r="A12" s="35"/>
      <c r="B12" s="35"/>
      <c r="C12" s="35"/>
      <c r="D12" s="35"/>
      <c r="E12" s="35" t="s">
        <v>1309</v>
      </c>
      <c r="F12" s="35"/>
      <c r="G12" s="35"/>
      <c r="H12" s="35"/>
    </row>
    <row r="13" spans="1:8" ht="29.25" customHeight="1" x14ac:dyDescent="0.2">
      <c r="A13" s="35"/>
      <c r="B13" s="35"/>
      <c r="C13" s="35"/>
      <c r="D13" s="35"/>
      <c r="E13" s="35" t="s">
        <v>1310</v>
      </c>
      <c r="F13" s="35"/>
      <c r="G13" s="35"/>
      <c r="H13" s="35"/>
    </row>
    <row r="14" spans="1:8" ht="29.25" customHeight="1" x14ac:dyDescent="0.2">
      <c r="A14" s="35"/>
      <c r="B14" s="35"/>
      <c r="C14" s="35"/>
      <c r="D14" s="35"/>
      <c r="E14" s="35" t="s">
        <v>1311</v>
      </c>
      <c r="F14" s="35"/>
      <c r="G14" s="35"/>
      <c r="H14" s="35"/>
    </row>
    <row r="15" spans="1:8" ht="80" x14ac:dyDescent="0.2">
      <c r="A15" s="35"/>
      <c r="B15" s="35"/>
      <c r="C15" s="35"/>
      <c r="D15" s="35"/>
      <c r="E15" s="35" t="s">
        <v>1312</v>
      </c>
      <c r="F15" s="35"/>
      <c r="G15" s="35"/>
      <c r="H15" s="35"/>
    </row>
    <row r="16" spans="1:8" ht="48" x14ac:dyDescent="0.2">
      <c r="A16" s="35"/>
      <c r="B16" s="35"/>
      <c r="C16" s="35"/>
      <c r="D16" s="35"/>
      <c r="E16" s="35" t="s">
        <v>1313</v>
      </c>
      <c r="F16" s="35"/>
      <c r="G16" s="35"/>
      <c r="H16" s="35"/>
    </row>
    <row r="17" spans="1:8" ht="29.25" customHeight="1" x14ac:dyDescent="0.2">
      <c r="A17" s="35"/>
      <c r="B17" s="35"/>
      <c r="C17" s="35"/>
      <c r="D17" s="35"/>
      <c r="E17" s="35" t="s">
        <v>1314</v>
      </c>
      <c r="F17" s="35"/>
      <c r="G17" s="35"/>
      <c r="H17" s="35"/>
    </row>
    <row r="18" spans="1:8" ht="29.25" customHeight="1" x14ac:dyDescent="0.2">
      <c r="A18" s="35"/>
      <c r="B18" s="35"/>
      <c r="C18" s="35"/>
      <c r="D18" s="35"/>
      <c r="E18" s="35" t="s">
        <v>1315</v>
      </c>
      <c r="F18" s="35"/>
      <c r="G18" s="35"/>
      <c r="H18" s="35"/>
    </row>
    <row r="19" spans="1:8" ht="29.25" customHeight="1" x14ac:dyDescent="0.2">
      <c r="A19" s="35"/>
      <c r="B19" s="35"/>
      <c r="C19" s="35"/>
      <c r="D19" s="35"/>
      <c r="E19" s="35" t="s">
        <v>1316</v>
      </c>
      <c r="F19" s="35"/>
      <c r="G19" s="35"/>
      <c r="H19" s="35"/>
    </row>
    <row r="20" spans="1:8" ht="29.25" customHeight="1" x14ac:dyDescent="0.2">
      <c r="A20" s="35"/>
      <c r="B20" s="35"/>
      <c r="C20" s="35"/>
      <c r="D20" s="35"/>
      <c r="E20" s="35" t="s">
        <v>1317</v>
      </c>
      <c r="F20" s="35"/>
      <c r="G20" s="35"/>
      <c r="H20" s="35"/>
    </row>
    <row r="21" spans="1:8" ht="29.25" customHeight="1" x14ac:dyDescent="0.2">
      <c r="A21" s="35"/>
      <c r="B21" s="35"/>
      <c r="C21" s="35"/>
      <c r="D21" s="35"/>
      <c r="E21" s="35" t="s">
        <v>1318</v>
      </c>
      <c r="F21" s="35"/>
      <c r="G21" s="35"/>
      <c r="H21" s="35"/>
    </row>
    <row r="22" spans="1:8" ht="32" x14ac:dyDescent="0.2">
      <c r="A22" s="35"/>
      <c r="B22" s="35"/>
      <c r="C22" s="35"/>
      <c r="D22" s="35"/>
      <c r="E22" s="35" t="s">
        <v>1319</v>
      </c>
      <c r="F22" s="35"/>
      <c r="G22" s="35"/>
      <c r="H22" s="35"/>
    </row>
    <row r="23" spans="1:8" ht="29.25" customHeight="1" x14ac:dyDescent="0.2">
      <c r="A23" s="35"/>
      <c r="B23" s="35"/>
      <c r="C23" s="35"/>
      <c r="D23" s="35"/>
      <c r="E23" s="35" t="s">
        <v>1320</v>
      </c>
      <c r="F23" s="35"/>
      <c r="G23" s="35"/>
      <c r="H23" s="35"/>
    </row>
    <row r="24" spans="1:8" ht="29.25" customHeight="1" x14ac:dyDescent="0.2">
      <c r="A24" s="35"/>
      <c r="B24" s="35"/>
      <c r="C24" s="35"/>
      <c r="D24" s="35"/>
      <c r="E24" s="35" t="s">
        <v>1321</v>
      </c>
      <c r="F24" s="35"/>
      <c r="G24" s="35"/>
      <c r="H24" s="35"/>
    </row>
    <row r="25" spans="1:8" ht="29.25" customHeight="1" x14ac:dyDescent="0.2">
      <c r="A25" s="35"/>
      <c r="B25" s="35"/>
      <c r="C25" s="35"/>
      <c r="D25" s="35"/>
      <c r="E25" s="35" t="s">
        <v>1322</v>
      </c>
      <c r="F25" s="35"/>
      <c r="G25" s="35"/>
      <c r="H25" s="35"/>
    </row>
    <row r="26" spans="1:8" ht="29.25" customHeight="1" x14ac:dyDescent="0.2">
      <c r="A26" s="35"/>
      <c r="B26" s="35"/>
      <c r="C26" s="35"/>
      <c r="D26" s="35"/>
      <c r="E26" s="35" t="s">
        <v>1323</v>
      </c>
      <c r="F26" s="35"/>
      <c r="G26" s="35"/>
      <c r="H26" s="35"/>
    </row>
    <row r="27" spans="1:8" ht="29.25" customHeight="1" x14ac:dyDescent="0.2">
      <c r="A27" s="35"/>
      <c r="B27" s="35"/>
      <c r="C27" s="35"/>
      <c r="D27" s="35"/>
      <c r="E27" s="35" t="s">
        <v>1324</v>
      </c>
      <c r="F27" s="35"/>
      <c r="G27" s="35"/>
      <c r="H27" s="35"/>
    </row>
    <row r="28" spans="1:8" ht="29.25" customHeight="1" x14ac:dyDescent="0.2">
      <c r="A28" s="35"/>
      <c r="B28" s="35"/>
      <c r="C28" s="35"/>
      <c r="D28" s="35"/>
      <c r="E28" s="35" t="s">
        <v>1325</v>
      </c>
      <c r="F28" s="35"/>
      <c r="G28" s="35"/>
      <c r="H28" s="35"/>
    </row>
    <row r="29" spans="1:8" ht="32" x14ac:dyDescent="0.2">
      <c r="A29" s="35"/>
      <c r="B29" s="35"/>
      <c r="C29" s="35"/>
      <c r="D29" s="35"/>
      <c r="E29" s="35" t="s">
        <v>1326</v>
      </c>
      <c r="F29" s="35"/>
      <c r="G29" s="35"/>
      <c r="H29" s="35"/>
    </row>
    <row r="30" spans="1:8" ht="32" x14ac:dyDescent="0.2">
      <c r="A30" s="35"/>
      <c r="B30" s="35"/>
      <c r="C30" s="35"/>
      <c r="D30" s="35"/>
      <c r="E30" s="35" t="s">
        <v>1327</v>
      </c>
      <c r="F30" s="35"/>
      <c r="G30" s="35"/>
      <c r="H30" s="35"/>
    </row>
    <row r="31" spans="1:8" ht="29.25" customHeight="1" x14ac:dyDescent="0.2">
      <c r="A31" s="35"/>
      <c r="B31" s="35"/>
      <c r="C31" s="35"/>
      <c r="D31" s="35"/>
      <c r="E31" s="35" t="s">
        <v>1328</v>
      </c>
      <c r="F31" s="35"/>
      <c r="G31" s="35"/>
      <c r="H31" s="35"/>
    </row>
    <row r="32" spans="1:8" ht="29.25" customHeight="1" x14ac:dyDescent="0.2">
      <c r="A32" s="35"/>
      <c r="B32" s="35"/>
      <c r="C32" s="35"/>
      <c r="D32" s="35"/>
      <c r="E32" s="35" t="s">
        <v>1329</v>
      </c>
      <c r="F32" s="35"/>
      <c r="G32" s="35"/>
      <c r="H32" s="35"/>
    </row>
    <row r="33" spans="1:8" ht="29.25" customHeight="1" x14ac:dyDescent="0.2">
      <c r="A33" s="35"/>
      <c r="B33" s="35"/>
      <c r="C33" s="35"/>
      <c r="D33" s="35"/>
      <c r="E33" s="35" t="s">
        <v>1330</v>
      </c>
      <c r="F33" s="35"/>
      <c r="G33" s="35"/>
      <c r="H33" s="35"/>
    </row>
    <row r="34" spans="1:8" ht="32" x14ac:dyDescent="0.2">
      <c r="A34" s="35"/>
      <c r="B34" s="35"/>
      <c r="C34" s="35"/>
      <c r="D34" s="35"/>
      <c r="E34" s="35" t="s">
        <v>1331</v>
      </c>
      <c r="F34" s="35"/>
      <c r="G34" s="35"/>
      <c r="H34" s="35"/>
    </row>
    <row r="35" spans="1:8" ht="32" x14ac:dyDescent="0.2">
      <c r="A35" s="35"/>
      <c r="B35" s="35"/>
      <c r="C35" s="35"/>
      <c r="D35" s="35"/>
      <c r="E35" s="35" t="s">
        <v>1332</v>
      </c>
      <c r="F35" s="35"/>
      <c r="G35" s="35"/>
      <c r="H35" s="35"/>
    </row>
    <row r="36" spans="1:8" ht="32" x14ac:dyDescent="0.2">
      <c r="A36" s="35"/>
      <c r="B36" s="35"/>
      <c r="C36" s="35"/>
      <c r="D36" s="35"/>
      <c r="E36" s="35" t="s">
        <v>1333</v>
      </c>
      <c r="F36" s="35"/>
      <c r="G36" s="35"/>
      <c r="H36" s="35"/>
    </row>
    <row r="37" spans="1:8" ht="32" x14ac:dyDescent="0.2">
      <c r="A37" s="35"/>
      <c r="B37" s="35"/>
      <c r="C37" s="35"/>
      <c r="D37" s="35"/>
      <c r="E37" s="35" t="s">
        <v>1334</v>
      </c>
      <c r="F37" s="35"/>
      <c r="G37" s="35"/>
      <c r="H37" s="35"/>
    </row>
    <row r="38" spans="1:8" ht="32" x14ac:dyDescent="0.2">
      <c r="A38" s="35"/>
      <c r="B38" s="35"/>
      <c r="C38" s="35"/>
      <c r="D38" s="35"/>
      <c r="E38" s="35" t="s">
        <v>1335</v>
      </c>
      <c r="F38" s="35"/>
      <c r="G38" s="35"/>
      <c r="H38" s="35"/>
    </row>
    <row r="39" spans="1:8" ht="32" x14ac:dyDescent="0.2">
      <c r="A39" s="35"/>
      <c r="B39" s="35"/>
      <c r="C39" s="35"/>
      <c r="D39" s="35"/>
      <c r="E39" s="35" t="s">
        <v>1336</v>
      </c>
      <c r="F39" s="35"/>
      <c r="G39" s="35"/>
      <c r="H39" s="35"/>
    </row>
    <row r="40" spans="1:8" ht="32" x14ac:dyDescent="0.2">
      <c r="A40" s="35"/>
      <c r="B40" s="35"/>
      <c r="C40" s="35"/>
      <c r="D40" s="35"/>
      <c r="E40" s="35" t="s">
        <v>1337</v>
      </c>
      <c r="F40" s="35"/>
      <c r="G40" s="35"/>
      <c r="H40" s="35"/>
    </row>
    <row r="41" spans="1:8" ht="32" x14ac:dyDescent="0.2">
      <c r="A41" s="35"/>
      <c r="B41" s="35"/>
      <c r="C41" s="35"/>
      <c r="D41" s="35"/>
      <c r="E41" s="35" t="s">
        <v>1338</v>
      </c>
      <c r="F41" s="35"/>
      <c r="G41" s="35"/>
      <c r="H41" s="35"/>
    </row>
    <row r="42" spans="1:8" ht="32" x14ac:dyDescent="0.2">
      <c r="A42" s="35"/>
      <c r="B42" s="35"/>
      <c r="C42" s="35"/>
      <c r="D42" s="35"/>
      <c r="E42" s="35" t="s">
        <v>1339</v>
      </c>
      <c r="F42" s="35"/>
      <c r="G42" s="35"/>
      <c r="H42" s="35"/>
    </row>
    <row r="43" spans="1:8" ht="32" x14ac:dyDescent="0.2">
      <c r="A43" s="35"/>
      <c r="B43" s="35"/>
      <c r="C43" s="35"/>
      <c r="D43" s="35"/>
      <c r="E43" s="35" t="s">
        <v>1340</v>
      </c>
      <c r="F43" s="35"/>
      <c r="G43" s="35"/>
      <c r="H43" s="35"/>
    </row>
    <row r="44" spans="1:8" ht="32" x14ac:dyDescent="0.2">
      <c r="A44" s="35"/>
      <c r="B44" s="35"/>
      <c r="C44" s="35"/>
      <c r="D44" s="35"/>
      <c r="E44" s="35" t="s">
        <v>1341</v>
      </c>
      <c r="F44" s="35"/>
      <c r="G44" s="35"/>
      <c r="H44" s="35"/>
    </row>
    <row r="45" spans="1:8" ht="16" x14ac:dyDescent="0.2">
      <c r="A45" s="35"/>
      <c r="B45" s="35"/>
      <c r="C45" s="35"/>
      <c r="D45" s="35"/>
      <c r="E45" s="35" t="s">
        <v>1342</v>
      </c>
      <c r="F45" s="35"/>
      <c r="G45" s="35"/>
      <c r="H45" s="35"/>
    </row>
    <row r="46" spans="1:8" ht="16" x14ac:dyDescent="0.2">
      <c r="A46" s="35"/>
      <c r="B46" s="35"/>
      <c r="C46" s="35"/>
      <c r="D46" s="35"/>
      <c r="E46" s="35" t="s">
        <v>1343</v>
      </c>
      <c r="F46" s="35"/>
      <c r="G46" s="35"/>
      <c r="H46" s="35"/>
    </row>
    <row r="47" spans="1:8" ht="43.5" customHeight="1" x14ac:dyDescent="0.2">
      <c r="A47" s="35" t="s">
        <v>5</v>
      </c>
      <c r="B47" s="74" t="s">
        <v>428</v>
      </c>
      <c r="C47" s="35" t="s">
        <v>377</v>
      </c>
      <c r="D47" s="35" t="s">
        <v>429</v>
      </c>
      <c r="E47" s="35" t="s">
        <v>1344</v>
      </c>
      <c r="F47" s="35"/>
      <c r="G47" s="35"/>
      <c r="H47" s="35"/>
    </row>
    <row r="48" spans="1:8" ht="16" x14ac:dyDescent="0.2">
      <c r="A48" s="35"/>
      <c r="B48" s="35"/>
      <c r="C48" s="35"/>
      <c r="D48" s="35"/>
      <c r="E48" s="35" t="s">
        <v>1345</v>
      </c>
      <c r="F48" s="35"/>
      <c r="G48" s="35"/>
      <c r="H48" s="35"/>
    </row>
    <row r="49" spans="1:8" ht="16" x14ac:dyDescent="0.2">
      <c r="A49" s="35"/>
      <c r="B49" s="35"/>
      <c r="C49" s="35"/>
      <c r="D49" s="35"/>
      <c r="E49" s="35" t="s">
        <v>1346</v>
      </c>
      <c r="F49" s="35"/>
      <c r="G49" s="35"/>
      <c r="H49" s="35"/>
    </row>
    <row r="50" spans="1:8" ht="16" x14ac:dyDescent="0.2">
      <c r="A50" s="35"/>
      <c r="B50" s="35"/>
      <c r="C50" s="35"/>
      <c r="D50" s="35"/>
      <c r="E50" s="35" t="s">
        <v>1347</v>
      </c>
      <c r="F50" s="35"/>
      <c r="G50" s="35"/>
      <c r="H50" s="35"/>
    </row>
    <row r="51" spans="1:8" ht="16" x14ac:dyDescent="0.2">
      <c r="A51" s="35"/>
      <c r="B51" s="35"/>
      <c r="C51" s="35"/>
      <c r="D51" s="35"/>
      <c r="E51" s="35" t="s">
        <v>1348</v>
      </c>
      <c r="F51" s="35"/>
      <c r="G51" s="35"/>
      <c r="H51" s="35"/>
    </row>
    <row r="52" spans="1:8" ht="16" x14ac:dyDescent="0.2">
      <c r="A52" s="35"/>
      <c r="B52" s="35"/>
      <c r="C52" s="35"/>
      <c r="D52" s="35"/>
      <c r="E52" s="35" t="s">
        <v>1349</v>
      </c>
      <c r="F52" s="35"/>
      <c r="G52" s="35"/>
      <c r="H52" s="35"/>
    </row>
    <row r="53" spans="1:8" ht="16" x14ac:dyDescent="0.2">
      <c r="A53" s="35"/>
      <c r="B53" s="35"/>
      <c r="C53" s="35"/>
      <c r="D53" s="35"/>
      <c r="E53" s="35" t="s">
        <v>1350</v>
      </c>
      <c r="F53" s="35"/>
      <c r="G53" s="35"/>
      <c r="H53" s="35"/>
    </row>
    <row r="54" spans="1:8" ht="29.25" customHeight="1" x14ac:dyDescent="0.2">
      <c r="A54" s="35"/>
      <c r="B54" s="35"/>
      <c r="C54" s="35"/>
      <c r="D54" s="35"/>
      <c r="E54" s="35" t="s">
        <v>1351</v>
      </c>
      <c r="F54" s="35"/>
      <c r="G54" s="35"/>
      <c r="H54" s="35"/>
    </row>
    <row r="55" spans="1:8" ht="29.25" customHeight="1" x14ac:dyDescent="0.2">
      <c r="A55" s="35"/>
      <c r="B55" s="35"/>
      <c r="C55" s="35"/>
      <c r="D55" s="35"/>
      <c r="E55" s="35" t="s">
        <v>1352</v>
      </c>
      <c r="F55" s="35"/>
      <c r="G55" s="35"/>
      <c r="H55" s="35"/>
    </row>
    <row r="56" spans="1:8" ht="29.25" customHeight="1" x14ac:dyDescent="0.2">
      <c r="A56" s="35"/>
      <c r="B56" s="35"/>
      <c r="C56" s="35"/>
      <c r="D56" s="35"/>
      <c r="E56" s="35" t="s">
        <v>1353</v>
      </c>
      <c r="F56" s="35"/>
      <c r="G56" s="35"/>
      <c r="H56" s="35"/>
    </row>
    <row r="57" spans="1:8" ht="29.25" customHeight="1" x14ac:dyDescent="0.2">
      <c r="A57" s="35"/>
      <c r="B57" s="35"/>
      <c r="C57" s="35"/>
      <c r="D57" s="35"/>
      <c r="E57" s="35" t="s">
        <v>1354</v>
      </c>
      <c r="F57" s="35"/>
      <c r="G57" s="35"/>
      <c r="H57" s="35"/>
    </row>
    <row r="58" spans="1:8" ht="16" x14ac:dyDescent="0.2">
      <c r="A58" s="35"/>
      <c r="B58" s="35"/>
      <c r="C58" s="35"/>
      <c r="D58" s="35"/>
      <c r="E58" s="35" t="s">
        <v>1355</v>
      </c>
      <c r="F58" s="35"/>
      <c r="G58" s="35"/>
      <c r="H58" s="35"/>
    </row>
    <row r="59" spans="1:8" ht="16" x14ac:dyDescent="0.2">
      <c r="A59" s="35"/>
      <c r="B59" s="35"/>
      <c r="C59" s="35"/>
      <c r="D59" s="35"/>
      <c r="E59" s="35" t="s">
        <v>1356</v>
      </c>
      <c r="F59" s="35"/>
      <c r="G59" s="35"/>
      <c r="H59" s="35"/>
    </row>
    <row r="60" spans="1:8" ht="16" x14ac:dyDescent="0.2">
      <c r="A60" s="35"/>
      <c r="B60" s="35"/>
      <c r="C60" s="35"/>
      <c r="D60" s="35"/>
      <c r="E60" s="35" t="s">
        <v>1357</v>
      </c>
      <c r="F60" s="35"/>
      <c r="G60" s="35"/>
      <c r="H60" s="35"/>
    </row>
    <row r="61" spans="1:8" ht="16" x14ac:dyDescent="0.2">
      <c r="A61" s="35"/>
      <c r="B61" s="35"/>
      <c r="C61" s="35"/>
      <c r="D61" s="35"/>
      <c r="E61" s="35" t="s">
        <v>1358</v>
      </c>
      <c r="F61" s="35"/>
      <c r="G61" s="35"/>
      <c r="H61" s="35"/>
    </row>
    <row r="62" spans="1:8" ht="16" x14ac:dyDescent="0.2">
      <c r="A62" s="35"/>
      <c r="B62" s="35"/>
      <c r="C62" s="35"/>
      <c r="D62" s="35"/>
      <c r="E62" s="35" t="s">
        <v>1359</v>
      </c>
      <c r="F62" s="35"/>
      <c r="G62" s="35"/>
      <c r="H62" s="35"/>
    </row>
    <row r="63" spans="1:8" ht="16" x14ac:dyDescent="0.2">
      <c r="A63" s="35"/>
      <c r="B63" s="35"/>
      <c r="C63" s="35"/>
      <c r="D63" s="35"/>
      <c r="E63" s="35" t="s">
        <v>1360</v>
      </c>
      <c r="F63" s="35"/>
      <c r="G63" s="35"/>
      <c r="H63" s="35"/>
    </row>
    <row r="64" spans="1:8" ht="48" x14ac:dyDescent="0.2">
      <c r="A64" s="35" t="s">
        <v>5</v>
      </c>
      <c r="B64" s="35" t="s">
        <v>1101</v>
      </c>
      <c r="C64" s="35" t="s">
        <v>377</v>
      </c>
      <c r="D64" s="35" t="s">
        <v>1102</v>
      </c>
      <c r="E64" s="35" t="s">
        <v>1361</v>
      </c>
      <c r="F64" s="35"/>
      <c r="G64" s="35"/>
      <c r="H64" s="35"/>
    </row>
    <row r="65" spans="1:8" ht="48" x14ac:dyDescent="0.2">
      <c r="A65" s="35"/>
      <c r="B65" s="35"/>
      <c r="C65" s="35"/>
      <c r="D65" s="35"/>
      <c r="E65" s="35" t="s">
        <v>1362</v>
      </c>
      <c r="F65" s="35"/>
      <c r="G65" s="35"/>
      <c r="H65" s="35"/>
    </row>
    <row r="66" spans="1:8" ht="48" x14ac:dyDescent="0.2">
      <c r="A66" s="35"/>
      <c r="B66" s="35"/>
      <c r="C66" s="35"/>
      <c r="D66" s="35"/>
      <c r="E66" s="35" t="s">
        <v>1363</v>
      </c>
      <c r="F66" s="35"/>
      <c r="G66" s="35"/>
      <c r="H66" s="35"/>
    </row>
    <row r="67" spans="1:8" ht="64" x14ac:dyDescent="0.2">
      <c r="A67" s="35"/>
      <c r="B67" s="35"/>
      <c r="C67" s="35"/>
      <c r="D67" s="35"/>
      <c r="E67" s="35" t="s">
        <v>1364</v>
      </c>
      <c r="F67" s="35"/>
      <c r="G67" s="35"/>
      <c r="H67" s="35"/>
    </row>
    <row r="68" spans="1:8" ht="32" x14ac:dyDescent="0.2">
      <c r="A68" s="35" t="s">
        <v>5</v>
      </c>
      <c r="B68" s="35" t="s">
        <v>480</v>
      </c>
      <c r="C68" s="35" t="s">
        <v>377</v>
      </c>
      <c r="D68" s="35" t="s">
        <v>794</v>
      </c>
      <c r="E68" s="35" t="s">
        <v>1365</v>
      </c>
      <c r="F68" s="35"/>
      <c r="G68" s="35"/>
      <c r="H68" s="35"/>
    </row>
    <row r="69" spans="1:8" ht="16" x14ac:dyDescent="0.2">
      <c r="A69" s="35"/>
      <c r="B69" s="35"/>
      <c r="C69" s="35"/>
      <c r="D69" s="35"/>
      <c r="E69" s="35" t="s">
        <v>1366</v>
      </c>
      <c r="F69" s="35"/>
      <c r="G69" s="35"/>
      <c r="H69" s="35"/>
    </row>
    <row r="70" spans="1:8" ht="208" x14ac:dyDescent="0.2">
      <c r="A70" s="35"/>
      <c r="B70" s="35"/>
      <c r="C70" s="35"/>
      <c r="D70" s="35"/>
      <c r="E70" s="35" t="s">
        <v>1367</v>
      </c>
      <c r="F70" s="35"/>
      <c r="G70" s="35"/>
      <c r="H70" s="35"/>
    </row>
    <row r="71" spans="1:8" ht="16" x14ac:dyDescent="0.2">
      <c r="A71" s="35"/>
      <c r="B71" s="35"/>
      <c r="C71" s="35"/>
      <c r="D71" s="35"/>
      <c r="E71" s="35" t="s">
        <v>1368</v>
      </c>
      <c r="F71" s="35"/>
      <c r="G71" s="35"/>
      <c r="H71" s="35"/>
    </row>
    <row r="72" spans="1:8" ht="64" x14ac:dyDescent="0.2">
      <c r="A72" s="35" t="s">
        <v>5</v>
      </c>
      <c r="B72" s="35" t="s">
        <v>795</v>
      </c>
      <c r="C72" s="35" t="s">
        <v>377</v>
      </c>
      <c r="D72" s="35" t="s">
        <v>650</v>
      </c>
      <c r="E72" s="35" t="s">
        <v>1369</v>
      </c>
      <c r="F72" s="35"/>
      <c r="G72" s="35"/>
      <c r="H72" s="35"/>
    </row>
    <row r="73" spans="1:8" ht="29.25" customHeight="1" x14ac:dyDescent="0.2">
      <c r="A73" s="35"/>
      <c r="B73" s="35"/>
      <c r="C73" s="35"/>
      <c r="D73" s="35"/>
      <c r="E73" s="35" t="s">
        <v>1370</v>
      </c>
      <c r="F73" s="35"/>
      <c r="G73" s="35"/>
      <c r="H73" s="35"/>
    </row>
    <row r="74" spans="1:8" ht="29.25" customHeight="1" x14ac:dyDescent="0.2">
      <c r="A74" s="35"/>
      <c r="B74" s="35"/>
      <c r="C74" s="35"/>
      <c r="D74" s="35"/>
      <c r="E74" s="35" t="s">
        <v>1095</v>
      </c>
      <c r="F74" s="35"/>
      <c r="G74" s="35"/>
      <c r="H74" s="35"/>
    </row>
    <row r="75" spans="1:8" ht="29.25" customHeight="1" x14ac:dyDescent="0.2">
      <c r="A75" s="35"/>
      <c r="B75" s="35"/>
      <c r="C75" s="35"/>
      <c r="D75" s="35"/>
      <c r="E75" s="35" t="s">
        <v>1096</v>
      </c>
      <c r="F75" s="35"/>
      <c r="G75" s="35"/>
      <c r="H75" s="35"/>
    </row>
    <row r="76" spans="1:8" ht="29.25" customHeight="1" x14ac:dyDescent="0.2">
      <c r="A76" s="35"/>
      <c r="B76" s="35"/>
      <c r="C76" s="35"/>
      <c r="D76" s="35"/>
      <c r="E76" s="35" t="s">
        <v>1097</v>
      </c>
      <c r="F76" s="35"/>
      <c r="G76" s="35"/>
      <c r="H76" s="35"/>
    </row>
    <row r="77" spans="1:8" ht="29.25" customHeight="1" x14ac:dyDescent="0.2">
      <c r="A77" s="35"/>
      <c r="B77" s="35"/>
      <c r="C77" s="35"/>
      <c r="D77" s="35"/>
      <c r="E77" s="35" t="s">
        <v>1098</v>
      </c>
      <c r="F77" s="35"/>
      <c r="G77" s="35"/>
      <c r="H77" s="35"/>
    </row>
    <row r="78" spans="1:8" ht="29.25" customHeight="1" x14ac:dyDescent="0.2">
      <c r="A78" s="35"/>
      <c r="B78" s="35"/>
      <c r="C78" s="35"/>
      <c r="D78" s="35"/>
      <c r="E78" s="35" t="s">
        <v>1099</v>
      </c>
      <c r="F78" s="35"/>
      <c r="G78" s="35"/>
      <c r="H78" s="35"/>
    </row>
    <row r="79" spans="1:8" ht="16" x14ac:dyDescent="0.2">
      <c r="A79" s="35"/>
      <c r="B79" s="35"/>
      <c r="C79" s="35"/>
      <c r="D79" s="35"/>
      <c r="E79" s="35" t="s">
        <v>1371</v>
      </c>
      <c r="F79" s="35"/>
      <c r="G79" s="35"/>
      <c r="H79" s="35"/>
    </row>
    <row r="80" spans="1:8" ht="32" x14ac:dyDescent="0.2">
      <c r="A80" s="35"/>
      <c r="B80" s="35"/>
      <c r="C80" s="35"/>
      <c r="D80" s="35"/>
      <c r="E80" s="35" t="s">
        <v>1100</v>
      </c>
      <c r="F80" s="107"/>
      <c r="G80" s="35"/>
      <c r="H80" s="35"/>
    </row>
    <row r="81" spans="1:8" ht="87" customHeight="1" x14ac:dyDescent="0.2">
      <c r="A81" s="35" t="s">
        <v>5</v>
      </c>
      <c r="B81" s="74" t="s">
        <v>430</v>
      </c>
      <c r="C81" s="35" t="s">
        <v>377</v>
      </c>
      <c r="D81" s="35" t="s">
        <v>647</v>
      </c>
      <c r="E81" s="35" t="s">
        <v>1372</v>
      </c>
      <c r="F81" s="35"/>
      <c r="G81" s="35"/>
      <c r="H81" s="35"/>
    </row>
    <row r="82" spans="1:8" ht="29.25" customHeight="1" x14ac:dyDescent="0.2">
      <c r="A82" s="35"/>
      <c r="B82" s="35"/>
      <c r="C82" s="35"/>
      <c r="D82" s="35"/>
      <c r="E82" s="35" t="s">
        <v>1373</v>
      </c>
      <c r="F82" s="35"/>
      <c r="G82" s="35"/>
      <c r="H82" s="35"/>
    </row>
    <row r="83" spans="1:8" ht="29.25" customHeight="1" x14ac:dyDescent="0.2">
      <c r="A83" s="35"/>
      <c r="B83" s="35"/>
      <c r="C83" s="35"/>
      <c r="D83" s="35"/>
      <c r="E83" s="35" t="s">
        <v>1374</v>
      </c>
      <c r="F83" s="35"/>
      <c r="G83" s="35"/>
      <c r="H83" s="35"/>
    </row>
    <row r="84" spans="1:8" ht="29.25" customHeight="1" x14ac:dyDescent="0.2">
      <c r="A84" s="35"/>
      <c r="B84" s="35"/>
      <c r="C84" s="35"/>
      <c r="D84" s="35"/>
      <c r="E84" s="33" t="s">
        <v>1375</v>
      </c>
      <c r="F84" s="35"/>
      <c r="G84" s="35"/>
      <c r="H84" s="35"/>
    </row>
    <row r="85" spans="1:8" ht="29.25" customHeight="1" x14ac:dyDescent="0.2">
      <c r="A85" s="35"/>
      <c r="B85" s="35"/>
      <c r="C85" s="35"/>
      <c r="D85" s="35"/>
      <c r="E85" s="33" t="s">
        <v>1376</v>
      </c>
      <c r="F85" s="35"/>
      <c r="G85" s="35"/>
      <c r="H85" s="35"/>
    </row>
    <row r="86" spans="1:8" ht="29.25" customHeight="1" x14ac:dyDescent="0.2">
      <c r="A86" s="35"/>
      <c r="B86" s="35"/>
      <c r="C86" s="35"/>
      <c r="D86" s="35"/>
      <c r="E86" s="33" t="s">
        <v>1377</v>
      </c>
      <c r="F86" s="35"/>
      <c r="G86" s="35"/>
      <c r="H86" s="35"/>
    </row>
    <row r="87" spans="1:8" ht="29.25" customHeight="1" x14ac:dyDescent="0.2">
      <c r="A87" s="35"/>
      <c r="B87" s="35"/>
      <c r="C87" s="35"/>
      <c r="D87" s="35"/>
      <c r="E87" s="33" t="s">
        <v>1378</v>
      </c>
      <c r="F87" s="35"/>
      <c r="G87" s="35"/>
      <c r="H87" s="35"/>
    </row>
    <row r="88" spans="1:8" ht="32" x14ac:dyDescent="0.2">
      <c r="A88" s="35"/>
      <c r="B88" s="35"/>
      <c r="C88" s="35"/>
      <c r="D88" s="35"/>
      <c r="E88" s="33" t="s">
        <v>1379</v>
      </c>
      <c r="F88" s="35"/>
      <c r="G88" s="35"/>
      <c r="H88" s="35"/>
    </row>
    <row r="89" spans="1:8" ht="29.25" customHeight="1" x14ac:dyDescent="0.2">
      <c r="A89" s="35"/>
      <c r="B89" s="35"/>
      <c r="C89" s="35"/>
      <c r="D89" s="35"/>
      <c r="E89" s="33" t="s">
        <v>1380</v>
      </c>
      <c r="F89" s="35"/>
      <c r="G89" s="35"/>
      <c r="H89" s="35"/>
    </row>
    <row r="90" spans="1:8" ht="29.25" customHeight="1" x14ac:dyDescent="0.2">
      <c r="A90" s="35"/>
      <c r="B90" s="35"/>
      <c r="C90" s="35"/>
      <c r="D90" s="35"/>
      <c r="E90" s="33" t="s">
        <v>1381</v>
      </c>
      <c r="F90" s="35"/>
      <c r="G90" s="35"/>
      <c r="H90" s="35"/>
    </row>
    <row r="91" spans="1:8" ht="80" x14ac:dyDescent="0.2">
      <c r="A91" s="35"/>
      <c r="B91" s="35"/>
      <c r="C91" s="35"/>
      <c r="D91" s="35"/>
      <c r="E91" s="33" t="s">
        <v>1382</v>
      </c>
      <c r="F91" s="35"/>
      <c r="G91" s="35"/>
      <c r="H91" s="35"/>
    </row>
    <row r="92" spans="1:8" ht="112" x14ac:dyDescent="0.2">
      <c r="A92" s="35"/>
      <c r="B92" s="35"/>
      <c r="C92" s="35"/>
      <c r="D92" s="35"/>
      <c r="E92" s="33" t="s">
        <v>1383</v>
      </c>
      <c r="F92" s="35"/>
      <c r="G92" s="35"/>
      <c r="H92" s="35"/>
    </row>
    <row r="93" spans="1:8" ht="29.25" customHeight="1" x14ac:dyDescent="0.2">
      <c r="A93" s="35"/>
      <c r="B93" s="35"/>
      <c r="C93" s="35"/>
      <c r="D93" s="35"/>
      <c r="E93" s="33" t="s">
        <v>1384</v>
      </c>
      <c r="F93" s="35"/>
      <c r="G93" s="35"/>
      <c r="H93" s="35"/>
    </row>
    <row r="94" spans="1:8" ht="29.25" customHeight="1" x14ac:dyDescent="0.2">
      <c r="A94" s="35"/>
      <c r="B94" s="35"/>
      <c r="C94" s="35"/>
      <c r="D94" s="35"/>
      <c r="E94" s="33" t="s">
        <v>1385</v>
      </c>
      <c r="F94" s="35"/>
      <c r="G94" s="35"/>
      <c r="H94" s="35"/>
    </row>
    <row r="95" spans="1:8" ht="29.25" customHeight="1" x14ac:dyDescent="0.2">
      <c r="A95" s="35"/>
      <c r="B95" s="35"/>
      <c r="C95" s="35"/>
      <c r="D95" s="35"/>
      <c r="E95" s="33" t="s">
        <v>1386</v>
      </c>
      <c r="F95" s="35"/>
      <c r="G95" s="35"/>
      <c r="H95" s="35"/>
    </row>
    <row r="96" spans="1:8" ht="29.25" customHeight="1" x14ac:dyDescent="0.2">
      <c r="A96" s="35"/>
      <c r="B96" s="35"/>
      <c r="C96" s="35"/>
      <c r="D96" s="35"/>
      <c r="E96" s="33" t="s">
        <v>1387</v>
      </c>
      <c r="F96" s="35"/>
      <c r="G96" s="35"/>
      <c r="H96" s="35"/>
    </row>
    <row r="97" spans="1:8" ht="29.25" customHeight="1" x14ac:dyDescent="0.2">
      <c r="A97" s="35"/>
      <c r="B97" s="35"/>
      <c r="C97" s="35"/>
      <c r="D97" s="35"/>
      <c r="E97" s="33" t="s">
        <v>1388</v>
      </c>
      <c r="F97" s="35"/>
      <c r="G97" s="35"/>
      <c r="H97" s="35"/>
    </row>
    <row r="98" spans="1:8" ht="29.25" customHeight="1" x14ac:dyDescent="0.2">
      <c r="A98" s="35"/>
      <c r="B98" s="35"/>
      <c r="C98" s="35"/>
      <c r="D98" s="35"/>
      <c r="E98" s="33" t="s">
        <v>1389</v>
      </c>
      <c r="F98" s="35"/>
      <c r="G98" s="35"/>
      <c r="H98" s="35"/>
    </row>
    <row r="99" spans="1:8" ht="32" x14ac:dyDescent="0.2">
      <c r="A99" s="35"/>
      <c r="B99" s="35"/>
      <c r="C99" s="35"/>
      <c r="D99" s="35"/>
      <c r="E99" s="33" t="s">
        <v>1390</v>
      </c>
      <c r="F99" s="35"/>
      <c r="G99" s="35"/>
      <c r="H99" s="35"/>
    </row>
    <row r="100" spans="1:8" ht="32" x14ac:dyDescent="0.2">
      <c r="A100" s="35"/>
      <c r="B100" s="35"/>
      <c r="C100" s="35"/>
      <c r="D100" s="35"/>
      <c r="E100" s="33" t="s">
        <v>1391</v>
      </c>
      <c r="F100" s="35"/>
      <c r="G100" s="35"/>
      <c r="H100" s="35"/>
    </row>
    <row r="101" spans="1:8" ht="32" x14ac:dyDescent="0.2">
      <c r="A101" s="35"/>
      <c r="B101" s="35"/>
      <c r="C101" s="35"/>
      <c r="D101" s="35"/>
      <c r="E101" s="33" t="s">
        <v>1392</v>
      </c>
      <c r="F101" s="35"/>
      <c r="G101" s="35"/>
      <c r="H101" s="35"/>
    </row>
    <row r="102" spans="1:8" ht="32" x14ac:dyDescent="0.2">
      <c r="A102" s="35"/>
      <c r="B102" s="35"/>
      <c r="C102" s="35"/>
      <c r="D102" s="35"/>
      <c r="E102" s="33" t="s">
        <v>1393</v>
      </c>
      <c r="F102" s="35"/>
      <c r="G102" s="35"/>
      <c r="H102" s="35"/>
    </row>
    <row r="103" spans="1:8" ht="32" x14ac:dyDescent="0.2">
      <c r="A103" s="35"/>
      <c r="B103" s="35"/>
      <c r="C103" s="35"/>
      <c r="D103" s="35"/>
      <c r="E103" s="33" t="s">
        <v>1394</v>
      </c>
      <c r="F103" s="35"/>
      <c r="G103" s="35"/>
      <c r="H103" s="35"/>
    </row>
    <row r="104" spans="1:8" ht="32" x14ac:dyDescent="0.2">
      <c r="A104" s="35"/>
      <c r="B104" s="35"/>
      <c r="C104" s="35"/>
      <c r="D104" s="35"/>
      <c r="E104" s="33" t="s">
        <v>1395</v>
      </c>
      <c r="F104" s="35"/>
      <c r="G104" s="35"/>
      <c r="H104" s="35"/>
    </row>
    <row r="105" spans="1:8" ht="32" x14ac:dyDescent="0.2">
      <c r="A105" s="35"/>
      <c r="B105" s="35"/>
      <c r="C105" s="35"/>
      <c r="D105" s="35"/>
      <c r="E105" s="33" t="s">
        <v>1396</v>
      </c>
      <c r="F105" s="35"/>
      <c r="G105" s="35"/>
      <c r="H105" s="35"/>
    </row>
    <row r="106" spans="1:8" ht="32" x14ac:dyDescent="0.2">
      <c r="A106" s="35"/>
      <c r="B106" s="35"/>
      <c r="C106" s="35"/>
      <c r="D106" s="35"/>
      <c r="E106" s="33" t="s">
        <v>1397</v>
      </c>
      <c r="F106" s="35"/>
      <c r="G106" s="35"/>
      <c r="H106" s="35"/>
    </row>
    <row r="107" spans="1:8" ht="32" x14ac:dyDescent="0.2">
      <c r="A107" s="35"/>
      <c r="B107" s="35"/>
      <c r="C107" s="35"/>
      <c r="D107" s="35"/>
      <c r="E107" s="33" t="s">
        <v>1398</v>
      </c>
      <c r="F107" s="35"/>
      <c r="G107" s="35"/>
      <c r="H107" s="35"/>
    </row>
    <row r="108" spans="1:8" ht="32" x14ac:dyDescent="0.2">
      <c r="A108" s="35"/>
      <c r="B108" s="35"/>
      <c r="C108" s="35"/>
      <c r="D108" s="35"/>
      <c r="E108" s="33" t="s">
        <v>1399</v>
      </c>
      <c r="F108" s="35"/>
      <c r="G108" s="35"/>
      <c r="H108" s="35"/>
    </row>
    <row r="109" spans="1:8" ht="32" x14ac:dyDescent="0.2">
      <c r="A109" s="35"/>
      <c r="B109" s="35"/>
      <c r="C109" s="35"/>
      <c r="D109" s="35"/>
      <c r="E109" s="33" t="s">
        <v>1400</v>
      </c>
      <c r="F109" s="35"/>
      <c r="G109" s="35"/>
      <c r="H109" s="35"/>
    </row>
    <row r="110" spans="1:8" ht="32" x14ac:dyDescent="0.2">
      <c r="A110" s="35"/>
      <c r="B110" s="35"/>
      <c r="C110" s="35"/>
      <c r="D110" s="35"/>
      <c r="E110" s="33" t="s">
        <v>1401</v>
      </c>
      <c r="F110" s="35"/>
      <c r="G110" s="35"/>
      <c r="H110" s="35"/>
    </row>
    <row r="111" spans="1:8" ht="32" x14ac:dyDescent="0.2">
      <c r="A111" s="35"/>
      <c r="B111" s="35"/>
      <c r="C111" s="35"/>
      <c r="D111" s="35"/>
      <c r="E111" s="33" t="s">
        <v>1402</v>
      </c>
      <c r="F111" s="35"/>
      <c r="G111" s="35"/>
      <c r="H111" s="35"/>
    </row>
    <row r="112" spans="1:8" ht="32" x14ac:dyDescent="0.2">
      <c r="A112" s="35"/>
      <c r="B112" s="35"/>
      <c r="C112" s="35"/>
      <c r="D112" s="35"/>
      <c r="E112" s="33" t="s">
        <v>1403</v>
      </c>
      <c r="F112" s="35"/>
      <c r="G112" s="35"/>
      <c r="H112" s="35"/>
    </row>
    <row r="113" spans="1:8" ht="32" x14ac:dyDescent="0.2">
      <c r="A113" s="35"/>
      <c r="B113" s="35"/>
      <c r="C113" s="35"/>
      <c r="D113" s="35"/>
      <c r="E113" s="33" t="s">
        <v>1404</v>
      </c>
      <c r="F113" s="35"/>
      <c r="G113" s="35"/>
      <c r="H113" s="35"/>
    </row>
    <row r="114" spans="1:8" ht="32" x14ac:dyDescent="0.2">
      <c r="A114" s="35"/>
      <c r="B114" s="35"/>
      <c r="C114" s="35"/>
      <c r="D114" s="35"/>
      <c r="E114" s="33" t="s">
        <v>1405</v>
      </c>
      <c r="F114" s="35"/>
      <c r="G114" s="35"/>
      <c r="H114" s="35"/>
    </row>
    <row r="115" spans="1:8" ht="32" x14ac:dyDescent="0.2">
      <c r="A115" s="35"/>
      <c r="B115" s="35"/>
      <c r="C115" s="35"/>
      <c r="D115" s="35"/>
      <c r="E115" s="33" t="s">
        <v>1406</v>
      </c>
      <c r="F115" s="35"/>
      <c r="G115" s="35"/>
      <c r="H115" s="35"/>
    </row>
    <row r="116" spans="1:8" ht="32" x14ac:dyDescent="0.2">
      <c r="A116" s="35"/>
      <c r="B116" s="35"/>
      <c r="C116" s="35"/>
      <c r="D116" s="35"/>
      <c r="E116" s="33" t="s">
        <v>1407</v>
      </c>
      <c r="F116" s="35"/>
      <c r="G116" s="35"/>
      <c r="H116" s="35"/>
    </row>
    <row r="117" spans="1:8" ht="32" x14ac:dyDescent="0.2">
      <c r="A117" s="35"/>
      <c r="B117" s="35"/>
      <c r="C117" s="35"/>
      <c r="D117" s="35"/>
      <c r="E117" s="35" t="s">
        <v>1408</v>
      </c>
      <c r="F117" s="35"/>
      <c r="G117" s="35"/>
      <c r="H117" s="35"/>
    </row>
    <row r="118" spans="1:8" ht="32" x14ac:dyDescent="0.2">
      <c r="A118" s="35"/>
      <c r="B118" s="35"/>
      <c r="C118" s="35"/>
      <c r="D118" s="35"/>
      <c r="E118" s="35" t="s">
        <v>1409</v>
      </c>
      <c r="F118" s="35"/>
      <c r="G118" s="35"/>
      <c r="H118" s="35"/>
    </row>
    <row r="119" spans="1:8" ht="32" x14ac:dyDescent="0.2">
      <c r="A119" s="35"/>
      <c r="B119" s="35"/>
      <c r="C119" s="35"/>
      <c r="D119" s="35"/>
      <c r="E119" s="35" t="s">
        <v>1410</v>
      </c>
      <c r="F119" s="35"/>
      <c r="G119" s="35"/>
      <c r="H119" s="35"/>
    </row>
    <row r="120" spans="1:8" ht="32" x14ac:dyDescent="0.2">
      <c r="A120" s="35"/>
      <c r="B120" s="35"/>
      <c r="C120" s="35"/>
      <c r="D120" s="35"/>
      <c r="E120" s="35" t="s">
        <v>1411</v>
      </c>
      <c r="F120" s="35"/>
      <c r="G120" s="35"/>
      <c r="H120" s="35"/>
    </row>
    <row r="121" spans="1:8" ht="32" x14ac:dyDescent="0.2">
      <c r="A121" s="35"/>
      <c r="B121" s="35"/>
      <c r="C121" s="35"/>
      <c r="D121" s="35"/>
      <c r="E121" s="33" t="s">
        <v>1393</v>
      </c>
      <c r="F121" s="35"/>
      <c r="G121" s="35"/>
      <c r="H121" s="35"/>
    </row>
    <row r="122" spans="1:8" ht="101.5" customHeight="1" x14ac:dyDescent="0.2">
      <c r="A122" s="35" t="s">
        <v>5</v>
      </c>
      <c r="B122" s="74" t="s">
        <v>431</v>
      </c>
      <c r="C122" s="35" t="s">
        <v>377</v>
      </c>
      <c r="D122" s="35" t="s">
        <v>432</v>
      </c>
      <c r="E122" s="74" t="s">
        <v>1412</v>
      </c>
      <c r="F122" s="35"/>
      <c r="G122" s="35"/>
      <c r="H122" s="35"/>
    </row>
    <row r="123" spans="1:8" ht="16" x14ac:dyDescent="0.2">
      <c r="A123" s="35"/>
      <c r="B123" s="35"/>
      <c r="C123" s="35"/>
      <c r="D123" s="35"/>
      <c r="E123" s="74" t="s">
        <v>1413</v>
      </c>
      <c r="F123" s="35"/>
      <c r="G123" s="35"/>
      <c r="H123" s="35"/>
    </row>
    <row r="124" spans="1:8" ht="29.25" customHeight="1" x14ac:dyDescent="0.2">
      <c r="A124" s="35"/>
      <c r="B124" s="35"/>
      <c r="C124" s="35"/>
      <c r="D124" s="35"/>
      <c r="E124" s="35" t="s">
        <v>1414</v>
      </c>
      <c r="F124" s="35"/>
      <c r="G124" s="35"/>
      <c r="H124" s="35"/>
    </row>
    <row r="125" spans="1:8" ht="192" x14ac:dyDescent="0.2">
      <c r="A125" s="35"/>
      <c r="B125" s="35"/>
      <c r="C125" s="35"/>
      <c r="D125" s="35"/>
      <c r="E125" s="35" t="s">
        <v>1415</v>
      </c>
      <c r="F125" s="35"/>
      <c r="G125" s="35"/>
      <c r="H125" s="35"/>
    </row>
    <row r="126" spans="1:8" ht="16" x14ac:dyDescent="0.2">
      <c r="A126" s="35"/>
      <c r="B126" s="35"/>
      <c r="C126" s="35"/>
      <c r="D126" s="35"/>
      <c r="E126" s="35" t="s">
        <v>1416</v>
      </c>
      <c r="F126" s="35"/>
      <c r="G126" s="35"/>
      <c r="H126" s="35"/>
    </row>
    <row r="127" spans="1:8" ht="29.25" customHeight="1" x14ac:dyDescent="0.2">
      <c r="A127" s="35"/>
      <c r="B127" s="35"/>
      <c r="C127" s="35"/>
      <c r="D127" s="35"/>
      <c r="E127" s="35" t="s">
        <v>1417</v>
      </c>
      <c r="F127" s="35"/>
      <c r="G127" s="35"/>
      <c r="H127" s="35"/>
    </row>
    <row r="128" spans="1:8" ht="48" x14ac:dyDescent="0.2">
      <c r="A128" s="35"/>
      <c r="B128" s="35"/>
      <c r="C128" s="35"/>
      <c r="D128" s="35"/>
      <c r="E128" s="35" t="s">
        <v>1418</v>
      </c>
      <c r="F128" s="35"/>
      <c r="G128" s="35"/>
      <c r="H128" s="35"/>
    </row>
    <row r="129" spans="1:8" ht="32" x14ac:dyDescent="0.2">
      <c r="A129" s="35"/>
      <c r="B129" s="35"/>
      <c r="C129" s="35"/>
      <c r="D129" s="35"/>
      <c r="E129" s="35" t="s">
        <v>1419</v>
      </c>
      <c r="F129" s="35"/>
      <c r="G129" s="35"/>
      <c r="H129" s="35"/>
    </row>
    <row r="130" spans="1:8" ht="64" x14ac:dyDescent="0.2">
      <c r="A130" s="35"/>
      <c r="B130" s="35"/>
      <c r="C130" s="35"/>
      <c r="D130" s="35"/>
      <c r="E130" s="35" t="s">
        <v>1420</v>
      </c>
      <c r="F130" s="35"/>
      <c r="G130" s="35"/>
      <c r="H130" s="35"/>
    </row>
    <row r="131" spans="1:8" ht="29.25" customHeight="1" x14ac:dyDescent="0.2">
      <c r="A131" s="35"/>
      <c r="B131" s="35"/>
      <c r="C131" s="35"/>
      <c r="D131" s="35"/>
      <c r="E131" s="35" t="s">
        <v>1421</v>
      </c>
      <c r="F131" s="35"/>
      <c r="G131" s="35"/>
      <c r="H131" s="35"/>
    </row>
    <row r="132" spans="1:8" ht="29.25" customHeight="1" x14ac:dyDescent="0.2">
      <c r="A132" s="35"/>
      <c r="B132" s="35"/>
      <c r="C132" s="35"/>
      <c r="D132" s="35"/>
      <c r="E132" s="35" t="s">
        <v>1422</v>
      </c>
      <c r="F132" s="35"/>
      <c r="G132" s="35"/>
      <c r="H132" s="35"/>
    </row>
    <row r="133" spans="1:8" ht="32" x14ac:dyDescent="0.2">
      <c r="A133" s="35"/>
      <c r="B133" s="35"/>
      <c r="C133" s="35"/>
      <c r="D133" s="35"/>
      <c r="E133" s="35" t="s">
        <v>1423</v>
      </c>
      <c r="F133" s="35"/>
      <c r="G133" s="35"/>
      <c r="H133" s="35"/>
    </row>
    <row r="134" spans="1:8" ht="29.25" customHeight="1" x14ac:dyDescent="0.2">
      <c r="A134" s="35"/>
      <c r="B134" s="35"/>
      <c r="C134" s="35"/>
      <c r="D134" s="35"/>
      <c r="E134" s="35" t="s">
        <v>1424</v>
      </c>
      <c r="F134" s="35"/>
      <c r="G134" s="35"/>
      <c r="H134" s="35"/>
    </row>
    <row r="135" spans="1:8" ht="16" x14ac:dyDescent="0.2">
      <c r="A135" s="35"/>
      <c r="B135" s="35"/>
      <c r="C135" s="35"/>
      <c r="D135" s="35"/>
      <c r="E135" s="35" t="s">
        <v>1425</v>
      </c>
      <c r="F135" s="35"/>
      <c r="G135" s="35"/>
      <c r="H135" s="35"/>
    </row>
    <row r="136" spans="1:8" ht="16" x14ac:dyDescent="0.2">
      <c r="A136" s="35"/>
      <c r="B136" s="35"/>
      <c r="C136" s="35"/>
      <c r="D136" s="35"/>
      <c r="E136" s="35" t="s">
        <v>1426</v>
      </c>
      <c r="F136" s="35"/>
      <c r="G136" s="35"/>
      <c r="H136" s="35"/>
    </row>
    <row r="137" spans="1:8" ht="16" x14ac:dyDescent="0.2">
      <c r="A137" s="35"/>
      <c r="B137" s="35"/>
      <c r="C137" s="35"/>
      <c r="D137" s="35"/>
      <c r="E137" s="35" t="s">
        <v>1427</v>
      </c>
      <c r="F137" s="35"/>
      <c r="G137" s="35"/>
      <c r="H137" s="35"/>
    </row>
    <row r="138" spans="1:8" ht="36" customHeight="1" x14ac:dyDescent="0.2">
      <c r="A138" s="35"/>
      <c r="B138" s="35"/>
      <c r="C138" s="35"/>
      <c r="D138" s="35"/>
      <c r="E138" s="35" t="s">
        <v>1428</v>
      </c>
      <c r="F138" s="35"/>
      <c r="G138" s="35"/>
      <c r="H138" s="35"/>
    </row>
    <row r="139" spans="1:8" ht="16" x14ac:dyDescent="0.2">
      <c r="A139" s="35"/>
      <c r="B139" s="35"/>
      <c r="C139" s="35"/>
      <c r="D139" s="35"/>
      <c r="E139" s="35" t="s">
        <v>1429</v>
      </c>
      <c r="F139" s="35"/>
      <c r="G139" s="35"/>
      <c r="H139" s="35"/>
    </row>
    <row r="140" spans="1:8" ht="16" x14ac:dyDescent="0.2">
      <c r="A140" s="35"/>
      <c r="B140" s="35"/>
      <c r="C140" s="35"/>
      <c r="D140" s="35"/>
      <c r="E140" s="35" t="s">
        <v>1430</v>
      </c>
      <c r="F140" s="35"/>
      <c r="G140" s="35"/>
      <c r="H140" s="35"/>
    </row>
    <row r="141" spans="1:8" ht="32" x14ac:dyDescent="0.2">
      <c r="A141" s="35"/>
      <c r="B141" s="35"/>
      <c r="C141" s="35"/>
      <c r="D141" s="35"/>
      <c r="E141" s="35" t="s">
        <v>1431</v>
      </c>
      <c r="F141" s="35"/>
      <c r="G141" s="35"/>
      <c r="H141" s="35"/>
    </row>
    <row r="142" spans="1:8" ht="101.5" customHeight="1" x14ac:dyDescent="0.2">
      <c r="A142" s="35" t="s">
        <v>5</v>
      </c>
      <c r="B142" s="74" t="s">
        <v>433</v>
      </c>
      <c r="C142" s="35" t="s">
        <v>377</v>
      </c>
      <c r="D142" s="35" t="s">
        <v>434</v>
      </c>
      <c r="E142" s="35" t="s">
        <v>1432</v>
      </c>
      <c r="F142" s="35"/>
      <c r="G142" s="35"/>
      <c r="H142" s="35"/>
    </row>
    <row r="143" spans="1:8" ht="29.25" customHeight="1" x14ac:dyDescent="0.2">
      <c r="A143" s="35"/>
      <c r="B143" s="35"/>
      <c r="C143" s="35"/>
      <c r="D143" s="35"/>
      <c r="E143" s="35" t="s">
        <v>1433</v>
      </c>
      <c r="F143" s="35"/>
      <c r="G143" s="35"/>
      <c r="H143" s="35"/>
    </row>
    <row r="144" spans="1:8" ht="29.25" customHeight="1" x14ac:dyDescent="0.2">
      <c r="A144" s="35"/>
      <c r="B144" s="35"/>
      <c r="C144" s="35"/>
      <c r="D144" s="35"/>
      <c r="E144" s="35" t="s">
        <v>1434</v>
      </c>
      <c r="F144" s="35"/>
      <c r="G144" s="35"/>
      <c r="H144" s="35"/>
    </row>
    <row r="145" spans="1:8" ht="29.25" customHeight="1" x14ac:dyDescent="0.2">
      <c r="A145" s="35"/>
      <c r="B145" s="35"/>
      <c r="C145" s="35"/>
      <c r="D145" s="35"/>
      <c r="E145" s="35" t="s">
        <v>1435</v>
      </c>
      <c r="F145" s="35"/>
      <c r="G145" s="35"/>
      <c r="H145" s="35"/>
    </row>
    <row r="146" spans="1:8" ht="29.25" customHeight="1" x14ac:dyDescent="0.2">
      <c r="A146" s="35"/>
      <c r="B146" s="35"/>
      <c r="C146" s="35"/>
      <c r="D146" s="35"/>
      <c r="E146" s="35" t="s">
        <v>1436</v>
      </c>
      <c r="F146" s="35"/>
      <c r="G146" s="35"/>
      <c r="H146" s="35"/>
    </row>
    <row r="147" spans="1:8" ht="29.25" customHeight="1" x14ac:dyDescent="0.2">
      <c r="A147" s="35"/>
      <c r="B147" s="35"/>
      <c r="C147" s="35"/>
      <c r="D147" s="35"/>
      <c r="E147" s="35" t="s">
        <v>1437</v>
      </c>
      <c r="F147" s="35"/>
      <c r="G147" s="35"/>
      <c r="H147" s="35"/>
    </row>
    <row r="148" spans="1:8" ht="29.25" customHeight="1" x14ac:dyDescent="0.2">
      <c r="A148" s="35"/>
      <c r="B148" s="35"/>
      <c r="C148" s="35"/>
      <c r="D148" s="35"/>
      <c r="E148" s="35" t="s">
        <v>1438</v>
      </c>
      <c r="F148" s="35"/>
      <c r="G148" s="35"/>
      <c r="H148" s="35"/>
    </row>
    <row r="149" spans="1:8" ht="29.25" customHeight="1" x14ac:dyDescent="0.2">
      <c r="A149" s="35"/>
      <c r="B149" s="35"/>
      <c r="C149" s="35"/>
      <c r="D149" s="35"/>
      <c r="E149" s="35" t="s">
        <v>1439</v>
      </c>
      <c r="F149" s="35"/>
      <c r="G149" s="35"/>
      <c r="H149" s="35"/>
    </row>
    <row r="150" spans="1:8" ht="29.25" customHeight="1" x14ac:dyDescent="0.2">
      <c r="A150" s="35"/>
      <c r="B150" s="35"/>
      <c r="C150" s="35"/>
      <c r="D150" s="35"/>
      <c r="E150" s="35" t="s">
        <v>1440</v>
      </c>
      <c r="F150" s="35"/>
      <c r="G150" s="35"/>
      <c r="H150" s="35"/>
    </row>
    <row r="151" spans="1:8" ht="32" x14ac:dyDescent="0.2">
      <c r="A151" s="35"/>
      <c r="B151" s="35"/>
      <c r="C151" s="35"/>
      <c r="D151" s="35"/>
      <c r="E151" s="35" t="s">
        <v>1441</v>
      </c>
      <c r="F151" s="35"/>
      <c r="G151" s="35"/>
      <c r="H151" s="35"/>
    </row>
    <row r="152" spans="1:8" ht="32" x14ac:dyDescent="0.2">
      <c r="A152" s="35"/>
      <c r="B152" s="35"/>
      <c r="C152" s="35"/>
      <c r="D152" s="35"/>
      <c r="E152" s="35" t="s">
        <v>1442</v>
      </c>
      <c r="F152" s="35"/>
      <c r="G152" s="35"/>
      <c r="H152" s="35"/>
    </row>
    <row r="153" spans="1:8" ht="32" x14ac:dyDescent="0.2">
      <c r="A153" s="35"/>
      <c r="B153" s="35"/>
      <c r="C153" s="35"/>
      <c r="D153" s="35"/>
      <c r="E153" s="35" t="s">
        <v>1443</v>
      </c>
      <c r="F153" s="35"/>
      <c r="G153" s="35"/>
      <c r="H153" s="35"/>
    </row>
    <row r="154" spans="1:8" ht="32" x14ac:dyDescent="0.2">
      <c r="A154" s="35"/>
      <c r="B154" s="35"/>
      <c r="C154" s="35"/>
      <c r="D154" s="35"/>
      <c r="E154" s="35" t="s">
        <v>1444</v>
      </c>
      <c r="F154" s="35"/>
      <c r="G154" s="35"/>
      <c r="H154" s="35"/>
    </row>
    <row r="155" spans="1:8" ht="80" x14ac:dyDescent="0.2">
      <c r="A155" s="35"/>
      <c r="B155" s="35"/>
      <c r="C155" s="35"/>
      <c r="D155" s="35"/>
      <c r="E155" s="35" t="s">
        <v>1445</v>
      </c>
      <c r="F155" s="35"/>
      <c r="G155" s="35"/>
      <c r="H155" s="35"/>
    </row>
    <row r="156" spans="1:8" ht="48" x14ac:dyDescent="0.2">
      <c r="A156" s="35"/>
      <c r="B156" s="35"/>
      <c r="C156" s="35"/>
      <c r="D156" s="35"/>
      <c r="E156" s="35" t="s">
        <v>1446</v>
      </c>
      <c r="F156" s="35"/>
      <c r="G156" s="35"/>
      <c r="H156" s="35"/>
    </row>
    <row r="157" spans="1:8" ht="105.75" customHeight="1" x14ac:dyDescent="0.2">
      <c r="A157" s="35"/>
      <c r="B157" s="35"/>
      <c r="C157" s="35"/>
      <c r="D157" s="35"/>
      <c r="E157" s="35" t="s">
        <v>1447</v>
      </c>
      <c r="F157" s="35"/>
      <c r="G157" s="35"/>
      <c r="H157" s="35"/>
    </row>
    <row r="158" spans="1:8" ht="32" x14ac:dyDescent="0.2">
      <c r="A158" s="35"/>
      <c r="B158" s="35"/>
      <c r="C158" s="35"/>
      <c r="D158" s="35"/>
      <c r="E158" s="35" t="s">
        <v>1448</v>
      </c>
      <c r="F158" s="35"/>
      <c r="G158" s="35"/>
      <c r="H158" s="35"/>
    </row>
    <row r="159" spans="1:8" ht="32" x14ac:dyDescent="0.2">
      <c r="A159" s="35"/>
      <c r="B159" s="35"/>
      <c r="C159" s="35"/>
      <c r="D159" s="35"/>
      <c r="E159" s="35" t="s">
        <v>1449</v>
      </c>
      <c r="F159" s="35"/>
      <c r="G159" s="35"/>
      <c r="H159" s="35"/>
    </row>
    <row r="160" spans="1:8" ht="32" x14ac:dyDescent="0.2">
      <c r="A160" s="35"/>
      <c r="B160" s="35"/>
      <c r="C160" s="35"/>
      <c r="D160" s="35"/>
      <c r="E160" s="35" t="s">
        <v>1436</v>
      </c>
      <c r="F160" s="35"/>
      <c r="G160" s="35"/>
      <c r="H160" s="35"/>
    </row>
    <row r="161" spans="1:8" ht="32" x14ac:dyDescent="0.2">
      <c r="A161" s="35"/>
      <c r="B161" s="35"/>
      <c r="C161" s="35"/>
      <c r="D161" s="35"/>
      <c r="E161" s="35" t="s">
        <v>1437</v>
      </c>
      <c r="F161" s="35"/>
      <c r="G161" s="35"/>
      <c r="H161" s="35"/>
    </row>
    <row r="162" spans="1:8" ht="32" x14ac:dyDescent="0.2">
      <c r="A162" s="35"/>
      <c r="B162" s="35"/>
      <c r="C162" s="35"/>
      <c r="D162" s="35"/>
      <c r="E162" s="35" t="s">
        <v>1450</v>
      </c>
      <c r="F162" s="35"/>
      <c r="G162" s="35"/>
      <c r="H162" s="35"/>
    </row>
    <row r="163" spans="1:8" ht="32" x14ac:dyDescent="0.2">
      <c r="A163" s="35"/>
      <c r="B163" s="35"/>
      <c r="C163" s="35"/>
      <c r="D163" s="35"/>
      <c r="E163" s="35" t="s">
        <v>1451</v>
      </c>
      <c r="F163" s="35"/>
      <c r="G163" s="35"/>
      <c r="H163" s="35"/>
    </row>
    <row r="164" spans="1:8" ht="32" x14ac:dyDescent="0.2">
      <c r="A164" s="35"/>
      <c r="B164" s="35"/>
      <c r="C164" s="35"/>
      <c r="D164" s="35"/>
      <c r="E164" s="35" t="s">
        <v>1452</v>
      </c>
      <c r="F164" s="35"/>
      <c r="G164" s="35"/>
      <c r="H164" s="35"/>
    </row>
    <row r="165" spans="1:8" ht="32" x14ac:dyDescent="0.2">
      <c r="A165" s="35"/>
      <c r="B165" s="35"/>
      <c r="C165" s="35"/>
      <c r="D165" s="35"/>
      <c r="E165" s="35" t="s">
        <v>1453</v>
      </c>
      <c r="F165" s="35"/>
      <c r="G165" s="35"/>
      <c r="H165" s="35"/>
    </row>
    <row r="166" spans="1:8" ht="32" x14ac:dyDescent="0.2">
      <c r="A166" s="35"/>
      <c r="B166" s="35"/>
      <c r="C166" s="35"/>
      <c r="D166" s="35"/>
      <c r="E166" s="35" t="s">
        <v>1454</v>
      </c>
      <c r="F166" s="35"/>
      <c r="G166" s="35"/>
      <c r="H166" s="35"/>
    </row>
    <row r="167" spans="1:8" ht="32" x14ac:dyDescent="0.2">
      <c r="A167" s="35"/>
      <c r="B167" s="35"/>
      <c r="C167" s="35"/>
      <c r="D167" s="35"/>
      <c r="E167" s="35" t="s">
        <v>1455</v>
      </c>
      <c r="F167" s="35"/>
      <c r="G167" s="35"/>
      <c r="H167" s="35"/>
    </row>
    <row r="168" spans="1:8" ht="32" x14ac:dyDescent="0.2">
      <c r="A168" s="35"/>
      <c r="B168" s="35"/>
      <c r="C168" s="35"/>
      <c r="D168" s="35"/>
      <c r="E168" s="35" t="s">
        <v>1456</v>
      </c>
      <c r="F168" s="35"/>
      <c r="G168" s="35"/>
      <c r="H168" s="35"/>
    </row>
    <row r="169" spans="1:8" ht="32" x14ac:dyDescent="0.2">
      <c r="A169" s="35"/>
      <c r="B169" s="35"/>
      <c r="C169" s="35"/>
      <c r="D169" s="35"/>
      <c r="E169" s="35" t="s">
        <v>1457</v>
      </c>
      <c r="F169" s="35"/>
      <c r="G169" s="35"/>
      <c r="H169" s="35"/>
    </row>
    <row r="170" spans="1:8" ht="32" x14ac:dyDescent="0.2">
      <c r="A170" s="35"/>
      <c r="B170" s="35"/>
      <c r="C170" s="35"/>
      <c r="D170" s="35"/>
      <c r="E170" s="35" t="s">
        <v>1458</v>
      </c>
      <c r="F170" s="35"/>
      <c r="G170" s="35"/>
      <c r="H170" s="35"/>
    </row>
    <row r="171" spans="1:8" ht="48" x14ac:dyDescent="0.2">
      <c r="A171" s="35" t="s">
        <v>5</v>
      </c>
      <c r="B171" s="35" t="s">
        <v>584</v>
      </c>
      <c r="C171" s="35" t="s">
        <v>377</v>
      </c>
      <c r="D171" s="35" t="s">
        <v>585</v>
      </c>
      <c r="E171" s="98" t="s">
        <v>796</v>
      </c>
      <c r="F171" s="35"/>
      <c r="G171" s="35"/>
      <c r="H171" s="35"/>
    </row>
    <row r="172" spans="1:8" ht="32" x14ac:dyDescent="0.2">
      <c r="A172" s="35"/>
      <c r="B172" s="35"/>
      <c r="C172" s="35"/>
      <c r="D172" s="35"/>
      <c r="E172" s="35" t="s">
        <v>646</v>
      </c>
      <c r="F172" s="35"/>
      <c r="G172" s="35"/>
      <c r="H172" s="35"/>
    </row>
    <row r="173" spans="1:8" ht="16" x14ac:dyDescent="0.2">
      <c r="A173" s="35"/>
      <c r="B173" s="35"/>
      <c r="C173" s="35"/>
      <c r="D173" s="35"/>
      <c r="E173" s="35" t="s">
        <v>1459</v>
      </c>
      <c r="F173" s="35"/>
      <c r="G173" s="35"/>
      <c r="H173" s="35"/>
    </row>
    <row r="174" spans="1:8" ht="16" x14ac:dyDescent="0.2">
      <c r="A174" s="35"/>
      <c r="B174" s="35"/>
      <c r="C174" s="35"/>
      <c r="D174" s="35"/>
      <c r="E174" s="35" t="s">
        <v>1460</v>
      </c>
      <c r="F174" s="35"/>
      <c r="G174" s="35"/>
      <c r="H174" s="35"/>
    </row>
    <row r="175" spans="1:8" ht="101.5" customHeight="1" x14ac:dyDescent="0.2">
      <c r="A175" s="35" t="s">
        <v>5</v>
      </c>
      <c r="B175" s="35" t="s">
        <v>435</v>
      </c>
      <c r="C175" s="35" t="s">
        <v>377</v>
      </c>
      <c r="D175" s="35" t="s">
        <v>436</v>
      </c>
      <c r="E175" s="35" t="s">
        <v>1461</v>
      </c>
      <c r="F175" s="35"/>
      <c r="G175" s="35"/>
      <c r="H175" s="35"/>
    </row>
    <row r="176" spans="1:8" ht="29.25" customHeight="1" x14ac:dyDescent="0.2">
      <c r="A176" s="35"/>
      <c r="B176" s="35"/>
      <c r="C176" s="35"/>
      <c r="D176" s="35"/>
      <c r="E176" s="35" t="s">
        <v>1462</v>
      </c>
      <c r="F176" s="35"/>
      <c r="G176" s="35"/>
      <c r="H176" s="35"/>
    </row>
    <row r="177" spans="1:8" ht="16" x14ac:dyDescent="0.2">
      <c r="A177" s="35"/>
      <c r="B177" s="35"/>
      <c r="C177" s="35"/>
      <c r="D177" s="35"/>
      <c r="E177" s="35" t="s">
        <v>1463</v>
      </c>
      <c r="F177" s="35"/>
      <c r="G177" s="35"/>
      <c r="H177" s="35"/>
    </row>
    <row r="178" spans="1:8" ht="29.25" customHeight="1" x14ac:dyDescent="0.2">
      <c r="A178" s="35"/>
      <c r="B178" s="35"/>
      <c r="C178" s="35"/>
      <c r="D178" s="35"/>
      <c r="E178" s="35" t="s">
        <v>1464</v>
      </c>
      <c r="F178" s="35"/>
      <c r="G178" s="35"/>
      <c r="H178" s="35"/>
    </row>
    <row r="179" spans="1:8" ht="29.25" customHeight="1" x14ac:dyDescent="0.2">
      <c r="A179" s="35"/>
      <c r="B179" s="35"/>
      <c r="C179" s="35"/>
      <c r="D179" s="35"/>
      <c r="E179" s="35" t="s">
        <v>1465</v>
      </c>
      <c r="F179" s="35"/>
      <c r="G179" s="35"/>
      <c r="H179" s="35"/>
    </row>
    <row r="180" spans="1:8" ht="29.25" customHeight="1" x14ac:dyDescent="0.2">
      <c r="A180" s="35"/>
      <c r="B180" s="35"/>
      <c r="C180" s="35"/>
      <c r="D180" s="35"/>
      <c r="E180" s="35" t="s">
        <v>1466</v>
      </c>
      <c r="F180" s="35"/>
      <c r="G180" s="35"/>
      <c r="H180" s="35"/>
    </row>
    <row r="181" spans="1:8" ht="29.25" customHeight="1" x14ac:dyDescent="0.2">
      <c r="A181" s="35"/>
      <c r="B181" s="35"/>
      <c r="C181" s="35"/>
      <c r="D181" s="35"/>
      <c r="E181" s="35" t="s">
        <v>1467</v>
      </c>
      <c r="F181" s="35"/>
      <c r="G181" s="35"/>
      <c r="H181" s="35"/>
    </row>
    <row r="182" spans="1:8" ht="29.25" customHeight="1" x14ac:dyDescent="0.2">
      <c r="A182" s="35"/>
      <c r="B182" s="35"/>
      <c r="C182" s="35"/>
      <c r="D182" s="35"/>
      <c r="E182" s="35" t="s">
        <v>1468</v>
      </c>
      <c r="F182" s="35"/>
      <c r="G182" s="35"/>
      <c r="H182" s="35"/>
    </row>
    <row r="183" spans="1:8" ht="29.25" customHeight="1" x14ac:dyDescent="0.2">
      <c r="A183" s="35"/>
      <c r="B183" s="35"/>
      <c r="C183" s="35"/>
      <c r="D183" s="35"/>
      <c r="E183" s="35" t="s">
        <v>1469</v>
      </c>
      <c r="F183" s="35"/>
      <c r="G183" s="35"/>
      <c r="H183" s="35"/>
    </row>
    <row r="184" spans="1:8" ht="80" x14ac:dyDescent="0.2">
      <c r="A184" s="35"/>
      <c r="B184" s="35"/>
      <c r="C184" s="35"/>
      <c r="D184" s="35"/>
      <c r="E184" s="35" t="s">
        <v>1470</v>
      </c>
      <c r="F184" s="35"/>
      <c r="G184" s="35"/>
      <c r="H184" s="35"/>
    </row>
    <row r="185" spans="1:8" ht="49" customHeight="1" x14ac:dyDescent="0.2">
      <c r="A185" s="35"/>
      <c r="B185" s="35"/>
      <c r="C185" s="35"/>
      <c r="D185" s="35"/>
      <c r="E185" s="35" t="s">
        <v>1471</v>
      </c>
      <c r="F185" s="35"/>
      <c r="G185" s="35"/>
      <c r="H185" s="35"/>
    </row>
    <row r="186" spans="1:8" ht="29.25" customHeight="1" x14ac:dyDescent="0.2">
      <c r="A186" s="35"/>
      <c r="B186" s="35"/>
      <c r="C186" s="35"/>
      <c r="D186" s="35"/>
      <c r="E186" s="35" t="s">
        <v>1472</v>
      </c>
      <c r="F186" s="35"/>
      <c r="G186" s="35"/>
      <c r="H186" s="35"/>
    </row>
    <row r="187" spans="1:8" ht="29.25" customHeight="1" x14ac:dyDescent="0.2">
      <c r="A187" s="35"/>
      <c r="B187" s="35"/>
      <c r="C187" s="35"/>
      <c r="D187" s="35"/>
      <c r="E187" s="35" t="s">
        <v>1473</v>
      </c>
      <c r="F187" s="35"/>
      <c r="G187" s="35"/>
      <c r="H187" s="35"/>
    </row>
    <row r="188" spans="1:8" ht="29.25" customHeight="1" x14ac:dyDescent="0.2">
      <c r="A188" s="35"/>
      <c r="B188" s="35"/>
      <c r="C188" s="35"/>
      <c r="D188" s="35"/>
      <c r="E188" s="35" t="s">
        <v>1474</v>
      </c>
      <c r="F188" s="35"/>
      <c r="G188" s="35"/>
      <c r="H188" s="35"/>
    </row>
    <row r="189" spans="1:8" ht="29.25" customHeight="1" x14ac:dyDescent="0.2">
      <c r="A189" s="35"/>
      <c r="B189" s="35"/>
      <c r="C189" s="35"/>
      <c r="D189" s="35"/>
      <c r="E189" s="35" t="s">
        <v>1475</v>
      </c>
      <c r="F189" s="35"/>
      <c r="G189" s="35"/>
      <c r="H189" s="35"/>
    </row>
    <row r="190" spans="1:8" ht="29.25" customHeight="1" x14ac:dyDescent="0.2">
      <c r="A190" s="35"/>
      <c r="B190" s="35"/>
      <c r="C190" s="35"/>
      <c r="D190" s="35"/>
      <c r="E190" s="35" t="s">
        <v>1476</v>
      </c>
      <c r="F190" s="35"/>
      <c r="G190" s="35"/>
      <c r="H190" s="35"/>
    </row>
    <row r="191" spans="1:8" ht="29.25" customHeight="1" x14ac:dyDescent="0.2">
      <c r="A191" s="35"/>
      <c r="B191" s="35"/>
      <c r="C191" s="35"/>
      <c r="D191" s="35"/>
      <c r="E191" s="35" t="s">
        <v>1477</v>
      </c>
      <c r="F191" s="35"/>
      <c r="G191" s="35"/>
      <c r="H191" s="35"/>
    </row>
    <row r="192" spans="1:8" ht="29.25" customHeight="1" x14ac:dyDescent="0.2">
      <c r="A192" s="35"/>
      <c r="B192" s="35"/>
      <c r="C192" s="35"/>
      <c r="D192" s="35"/>
      <c r="E192" s="35" t="s">
        <v>1478</v>
      </c>
      <c r="F192" s="35"/>
      <c r="G192" s="35"/>
      <c r="H192" s="35"/>
    </row>
    <row r="193" spans="1:8" ht="29.25" customHeight="1" x14ac:dyDescent="0.2">
      <c r="A193" s="35"/>
      <c r="B193" s="35"/>
      <c r="C193" s="35"/>
      <c r="D193" s="35"/>
      <c r="E193" s="35" t="s">
        <v>1479</v>
      </c>
      <c r="F193" s="35"/>
      <c r="G193" s="35"/>
      <c r="H193" s="35"/>
    </row>
    <row r="194" spans="1:8" ht="29.25" customHeight="1" x14ac:dyDescent="0.2">
      <c r="A194" s="35"/>
      <c r="B194" s="35"/>
      <c r="C194" s="35"/>
      <c r="D194" s="35"/>
      <c r="E194" s="35" t="s">
        <v>1480</v>
      </c>
      <c r="F194" s="35"/>
      <c r="G194" s="35"/>
      <c r="H194" s="35"/>
    </row>
    <row r="195" spans="1:8" ht="29.25" customHeight="1" x14ac:dyDescent="0.2">
      <c r="A195" s="35"/>
      <c r="B195" s="35"/>
      <c r="C195" s="35"/>
      <c r="D195" s="35"/>
      <c r="E195" s="35" t="s">
        <v>1481</v>
      </c>
      <c r="F195" s="35"/>
      <c r="G195" s="35"/>
      <c r="H195" s="35"/>
    </row>
    <row r="196" spans="1:8" ht="29.25" customHeight="1" x14ac:dyDescent="0.2">
      <c r="A196" s="35"/>
      <c r="B196" s="35"/>
      <c r="C196" s="35"/>
      <c r="D196" s="35"/>
      <c r="E196" s="35" t="s">
        <v>1482</v>
      </c>
      <c r="F196" s="35"/>
      <c r="G196" s="35"/>
      <c r="H196" s="35"/>
    </row>
    <row r="197" spans="1:8" ht="32" x14ac:dyDescent="0.2">
      <c r="A197" s="35"/>
      <c r="B197" s="35"/>
      <c r="C197" s="35"/>
      <c r="D197" s="35"/>
      <c r="E197" s="35" t="s">
        <v>1483</v>
      </c>
      <c r="F197" s="35"/>
      <c r="G197" s="35"/>
      <c r="H197" s="35"/>
    </row>
    <row r="198" spans="1:8" ht="32" x14ac:dyDescent="0.2">
      <c r="A198" s="35"/>
      <c r="B198" s="35"/>
      <c r="C198" s="35"/>
      <c r="D198" s="35"/>
      <c r="E198" s="35" t="s">
        <v>1484</v>
      </c>
      <c r="F198" s="35"/>
      <c r="G198" s="35"/>
      <c r="H198" s="35"/>
    </row>
    <row r="199" spans="1:8" ht="29.25" customHeight="1" x14ac:dyDescent="0.2">
      <c r="A199" s="35"/>
      <c r="B199" s="35"/>
      <c r="C199" s="35"/>
      <c r="D199" s="35"/>
      <c r="E199" s="35" t="s">
        <v>1485</v>
      </c>
      <c r="F199" s="35"/>
      <c r="G199" s="35"/>
      <c r="H199" s="35"/>
    </row>
    <row r="200" spans="1:8" ht="29.25" customHeight="1" x14ac:dyDescent="0.2">
      <c r="A200" s="35"/>
      <c r="B200" s="35"/>
      <c r="C200" s="35"/>
      <c r="D200" s="35"/>
      <c r="E200" s="35" t="s">
        <v>1486</v>
      </c>
      <c r="F200" s="35"/>
      <c r="G200" s="35"/>
      <c r="H200" s="35"/>
    </row>
    <row r="201" spans="1:8" ht="29.25" customHeight="1" x14ac:dyDescent="0.2">
      <c r="A201" s="35"/>
      <c r="B201" s="35"/>
      <c r="C201" s="35"/>
      <c r="D201" s="35"/>
      <c r="E201" s="35" t="s">
        <v>1487</v>
      </c>
      <c r="F201" s="35"/>
      <c r="G201" s="35"/>
      <c r="H201" s="35"/>
    </row>
    <row r="202" spans="1:8" ht="32" x14ac:dyDescent="0.2">
      <c r="A202" s="35"/>
      <c r="B202" s="35"/>
      <c r="C202" s="35"/>
      <c r="D202" s="35"/>
      <c r="E202" s="35" t="s">
        <v>1488</v>
      </c>
      <c r="F202" s="35"/>
      <c r="G202" s="35"/>
      <c r="H202" s="35"/>
    </row>
    <row r="203" spans="1:8" ht="32" x14ac:dyDescent="0.2">
      <c r="A203" s="35"/>
      <c r="B203" s="35"/>
      <c r="C203" s="35"/>
      <c r="D203" s="35"/>
      <c r="E203" s="35" t="s">
        <v>1489</v>
      </c>
      <c r="F203" s="35"/>
      <c r="G203" s="35"/>
      <c r="H203" s="35"/>
    </row>
    <row r="204" spans="1:8" ht="32" x14ac:dyDescent="0.2">
      <c r="A204" s="35"/>
      <c r="B204" s="35"/>
      <c r="C204" s="35"/>
      <c r="D204" s="35"/>
      <c r="E204" s="35" t="s">
        <v>1490</v>
      </c>
      <c r="F204" s="35"/>
      <c r="G204" s="35"/>
      <c r="H204" s="35"/>
    </row>
    <row r="205" spans="1:8" ht="32" x14ac:dyDescent="0.2">
      <c r="A205" s="35"/>
      <c r="B205" s="35"/>
      <c r="C205" s="35"/>
      <c r="D205" s="35"/>
      <c r="E205" s="35" t="s">
        <v>1491</v>
      </c>
      <c r="F205" s="35"/>
      <c r="G205" s="35"/>
      <c r="H205" s="35"/>
    </row>
    <row r="206" spans="1:8" ht="32" x14ac:dyDescent="0.2">
      <c r="A206" s="35"/>
      <c r="B206" s="35"/>
      <c r="C206" s="35"/>
      <c r="D206" s="35"/>
      <c r="E206" s="35" t="s">
        <v>1492</v>
      </c>
      <c r="F206" s="35"/>
      <c r="G206" s="35"/>
      <c r="H206" s="35"/>
    </row>
    <row r="207" spans="1:8" ht="32" x14ac:dyDescent="0.2">
      <c r="A207" s="35"/>
      <c r="B207" s="35"/>
      <c r="C207" s="35"/>
      <c r="D207" s="35"/>
      <c r="E207" s="35" t="s">
        <v>1493</v>
      </c>
      <c r="F207" s="35"/>
      <c r="G207" s="35"/>
      <c r="H207" s="35"/>
    </row>
    <row r="208" spans="1:8" ht="32" x14ac:dyDescent="0.2">
      <c r="A208" s="35"/>
      <c r="B208" s="35"/>
      <c r="C208" s="35"/>
      <c r="D208" s="35"/>
      <c r="E208" s="35" t="s">
        <v>1494</v>
      </c>
      <c r="F208" s="35"/>
      <c r="G208" s="35"/>
      <c r="H208" s="35"/>
    </row>
    <row r="209" spans="1:9" ht="32" x14ac:dyDescent="0.2">
      <c r="A209" s="35"/>
      <c r="B209" s="35"/>
      <c r="C209" s="35"/>
      <c r="D209" s="35"/>
      <c r="E209" s="35" t="s">
        <v>1495</v>
      </c>
      <c r="F209" s="35"/>
      <c r="G209" s="35"/>
      <c r="H209" s="35"/>
    </row>
    <row r="210" spans="1:9" ht="32" x14ac:dyDescent="0.2">
      <c r="A210" s="35"/>
      <c r="B210" s="35"/>
      <c r="C210" s="35"/>
      <c r="D210" s="35"/>
      <c r="E210" s="35" t="s">
        <v>1496</v>
      </c>
      <c r="F210" s="35"/>
      <c r="G210" s="35"/>
      <c r="H210" s="35"/>
    </row>
    <row r="211" spans="1:9" ht="32" x14ac:dyDescent="0.2">
      <c r="A211" s="35"/>
      <c r="B211" s="35"/>
      <c r="C211" s="35"/>
      <c r="D211" s="35"/>
      <c r="E211" s="35" t="s">
        <v>1497</v>
      </c>
      <c r="F211" s="35"/>
      <c r="G211" s="35"/>
      <c r="H211" s="35"/>
    </row>
    <row r="212" spans="1:9" ht="32" x14ac:dyDescent="0.2">
      <c r="A212" s="35"/>
      <c r="B212" s="35"/>
      <c r="C212" s="35"/>
      <c r="D212" s="35"/>
      <c r="E212" s="35" t="s">
        <v>1498</v>
      </c>
      <c r="F212" s="35"/>
      <c r="G212" s="35"/>
      <c r="H212" s="35"/>
    </row>
    <row r="213" spans="1:9" ht="32" x14ac:dyDescent="0.2">
      <c r="A213" s="35"/>
      <c r="B213" s="35"/>
      <c r="C213" s="35"/>
      <c r="D213" s="35"/>
      <c r="E213" s="35" t="s">
        <v>1499</v>
      </c>
      <c r="F213" s="35"/>
      <c r="G213" s="35"/>
      <c r="H213" s="35"/>
    </row>
    <row r="214" spans="1:9" ht="32" x14ac:dyDescent="0.2">
      <c r="A214" s="35"/>
      <c r="B214" s="35"/>
      <c r="C214" s="35"/>
      <c r="D214" s="35"/>
      <c r="E214" s="35" t="s">
        <v>1500</v>
      </c>
      <c r="F214" s="35"/>
      <c r="G214" s="35"/>
      <c r="H214" s="35"/>
    </row>
    <row r="215" spans="1:9" ht="32" x14ac:dyDescent="0.2">
      <c r="A215" s="35"/>
      <c r="B215" s="35"/>
      <c r="C215" s="35"/>
      <c r="D215" s="35"/>
      <c r="E215" s="35" t="s">
        <v>1501</v>
      </c>
      <c r="F215" s="35"/>
      <c r="G215" s="35"/>
      <c r="H215" s="35"/>
    </row>
    <row r="216" spans="1:9" ht="32" x14ac:dyDescent="0.2">
      <c r="A216" s="35"/>
      <c r="B216" s="35"/>
      <c r="C216" s="35"/>
      <c r="D216" s="35"/>
      <c r="E216" s="35" t="s">
        <v>1502</v>
      </c>
      <c r="F216" s="35"/>
      <c r="G216" s="35"/>
      <c r="H216" s="35"/>
    </row>
    <row r="217" spans="1:9" ht="29.25" customHeight="1" x14ac:dyDescent="0.2">
      <c r="A217" s="35"/>
      <c r="B217" s="35"/>
      <c r="C217" s="35"/>
      <c r="D217" s="35"/>
      <c r="E217" s="35" t="s">
        <v>1503</v>
      </c>
      <c r="F217" s="35"/>
      <c r="G217" s="35"/>
      <c r="H217" s="35"/>
    </row>
    <row r="218" spans="1:9" ht="29.25" customHeight="1" x14ac:dyDescent="0.2">
      <c r="A218" s="35"/>
      <c r="B218" s="35"/>
      <c r="C218" s="35"/>
      <c r="D218" s="35"/>
      <c r="E218" s="35" t="s">
        <v>1504</v>
      </c>
      <c r="F218" s="35"/>
      <c r="G218" s="35"/>
      <c r="H218" s="35"/>
    </row>
    <row r="219" spans="1:9" ht="29.25" customHeight="1" x14ac:dyDescent="0.2">
      <c r="A219" s="35"/>
      <c r="B219" s="35"/>
      <c r="C219" s="35"/>
      <c r="D219" s="35"/>
      <c r="E219" s="35" t="s">
        <v>1505</v>
      </c>
      <c r="F219" s="35"/>
      <c r="G219" s="35"/>
      <c r="H219" s="35"/>
    </row>
    <row r="220" spans="1:9" ht="29.25" customHeight="1" x14ac:dyDescent="0.2">
      <c r="A220" s="35"/>
      <c r="B220" s="35"/>
      <c r="C220" s="35"/>
      <c r="D220" s="35"/>
      <c r="E220" s="35" t="s">
        <v>1506</v>
      </c>
      <c r="F220" s="35"/>
      <c r="G220" s="35"/>
      <c r="H220" s="35"/>
    </row>
    <row r="221" spans="1:9" ht="16" x14ac:dyDescent="0.2">
      <c r="A221" s="35"/>
      <c r="B221" s="35"/>
      <c r="C221" s="35"/>
      <c r="D221" s="35"/>
      <c r="E221" s="35" t="s">
        <v>1507</v>
      </c>
      <c r="F221" s="35"/>
      <c r="G221" s="35"/>
      <c r="H221" s="35"/>
    </row>
    <row r="222" spans="1:9" s="36" customFormat="1" ht="16" x14ac:dyDescent="0.2">
      <c r="E222" s="35" t="s">
        <v>1508</v>
      </c>
      <c r="I222" s="73"/>
    </row>
    <row r="223" spans="1:9" ht="64" x14ac:dyDescent="0.2">
      <c r="A223" s="35" t="s">
        <v>5</v>
      </c>
      <c r="B223" s="74" t="s">
        <v>648</v>
      </c>
      <c r="C223" s="35" t="s">
        <v>377</v>
      </c>
      <c r="D223" s="35" t="s">
        <v>649</v>
      </c>
      <c r="E223" s="35" t="s">
        <v>1509</v>
      </c>
      <c r="F223" s="36"/>
      <c r="G223" s="36"/>
      <c r="H223" s="36"/>
    </row>
    <row r="224" spans="1:9" ht="32" x14ac:dyDescent="0.2">
      <c r="A224" s="36"/>
      <c r="B224" s="36"/>
      <c r="C224" s="36"/>
      <c r="D224" s="36"/>
      <c r="E224" s="35" t="s">
        <v>1510</v>
      </c>
      <c r="F224" s="36"/>
      <c r="G224" s="36"/>
      <c r="H224" s="36"/>
    </row>
    <row r="225" spans="1:8" ht="48" x14ac:dyDescent="0.2">
      <c r="A225" s="36"/>
      <c r="B225" s="36"/>
      <c r="C225" s="36"/>
      <c r="D225" s="36"/>
      <c r="E225" s="35" t="s">
        <v>1511</v>
      </c>
      <c r="F225" s="36"/>
      <c r="G225" s="36"/>
      <c r="H225" s="36"/>
    </row>
    <row r="226" spans="1:8" ht="32" x14ac:dyDescent="0.2">
      <c r="A226" s="36"/>
      <c r="B226" s="36"/>
      <c r="C226" s="36"/>
      <c r="D226" s="36"/>
      <c r="E226" s="35" t="s">
        <v>1512</v>
      </c>
      <c r="F226" s="36"/>
      <c r="G226" s="36"/>
      <c r="H226" s="36"/>
    </row>
    <row r="227" spans="1:8" ht="80" x14ac:dyDescent="0.2">
      <c r="A227" s="36"/>
      <c r="B227" s="36"/>
      <c r="C227" s="36"/>
      <c r="D227" s="36"/>
      <c r="E227" s="35" t="s">
        <v>1513</v>
      </c>
      <c r="F227" s="36"/>
      <c r="G227" s="36"/>
      <c r="H227" s="36"/>
    </row>
    <row r="228" spans="1:8" ht="32" x14ac:dyDescent="0.2">
      <c r="A228" s="36"/>
      <c r="B228" s="36"/>
      <c r="C228" s="36"/>
      <c r="D228" s="36"/>
      <c r="E228" s="35" t="s">
        <v>1514</v>
      </c>
      <c r="F228" s="36"/>
      <c r="G228" s="36"/>
      <c r="H228" s="36"/>
    </row>
    <row r="229" spans="1:8" ht="128" x14ac:dyDescent="0.2">
      <c r="A229" s="36"/>
      <c r="B229" s="36"/>
      <c r="C229" s="36"/>
      <c r="D229" s="36"/>
      <c r="E229" s="35" t="s">
        <v>1515</v>
      </c>
      <c r="F229" s="36"/>
      <c r="G229" s="36"/>
      <c r="H229" s="36"/>
    </row>
    <row r="230" spans="1:8" ht="32" x14ac:dyDescent="0.2">
      <c r="A230" s="36"/>
      <c r="B230" s="36"/>
      <c r="C230" s="36"/>
      <c r="D230" s="36"/>
      <c r="E230" s="35" t="s">
        <v>1516</v>
      </c>
      <c r="F230" s="36"/>
      <c r="G230" s="36"/>
      <c r="H230" s="36"/>
    </row>
    <row r="231" spans="1:8" ht="32" x14ac:dyDescent="0.2">
      <c r="A231" s="36"/>
      <c r="B231" s="36"/>
      <c r="C231" s="36"/>
      <c r="D231" s="36"/>
      <c r="E231" s="35" t="s">
        <v>1517</v>
      </c>
      <c r="F231" s="36"/>
      <c r="G231" s="36"/>
      <c r="H231" s="36"/>
    </row>
    <row r="232" spans="1:8" ht="48" x14ac:dyDescent="0.2">
      <c r="A232" s="36"/>
      <c r="B232" s="36"/>
      <c r="C232" s="36"/>
      <c r="D232" s="36"/>
      <c r="E232" s="35" t="s">
        <v>1518</v>
      </c>
      <c r="F232" s="36"/>
      <c r="G232" s="36"/>
      <c r="H232" s="36"/>
    </row>
    <row r="233" spans="1:8" ht="32" x14ac:dyDescent="0.2">
      <c r="A233" s="36"/>
      <c r="B233" s="36"/>
      <c r="C233" s="36"/>
      <c r="D233" s="36"/>
      <c r="E233" s="35" t="s">
        <v>1519</v>
      </c>
      <c r="F233" s="36"/>
      <c r="G233" s="36"/>
      <c r="H233" s="36"/>
    </row>
    <row r="234" spans="1:8" ht="80" x14ac:dyDescent="0.2">
      <c r="A234" s="36"/>
      <c r="B234" s="36"/>
      <c r="C234" s="36"/>
      <c r="D234" s="36"/>
      <c r="E234" s="35" t="s">
        <v>1520</v>
      </c>
      <c r="F234" s="36"/>
      <c r="G234" s="36"/>
      <c r="H234" s="36"/>
    </row>
    <row r="235" spans="1:8" ht="32" x14ac:dyDescent="0.2">
      <c r="A235" s="36"/>
      <c r="B235" s="36"/>
      <c r="C235" s="36"/>
      <c r="D235" s="36"/>
      <c r="E235" s="35" t="s">
        <v>1521</v>
      </c>
      <c r="F235" s="36"/>
      <c r="G235" s="36"/>
      <c r="H235" s="36"/>
    </row>
    <row r="236" spans="1:8" ht="128" x14ac:dyDescent="0.2">
      <c r="A236" s="36"/>
      <c r="B236" s="36"/>
      <c r="C236" s="36"/>
      <c r="D236" s="36"/>
      <c r="E236" s="35" t="s">
        <v>1522</v>
      </c>
      <c r="F236" s="36"/>
      <c r="G236" s="36"/>
      <c r="H236" s="36"/>
    </row>
    <row r="237" spans="1:8" ht="32" x14ac:dyDescent="0.2">
      <c r="A237" s="36"/>
      <c r="B237" s="36"/>
      <c r="C237" s="36"/>
      <c r="D237" s="36"/>
      <c r="E237" s="35" t="s">
        <v>1523</v>
      </c>
      <c r="F237" s="36"/>
      <c r="G237" s="36"/>
      <c r="H237" s="36"/>
    </row>
    <row r="238" spans="1:8" ht="32" x14ac:dyDescent="0.2">
      <c r="A238" s="36"/>
      <c r="B238" s="36"/>
      <c r="C238" s="36"/>
      <c r="D238" s="36"/>
      <c r="E238" s="35" t="s">
        <v>1524</v>
      </c>
      <c r="F238" s="36"/>
      <c r="G238" s="36"/>
      <c r="H238" s="36"/>
    </row>
    <row r="239" spans="1:8" ht="48" x14ac:dyDescent="0.2">
      <c r="A239" s="36"/>
      <c r="B239" s="36"/>
      <c r="C239" s="36"/>
      <c r="D239" s="36"/>
      <c r="E239" s="35" t="s">
        <v>1525</v>
      </c>
      <c r="F239" s="36"/>
      <c r="G239" s="36"/>
      <c r="H239" s="36"/>
    </row>
    <row r="240" spans="1:8" ht="32" x14ac:dyDescent="0.2">
      <c r="A240" s="36"/>
      <c r="B240" s="36"/>
      <c r="C240" s="36"/>
      <c r="D240" s="36"/>
      <c r="E240" s="35" t="s">
        <v>1526</v>
      </c>
      <c r="F240" s="36"/>
      <c r="G240" s="36"/>
      <c r="H240" s="36"/>
    </row>
    <row r="241" spans="1:8" ht="80" x14ac:dyDescent="0.2">
      <c r="A241" s="36"/>
      <c r="B241" s="36"/>
      <c r="C241" s="36"/>
      <c r="D241" s="36"/>
      <c r="E241" s="35" t="s">
        <v>1527</v>
      </c>
      <c r="F241" s="36"/>
      <c r="G241" s="36"/>
      <c r="H241" s="36"/>
    </row>
    <row r="242" spans="1:8" ht="32" x14ac:dyDescent="0.2">
      <c r="A242" s="36"/>
      <c r="B242" s="36"/>
      <c r="C242" s="36"/>
      <c r="D242" s="36"/>
      <c r="E242" s="35" t="s">
        <v>1528</v>
      </c>
      <c r="F242" s="36"/>
      <c r="G242" s="36"/>
      <c r="H242" s="36"/>
    </row>
    <row r="243" spans="1:8" ht="128" x14ac:dyDescent="0.2">
      <c r="A243" s="36"/>
      <c r="B243" s="36"/>
      <c r="C243" s="36"/>
      <c r="D243" s="36"/>
      <c r="E243" s="35" t="s">
        <v>1529</v>
      </c>
      <c r="F243" s="36"/>
      <c r="G243" s="36"/>
      <c r="H243" s="36"/>
    </row>
    <row r="244" spans="1:8" ht="32" x14ac:dyDescent="0.2">
      <c r="A244" s="36"/>
      <c r="B244" s="36"/>
      <c r="C244" s="36"/>
      <c r="D244" s="36"/>
      <c r="E244" s="35" t="s">
        <v>1530</v>
      </c>
      <c r="F244" s="36"/>
      <c r="G244" s="36"/>
      <c r="H244" s="36"/>
    </row>
    <row r="245" spans="1:8" ht="32" x14ac:dyDescent="0.2">
      <c r="A245" s="36"/>
      <c r="B245" s="36"/>
      <c r="C245" s="36"/>
      <c r="D245" s="36"/>
      <c r="E245" s="35" t="s">
        <v>1531</v>
      </c>
      <c r="F245" s="36"/>
      <c r="G245" s="36"/>
      <c r="H245" s="36"/>
    </row>
    <row r="246" spans="1:8" ht="48" x14ac:dyDescent="0.2">
      <c r="A246" s="36"/>
      <c r="B246" s="36"/>
      <c r="C246" s="36"/>
      <c r="D246" s="36"/>
      <c r="E246" s="35" t="s">
        <v>1532</v>
      </c>
      <c r="F246" s="36"/>
      <c r="G246" s="36"/>
      <c r="H246" s="36"/>
    </row>
    <row r="247" spans="1:8" ht="32" x14ac:dyDescent="0.2">
      <c r="A247" s="36"/>
      <c r="B247" s="36"/>
      <c r="C247" s="36"/>
      <c r="D247" s="36"/>
      <c r="E247" s="35" t="s">
        <v>1533</v>
      </c>
      <c r="F247" s="36"/>
      <c r="G247" s="36"/>
      <c r="H247" s="36"/>
    </row>
    <row r="248" spans="1:8" ht="80" x14ac:dyDescent="0.2">
      <c r="A248" s="36"/>
      <c r="B248" s="36"/>
      <c r="C248" s="36"/>
      <c r="D248" s="36"/>
      <c r="E248" s="35" t="s">
        <v>1534</v>
      </c>
      <c r="F248" s="36"/>
      <c r="G248" s="36"/>
      <c r="H248" s="36"/>
    </row>
    <row r="249" spans="1:8" ht="32" x14ac:dyDescent="0.2">
      <c r="A249" s="36"/>
      <c r="B249" s="36"/>
      <c r="C249" s="36"/>
      <c r="D249" s="36"/>
      <c r="E249" s="35" t="s">
        <v>1535</v>
      </c>
      <c r="F249" s="36"/>
      <c r="G249" s="36"/>
      <c r="H249" s="36"/>
    </row>
    <row r="250" spans="1:8" ht="192" x14ac:dyDescent="0.2">
      <c r="A250" s="36"/>
      <c r="B250" s="36"/>
      <c r="C250" s="36"/>
      <c r="D250" s="36"/>
      <c r="E250" s="35" t="s">
        <v>1536</v>
      </c>
      <c r="F250" s="36"/>
      <c r="G250" s="36"/>
      <c r="H250" s="36"/>
    </row>
    <row r="251" spans="1:8" ht="112" x14ac:dyDescent="0.2">
      <c r="A251" s="36" t="s">
        <v>5</v>
      </c>
      <c r="B251" s="36" t="s">
        <v>1103</v>
      </c>
      <c r="C251" s="36" t="s">
        <v>377</v>
      </c>
      <c r="D251" s="35" t="s">
        <v>1104</v>
      </c>
      <c r="E251" s="35" t="s">
        <v>1537</v>
      </c>
      <c r="F251" s="36"/>
      <c r="G251" s="36"/>
      <c r="H251" s="36"/>
    </row>
    <row r="252" spans="1:8" ht="32" x14ac:dyDescent="0.2">
      <c r="A252" s="36"/>
      <c r="B252" s="36"/>
      <c r="C252" s="36"/>
      <c r="D252" s="35"/>
      <c r="E252" s="35" t="s">
        <v>1538</v>
      </c>
      <c r="F252" s="36"/>
      <c r="G252" s="36"/>
      <c r="H252" s="36"/>
    </row>
    <row r="253" spans="1:8" ht="48" x14ac:dyDescent="0.2">
      <c r="A253" s="36"/>
      <c r="B253" s="36"/>
      <c r="C253" s="36"/>
      <c r="D253" s="35"/>
      <c r="E253" s="35" t="s">
        <v>1539</v>
      </c>
      <c r="F253" s="36"/>
      <c r="G253" s="36"/>
      <c r="H253" s="36"/>
    </row>
    <row r="254" spans="1:8" ht="32" x14ac:dyDescent="0.2">
      <c r="A254" s="36"/>
      <c r="B254" s="36"/>
      <c r="C254" s="36"/>
      <c r="D254" s="35"/>
      <c r="E254" s="35" t="s">
        <v>1540</v>
      </c>
      <c r="F254" s="36"/>
      <c r="G254" s="36"/>
      <c r="H254" s="36"/>
    </row>
    <row r="255" spans="1:8" x14ac:dyDescent="0.2">
      <c r="A255" s="36" t="s">
        <v>4</v>
      </c>
      <c r="B255" s="36"/>
      <c r="C255" s="36"/>
      <c r="D255" s="36"/>
      <c r="E255" s="36"/>
      <c r="F255" s="36"/>
      <c r="G255" s="36"/>
      <c r="H255" s="36"/>
    </row>
    <row r="256" spans="1:8" ht="101.5" customHeight="1" x14ac:dyDescent="0.2">
      <c r="A256" s="35" t="s">
        <v>5</v>
      </c>
      <c r="B256" s="35" t="s">
        <v>661</v>
      </c>
      <c r="C256" s="35" t="s">
        <v>377</v>
      </c>
      <c r="D256" s="35" t="s">
        <v>660</v>
      </c>
      <c r="E256" s="35" t="s">
        <v>1541</v>
      </c>
      <c r="F256" s="35"/>
      <c r="G256" s="35"/>
      <c r="H256" s="35"/>
    </row>
    <row r="257" spans="1:8" ht="43.5" customHeight="1" x14ac:dyDescent="0.2">
      <c r="A257" s="35"/>
      <c r="B257" s="35"/>
      <c r="C257" s="35"/>
      <c r="D257" s="35"/>
      <c r="E257" s="35" t="s">
        <v>1542</v>
      </c>
      <c r="F257" s="35"/>
      <c r="G257" s="35"/>
      <c r="H257" s="35"/>
    </row>
    <row r="258" spans="1:8" ht="43.5" customHeight="1" x14ac:dyDescent="0.2">
      <c r="A258" s="35"/>
      <c r="B258" s="35"/>
      <c r="C258" s="35"/>
      <c r="D258" s="35"/>
      <c r="E258" s="35" t="s">
        <v>1543</v>
      </c>
      <c r="F258" s="35"/>
      <c r="G258" s="35"/>
      <c r="H258" s="35"/>
    </row>
    <row r="259" spans="1:8" ht="116.25" customHeight="1" x14ac:dyDescent="0.2">
      <c r="A259" s="35" t="s">
        <v>5</v>
      </c>
      <c r="B259" s="35" t="s">
        <v>662</v>
      </c>
      <c r="C259" s="35" t="s">
        <v>377</v>
      </c>
      <c r="D259" s="35" t="s">
        <v>663</v>
      </c>
      <c r="E259" s="35" t="s">
        <v>1544</v>
      </c>
      <c r="F259" s="35"/>
      <c r="G259" s="35"/>
      <c r="H259" s="35"/>
    </row>
    <row r="260" spans="1:8" ht="43.5" customHeight="1" x14ac:dyDescent="0.2">
      <c r="A260" s="35"/>
      <c r="B260" s="35"/>
      <c r="C260" s="35"/>
      <c r="D260" s="35"/>
      <c r="E260" s="35" t="s">
        <v>1545</v>
      </c>
      <c r="F260" s="35"/>
      <c r="G260" s="35"/>
      <c r="H260" s="35"/>
    </row>
    <row r="261" spans="1:8" ht="43.5" customHeight="1" x14ac:dyDescent="0.2">
      <c r="A261" s="35"/>
      <c r="B261" s="35"/>
      <c r="C261" s="35"/>
      <c r="D261" s="35"/>
      <c r="E261" s="35" t="s">
        <v>1546</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6F0286A0-0445-A048-812B-C4A2A64A3185}">
          <x14:formula1>
            <xm:f>INDIRECT("drop_down_rule_comp!$D$2:$D$"&amp;drop_down_rule_comp!$C$3+1)</xm:f>
          </x14:formula1>
          <xm:sqref>C272:C1048576 C3:C262</xm:sqref>
        </x14:dataValidation>
        <x14:dataValidation type="list" allowBlank="1" xr:uid="{9BA2865E-BB81-7740-955C-CCA5232D9DB8}">
          <x14:formula1>
            <xm:f>drop_down_rule_set!$L$2:$L$55</xm:f>
          </x14:formula1>
          <xm:sqref>A3:A1048576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9" t="s">
        <v>559</v>
      </c>
      <c r="B1" s="140"/>
      <c r="C1" s="140"/>
      <c r="D1" s="140"/>
      <c r="E1" s="140"/>
      <c r="F1" s="141"/>
      <c r="G1" s="142" t="s">
        <v>665</v>
      </c>
      <c r="H1" s="143"/>
      <c r="I1" s="144"/>
    </row>
    <row r="2" spans="1:9" x14ac:dyDescent="0.2">
      <c r="A2" s="40" t="s">
        <v>0</v>
      </c>
      <c r="B2" s="39" t="s">
        <v>6</v>
      </c>
      <c r="C2" s="39" t="s">
        <v>286</v>
      </c>
      <c r="D2" s="39" t="s">
        <v>287</v>
      </c>
      <c r="E2" s="39" t="s">
        <v>288</v>
      </c>
      <c r="F2" s="39" t="s">
        <v>289</v>
      </c>
      <c r="G2" s="39" t="s">
        <v>290</v>
      </c>
      <c r="H2" s="39" t="s">
        <v>291</v>
      </c>
      <c r="I2" s="40" t="s">
        <v>664</v>
      </c>
    </row>
    <row r="3" spans="1:9" x14ac:dyDescent="0.2">
      <c r="A3" s="42" t="s">
        <v>4</v>
      </c>
      <c r="B3" s="36"/>
      <c r="C3" s="36"/>
      <c r="D3" s="36"/>
      <c r="E3" s="36"/>
      <c r="F3" s="36"/>
      <c r="G3" s="36"/>
      <c r="H3" s="36"/>
      <c r="I3" s="41"/>
    </row>
    <row r="4" spans="1:9" ht="28.75" customHeight="1" x14ac:dyDescent="0.2">
      <c r="A4" s="52" t="s">
        <v>5</v>
      </c>
      <c r="B4" s="52" t="s">
        <v>377</v>
      </c>
      <c r="C4" s="52" t="s">
        <v>292</v>
      </c>
      <c r="D4" s="52" t="s">
        <v>293</v>
      </c>
      <c r="E4" s="52" t="s">
        <v>294</v>
      </c>
      <c r="F4" s="52" t="s">
        <v>1550</v>
      </c>
      <c r="G4" s="52" t="b">
        <v>0</v>
      </c>
      <c r="H4" s="52" t="s">
        <v>295</v>
      </c>
      <c r="I4" s="52" t="s">
        <v>619</v>
      </c>
    </row>
    <row r="5" spans="1:9" ht="32" x14ac:dyDescent="0.2">
      <c r="A5" s="52" t="s">
        <v>5</v>
      </c>
      <c r="B5" s="52" t="s">
        <v>377</v>
      </c>
      <c r="C5" s="52" t="s">
        <v>292</v>
      </c>
      <c r="D5" s="52" t="s">
        <v>293</v>
      </c>
      <c r="E5" s="52" t="s">
        <v>296</v>
      </c>
      <c r="F5" s="52" t="s">
        <v>1551</v>
      </c>
      <c r="G5" s="52" t="b">
        <v>0</v>
      </c>
      <c r="H5" s="53" t="s">
        <v>397</v>
      </c>
      <c r="I5" s="52"/>
    </row>
    <row r="6" spans="1:9" ht="28.75" customHeight="1" x14ac:dyDescent="0.2">
      <c r="A6" s="52" t="s">
        <v>5</v>
      </c>
      <c r="B6" s="52" t="s">
        <v>377</v>
      </c>
      <c r="C6" s="52" t="s">
        <v>297</v>
      </c>
      <c r="D6" s="52" t="s">
        <v>1558</v>
      </c>
      <c r="E6" s="52" t="s">
        <v>298</v>
      </c>
      <c r="F6" s="52" t="s">
        <v>1552</v>
      </c>
      <c r="G6" s="52" t="b">
        <v>0</v>
      </c>
      <c r="H6" s="52"/>
      <c r="I6" s="52"/>
    </row>
    <row r="7" spans="1:9" ht="28.75" customHeight="1" x14ac:dyDescent="0.2">
      <c r="A7" s="52" t="s">
        <v>5</v>
      </c>
      <c r="B7" s="52" t="s">
        <v>331</v>
      </c>
      <c r="C7" s="52" t="s">
        <v>90</v>
      </c>
      <c r="D7" s="52" t="s">
        <v>393</v>
      </c>
      <c r="E7" s="52" t="s">
        <v>299</v>
      </c>
      <c r="F7" s="52" t="s">
        <v>1553</v>
      </c>
      <c r="G7" s="52" t="b">
        <v>0</v>
      </c>
      <c r="H7" s="52"/>
      <c r="I7" s="52"/>
    </row>
    <row r="8" spans="1:9" x14ac:dyDescent="0.2">
      <c r="A8" s="52" t="s">
        <v>5</v>
      </c>
      <c r="B8" s="52" t="s">
        <v>331</v>
      </c>
      <c r="C8" s="52" t="s">
        <v>90</v>
      </c>
      <c r="D8" s="52" t="s">
        <v>393</v>
      </c>
      <c r="E8" s="52" t="s">
        <v>300</v>
      </c>
      <c r="F8" s="52" t="s">
        <v>1554</v>
      </c>
      <c r="G8" s="52" t="b">
        <v>0</v>
      </c>
      <c r="H8" s="52"/>
      <c r="I8" s="52"/>
    </row>
    <row r="9" spans="1:9" ht="28.75" customHeight="1" x14ac:dyDescent="0.2">
      <c r="A9" s="52" t="s">
        <v>5</v>
      </c>
      <c r="B9" s="52" t="s">
        <v>331</v>
      </c>
      <c r="C9" s="52" t="s">
        <v>301</v>
      </c>
      <c r="D9" s="52" t="s">
        <v>1549</v>
      </c>
      <c r="E9" s="52" t="s">
        <v>302</v>
      </c>
      <c r="F9" s="52" t="s">
        <v>303</v>
      </c>
      <c r="G9" s="52" t="b">
        <v>1</v>
      </c>
      <c r="H9" s="52"/>
      <c r="I9" s="52" t="s">
        <v>620</v>
      </c>
    </row>
    <row r="10" spans="1:9" x14ac:dyDescent="0.2">
      <c r="A10" s="52" t="s">
        <v>5</v>
      </c>
      <c r="B10" s="52" t="s">
        <v>331</v>
      </c>
      <c r="C10" s="52" t="s">
        <v>301</v>
      </c>
      <c r="D10" s="52" t="s">
        <v>1549</v>
      </c>
      <c r="E10" s="52" t="s">
        <v>304</v>
      </c>
      <c r="F10" s="52" t="s">
        <v>1555</v>
      </c>
      <c r="G10" s="52" t="b">
        <v>0</v>
      </c>
      <c r="H10" s="52"/>
      <c r="I10" s="52"/>
    </row>
    <row r="11" spans="1:9" x14ac:dyDescent="0.2">
      <c r="A11" s="52" t="s">
        <v>5</v>
      </c>
      <c r="B11" s="52" t="s">
        <v>331</v>
      </c>
      <c r="C11" s="52" t="s">
        <v>301</v>
      </c>
      <c r="D11" s="52" t="s">
        <v>1549</v>
      </c>
      <c r="E11" s="52" t="s">
        <v>305</v>
      </c>
      <c r="F11" s="52" t="s">
        <v>1556</v>
      </c>
      <c r="G11" s="52" t="b">
        <v>0</v>
      </c>
      <c r="H11" s="52"/>
      <c r="I11" s="52"/>
    </row>
    <row r="12" spans="1:9" x14ac:dyDescent="0.2">
      <c r="A12" s="52" t="s">
        <v>5</v>
      </c>
      <c r="B12" s="52" t="s">
        <v>331</v>
      </c>
      <c r="C12" s="52" t="s">
        <v>301</v>
      </c>
      <c r="D12" s="52" t="s">
        <v>1549</v>
      </c>
      <c r="E12" s="52" t="s">
        <v>306</v>
      </c>
      <c r="F12" s="52" t="s">
        <v>1557</v>
      </c>
      <c r="G12" s="52" t="b">
        <v>0</v>
      </c>
      <c r="H12" s="52"/>
      <c r="I12" s="52" t="s">
        <v>348</v>
      </c>
    </row>
    <row r="13" spans="1:9" x14ac:dyDescent="0.2">
      <c r="A13" s="52" t="s">
        <v>5</v>
      </c>
      <c r="B13" s="52" t="s">
        <v>377</v>
      </c>
      <c r="C13" s="52" t="s">
        <v>621</v>
      </c>
      <c r="D13" s="52" t="s">
        <v>588</v>
      </c>
      <c r="E13" s="52" t="s">
        <v>464</v>
      </c>
      <c r="F13" s="52" t="s">
        <v>465</v>
      </c>
      <c r="G13" s="52" t="b">
        <v>1</v>
      </c>
      <c r="H13" s="52"/>
      <c r="I13" s="52" t="s">
        <v>617</v>
      </c>
    </row>
    <row r="14" spans="1:9" x14ac:dyDescent="0.2">
      <c r="A14" s="52" t="s">
        <v>5</v>
      </c>
      <c r="B14" s="52" t="s">
        <v>377</v>
      </c>
      <c r="C14" s="52" t="s">
        <v>621</v>
      </c>
      <c r="D14" s="52" t="s">
        <v>588</v>
      </c>
      <c r="E14" s="52" t="s">
        <v>466</v>
      </c>
      <c r="F14" s="52" t="s">
        <v>467</v>
      </c>
      <c r="G14" s="52" t="b">
        <v>0</v>
      </c>
      <c r="H14" s="52"/>
      <c r="I14" s="52" t="s">
        <v>618</v>
      </c>
    </row>
  </sheetData>
  <mergeCells count="2">
    <mergeCell ref="A1:F1"/>
    <mergeCell ref="G1:I1"/>
  </mergeCells>
  <dataValidations count="1">
    <dataValidation allowBlank="1" sqref="A1:B2 H1:H1048576 G1:G2 I1:I2 J1:XFD1048576 C1:F1048576" xr:uid="{B3C51400-D71B-5747-9F69-06AD4073E95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5FF5D58D-AFE0-524E-8173-B7D337D37785}">
          <x14:formula1>
            <xm:f>INDIRECT("drop_down_rule_comp!$D$2:$D$"&amp;drop_down_rule_comp!$C$3+1)</xm:f>
          </x14:formula1>
          <xm:sqref>B3:B1048576</xm:sqref>
        </x14:dataValidation>
        <x14:dataValidation type="list" allowBlank="1" xr:uid="{0C353867-78BE-F24A-85E1-52A754879E8C}">
          <x14:formula1>
            <xm:f>drop_down_rule_set!$L$2:$L$55</xm:f>
          </x14:formula1>
          <xm:sqref>A3:A1048576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5" t="s">
        <v>1173</v>
      </c>
      <c r="B1" s="135"/>
      <c r="C1" s="135"/>
      <c r="D1" s="135"/>
      <c r="E1" s="135"/>
    </row>
    <row r="2" spans="1:5" x14ac:dyDescent="0.2">
      <c r="A2" s="108" t="s">
        <v>0</v>
      </c>
      <c r="B2" s="109" t="s">
        <v>1</v>
      </c>
      <c r="C2" s="109" t="s">
        <v>2</v>
      </c>
      <c r="D2" s="109" t="s">
        <v>1115</v>
      </c>
      <c r="E2" s="110" t="s">
        <v>395</v>
      </c>
    </row>
    <row r="3" spans="1:5" ht="112" x14ac:dyDescent="0.2">
      <c r="A3" s="63" t="s">
        <v>5</v>
      </c>
      <c r="B3" s="63" t="s">
        <v>1116</v>
      </c>
      <c r="C3" s="63" t="s">
        <v>1117</v>
      </c>
      <c r="D3" s="35" t="s">
        <v>1160</v>
      </c>
      <c r="E3" s="36"/>
    </row>
  </sheetData>
  <mergeCells count="1">
    <mergeCell ref="A1:E1"/>
  </mergeCells>
  <dataValidations count="1">
    <dataValidation allowBlank="1" sqref="A1:XFD1" xr:uid="{69821E7D-0BEE-4017-9F1B-D7BEFAB77982}"/>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drop_down_rule_set!$L$2:$L$55</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1" bestFit="1" customWidth="1"/>
    <col min="9" max="9" width="16.5" style="122" bestFit="1" customWidth="1"/>
    <col min="10" max="10" width="15.6640625" style="122" bestFit="1" customWidth="1"/>
    <col min="11" max="11" width="15.33203125" bestFit="1" customWidth="1"/>
    <col min="12" max="13" width="65.6640625" customWidth="1"/>
    <col min="14" max="14" width="41.5" style="123" customWidth="1"/>
  </cols>
  <sheetData>
    <row r="1" spans="1:14" s="43" customFormat="1" ht="207" customHeight="1" x14ac:dyDescent="0.2">
      <c r="A1" s="135" t="s">
        <v>1228</v>
      </c>
      <c r="B1" s="137"/>
      <c r="C1" s="137"/>
      <c r="D1" s="137"/>
      <c r="E1" s="137"/>
      <c r="F1" s="137"/>
      <c r="G1" s="137"/>
      <c r="H1" s="137"/>
      <c r="I1" s="137"/>
      <c r="J1" s="137"/>
      <c r="K1" s="137"/>
      <c r="L1" s="137"/>
      <c r="M1" s="137"/>
      <c r="N1" s="138"/>
    </row>
    <row r="2" spans="1:14" ht="16" x14ac:dyDescent="0.2">
      <c r="A2" s="108" t="s">
        <v>0</v>
      </c>
      <c r="B2" s="109" t="s">
        <v>1</v>
      </c>
      <c r="C2" s="109" t="s">
        <v>2</v>
      </c>
      <c r="D2" s="109" t="s">
        <v>1135</v>
      </c>
      <c r="E2" s="110" t="s">
        <v>1136</v>
      </c>
      <c r="F2" s="110" t="s">
        <v>1137</v>
      </c>
      <c r="G2" s="110" t="s">
        <v>1138</v>
      </c>
      <c r="H2" s="114" t="s">
        <v>1139</v>
      </c>
      <c r="I2" s="115" t="s">
        <v>1140</v>
      </c>
      <c r="J2" s="115" t="s">
        <v>1141</v>
      </c>
      <c r="K2" s="110" t="s">
        <v>1142</v>
      </c>
      <c r="L2" s="110" t="s">
        <v>1143</v>
      </c>
      <c r="M2" s="110" t="s">
        <v>1144</v>
      </c>
      <c r="N2" s="116" t="s">
        <v>395</v>
      </c>
    </row>
    <row r="3" spans="1:14" ht="29" customHeight="1" x14ac:dyDescent="0.2">
      <c r="A3" s="35" t="s">
        <v>5</v>
      </c>
      <c r="B3" s="35" t="s">
        <v>1145</v>
      </c>
      <c r="C3" s="35" t="s">
        <v>1146</v>
      </c>
      <c r="D3" s="35" t="s">
        <v>1147</v>
      </c>
      <c r="E3" s="35" t="s">
        <v>377</v>
      </c>
      <c r="F3" s="35" t="s">
        <v>1148</v>
      </c>
      <c r="G3" s="35">
        <v>10</v>
      </c>
      <c r="H3" s="117"/>
      <c r="I3" s="118" t="s">
        <v>1149</v>
      </c>
      <c r="J3" s="118" t="s">
        <v>1150</v>
      </c>
      <c r="K3" s="35"/>
      <c r="L3" s="35"/>
      <c r="M3" s="35"/>
      <c r="N3" s="35"/>
    </row>
    <row r="4" spans="1:14" ht="28" customHeight="1" x14ac:dyDescent="0.2">
      <c r="A4" s="35" t="s">
        <v>5</v>
      </c>
      <c r="B4" s="35" t="s">
        <v>1151</v>
      </c>
      <c r="C4" s="35" t="s">
        <v>1152</v>
      </c>
      <c r="D4" s="35" t="s">
        <v>1153</v>
      </c>
      <c r="E4" s="35" t="s">
        <v>1195</v>
      </c>
      <c r="F4" s="35" t="s">
        <v>1154</v>
      </c>
      <c r="G4" s="35">
        <v>100</v>
      </c>
      <c r="H4" s="117">
        <v>5</v>
      </c>
      <c r="I4" s="118"/>
      <c r="J4" s="118"/>
      <c r="K4" s="35" t="s">
        <v>1155</v>
      </c>
      <c r="L4" s="119"/>
      <c r="M4" s="35"/>
      <c r="N4" s="120"/>
    </row>
    <row r="5" spans="1:14" ht="16" x14ac:dyDescent="0.2">
      <c r="A5" s="35"/>
      <c r="B5" s="35"/>
      <c r="C5" s="35"/>
      <c r="D5" s="35"/>
      <c r="E5" s="35"/>
      <c r="F5" s="35"/>
      <c r="G5" s="35"/>
      <c r="H5" s="117"/>
      <c r="I5" s="118"/>
      <c r="J5" s="118"/>
      <c r="K5" s="35" t="s">
        <v>1161</v>
      </c>
      <c r="L5" s="36" t="s">
        <v>1156</v>
      </c>
      <c r="M5" s="35" t="s">
        <v>1157</v>
      </c>
      <c r="N5" s="120"/>
    </row>
    <row r="6" spans="1:14" ht="16" x14ac:dyDescent="0.2">
      <c r="A6" s="35"/>
      <c r="B6" s="35"/>
      <c r="C6" s="35"/>
      <c r="D6" s="35"/>
      <c r="E6" s="35"/>
      <c r="F6" s="35"/>
      <c r="G6" s="35"/>
      <c r="H6" s="117"/>
      <c r="I6" s="118"/>
      <c r="J6" s="118"/>
      <c r="K6" s="35" t="s">
        <v>1158</v>
      </c>
      <c r="L6" s="36" t="s">
        <v>1159</v>
      </c>
      <c r="M6" s="35"/>
      <c r="N6" s="120"/>
    </row>
    <row r="7" spans="1:14" ht="15.75" customHeight="1" x14ac:dyDescent="0.2">
      <c r="A7" s="35" t="s">
        <v>4</v>
      </c>
      <c r="B7" s="35"/>
      <c r="C7" s="35"/>
      <c r="D7" s="35"/>
      <c r="E7" s="35"/>
      <c r="F7" s="35"/>
      <c r="G7" s="35"/>
      <c r="H7" s="117"/>
      <c r="I7" s="118"/>
      <c r="J7" s="118"/>
      <c r="K7" s="35"/>
      <c r="L7" s="35"/>
      <c r="M7" s="35"/>
      <c r="N7" s="120"/>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drop_down_rule_set!$L$2:$L$55</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O7"/>
  <sheetViews>
    <sheetView workbookViewId="0">
      <selection activeCell="I11" sqref="I11"/>
    </sheetView>
  </sheetViews>
  <sheetFormatPr baseColWidth="10" defaultColWidth="8.83203125" defaultRowHeight="15" x14ac:dyDescent="0.2"/>
  <cols>
    <col min="1" max="1" width="9.1640625" customWidth="1"/>
    <col min="2" max="3" width="16.5" customWidth="1"/>
    <col min="4" max="6" width="13.1640625" customWidth="1"/>
    <col min="7" max="7" width="10.6640625" customWidth="1"/>
    <col min="8" max="8" width="13.5" customWidth="1"/>
    <col min="9" max="9" width="24.5" customWidth="1"/>
    <col min="10" max="11" width="14.5" customWidth="1"/>
    <col min="12" max="12" width="14" customWidth="1"/>
    <col min="13" max="13" width="22.5" customWidth="1"/>
    <col min="14" max="14" width="26.5" customWidth="1"/>
    <col min="15" max="15" width="23" customWidth="1"/>
  </cols>
  <sheetData>
    <row r="1" spans="1:15" ht="247" customHeight="1" x14ac:dyDescent="0.2">
      <c r="A1" s="139" t="s">
        <v>1174</v>
      </c>
      <c r="B1" s="140"/>
      <c r="C1" s="140"/>
      <c r="D1" s="140"/>
      <c r="E1" s="140"/>
      <c r="F1" s="140"/>
      <c r="G1" s="140"/>
      <c r="H1" s="140"/>
      <c r="I1" s="141"/>
      <c r="J1" s="139" t="s">
        <v>1561</v>
      </c>
      <c r="K1" s="140"/>
      <c r="L1" s="140"/>
      <c r="M1" s="140"/>
      <c r="N1" s="140"/>
      <c r="O1" s="141"/>
    </row>
    <row r="2" spans="1:15" s="43" customFormat="1" ht="45" customHeight="1" x14ac:dyDescent="0.2">
      <c r="A2" s="6" t="s">
        <v>0</v>
      </c>
      <c r="B2" s="6" t="s">
        <v>6</v>
      </c>
      <c r="C2" s="6" t="s">
        <v>10</v>
      </c>
      <c r="D2" s="6" t="s">
        <v>595</v>
      </c>
      <c r="E2" s="19" t="s">
        <v>1713</v>
      </c>
      <c r="F2" s="19" t="s">
        <v>1714</v>
      </c>
      <c r="G2" s="19" t="s">
        <v>1715</v>
      </c>
      <c r="H2" s="6" t="s">
        <v>12</v>
      </c>
      <c r="I2" s="6" t="s">
        <v>13</v>
      </c>
      <c r="J2" s="6" t="s">
        <v>14</v>
      </c>
      <c r="K2" s="6" t="s">
        <v>15</v>
      </c>
      <c r="L2" s="6" t="s">
        <v>16</v>
      </c>
      <c r="M2" s="6" t="s">
        <v>17</v>
      </c>
      <c r="N2" s="6" t="s">
        <v>18</v>
      </c>
      <c r="O2" s="30" t="s">
        <v>395</v>
      </c>
    </row>
    <row r="3" spans="1:15" ht="32" x14ac:dyDescent="0.2">
      <c r="A3" s="35" t="s">
        <v>311</v>
      </c>
      <c r="B3" s="36" t="s">
        <v>331</v>
      </c>
      <c r="C3" s="36" t="s">
        <v>482</v>
      </c>
      <c r="D3" s="36" t="s">
        <v>20</v>
      </c>
      <c r="E3" s="35" t="b">
        <v>1</v>
      </c>
      <c r="F3" s="35" t="s">
        <v>1717</v>
      </c>
      <c r="G3" s="36"/>
      <c r="H3" s="36" t="s">
        <v>437</v>
      </c>
      <c r="I3" s="36" t="s">
        <v>1179</v>
      </c>
      <c r="J3" s="36" t="s">
        <v>21</v>
      </c>
      <c r="K3" s="36" t="s">
        <v>21</v>
      </c>
      <c r="L3" s="36" t="s">
        <v>21</v>
      </c>
      <c r="M3" s="36" t="s">
        <v>481</v>
      </c>
      <c r="N3" s="36"/>
      <c r="O3" s="35"/>
    </row>
    <row r="4" spans="1:15" s="34" customFormat="1" ht="16" x14ac:dyDescent="0.2">
      <c r="A4" s="35" t="s">
        <v>311</v>
      </c>
      <c r="B4" s="36" t="s">
        <v>331</v>
      </c>
      <c r="C4" s="36" t="s">
        <v>438</v>
      </c>
      <c r="D4" s="36" t="s">
        <v>22</v>
      </c>
      <c r="E4" s="36"/>
      <c r="F4" s="36"/>
      <c r="G4" s="36"/>
      <c r="H4" s="36" t="s">
        <v>437</v>
      </c>
      <c r="I4" s="36" t="s">
        <v>21</v>
      </c>
      <c r="J4" s="36" t="s">
        <v>23</v>
      </c>
      <c r="K4" s="36" t="s">
        <v>21</v>
      </c>
      <c r="L4" s="36" t="s">
        <v>23</v>
      </c>
      <c r="M4" s="36" t="s">
        <v>481</v>
      </c>
      <c r="N4" s="36"/>
      <c r="O4" s="32"/>
    </row>
    <row r="5" spans="1:15" s="34" customFormat="1" ht="16" x14ac:dyDescent="0.2">
      <c r="A5" s="35" t="s">
        <v>311</v>
      </c>
      <c r="B5" s="36" t="s">
        <v>331</v>
      </c>
      <c r="C5" s="36" t="s">
        <v>439</v>
      </c>
      <c r="D5" s="36" t="s">
        <v>24</v>
      </c>
      <c r="E5" s="36"/>
      <c r="F5" s="36"/>
      <c r="G5" s="36"/>
      <c r="H5" s="36" t="s">
        <v>437</v>
      </c>
      <c r="I5" s="36" t="s">
        <v>23</v>
      </c>
      <c r="J5" s="36" t="s">
        <v>23</v>
      </c>
      <c r="K5" s="36" t="s">
        <v>21</v>
      </c>
      <c r="L5" s="36" t="s">
        <v>23</v>
      </c>
      <c r="M5" s="36" t="s">
        <v>481</v>
      </c>
      <c r="N5" s="36"/>
      <c r="O5" s="32"/>
    </row>
    <row r="6" spans="1:15" s="34" customFormat="1" ht="16" x14ac:dyDescent="0.2">
      <c r="A6" s="35" t="s">
        <v>311</v>
      </c>
      <c r="B6" s="36" t="s">
        <v>331</v>
      </c>
      <c r="C6" s="36" t="s">
        <v>704</v>
      </c>
      <c r="D6" s="36" t="s">
        <v>726</v>
      </c>
      <c r="E6" s="36"/>
      <c r="F6" s="36"/>
      <c r="G6" s="36"/>
      <c r="H6" s="36" t="s">
        <v>437</v>
      </c>
      <c r="I6" s="36" t="s">
        <v>23</v>
      </c>
      <c r="J6" s="36" t="s">
        <v>23</v>
      </c>
      <c r="K6" s="36" t="s">
        <v>21</v>
      </c>
      <c r="L6" s="36" t="s">
        <v>23</v>
      </c>
      <c r="M6" s="36" t="s">
        <v>481</v>
      </c>
      <c r="N6" s="36"/>
      <c r="O6" s="32"/>
    </row>
    <row r="7" spans="1:15" s="34" customFormat="1" x14ac:dyDescent="0.2">
      <c r="A7" s="36" t="s">
        <v>4</v>
      </c>
      <c r="B7" s="35"/>
      <c r="C7" s="36"/>
      <c r="D7" s="36"/>
      <c r="E7" s="36"/>
      <c r="F7" s="36"/>
      <c r="G7" s="36"/>
      <c r="H7" s="36"/>
      <c r="I7" s="36"/>
      <c r="J7" s="36"/>
      <c r="K7" s="36"/>
      <c r="L7" s="36"/>
      <c r="M7" s="36"/>
      <c r="N7" s="36"/>
      <c r="O7" s="32"/>
    </row>
  </sheetData>
  <mergeCells count="2">
    <mergeCell ref="A1:I1"/>
    <mergeCell ref="J1:O1"/>
  </mergeCells>
  <dataValidations count="2">
    <dataValidation allowBlank="1" sqref="A1:C2 C3:C1048576 D1:D1048576 G3:G1048576 H1:XFD1048576 E1:G1 E4:F1048576" xr:uid="{DBCF6013-105C-FF47-BBB7-5F3F40C7F4F3}"/>
    <dataValidation showInputMessage="1" showErrorMessage="1" sqref="E3:F3" xr:uid="{0F15AEDD-1280-DF4B-B9C2-EED07BE696E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drop_down_rule_set!$L$2:$L$55</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5" t="s">
        <v>1562</v>
      </c>
      <c r="B1" s="135"/>
      <c r="C1" s="135"/>
      <c r="D1" s="135"/>
      <c r="E1" s="135"/>
      <c r="F1" s="135"/>
      <c r="G1" s="145" t="s">
        <v>1075</v>
      </c>
      <c r="H1" s="145"/>
      <c r="I1" s="145"/>
    </row>
    <row r="2" spans="1:9" ht="32" x14ac:dyDescent="0.2">
      <c r="A2" s="30" t="s">
        <v>0</v>
      </c>
      <c r="B2" s="30" t="s">
        <v>6</v>
      </c>
      <c r="C2" s="30" t="s">
        <v>472</v>
      </c>
      <c r="D2" s="30" t="s">
        <v>473</v>
      </c>
      <c r="E2" s="31" t="s">
        <v>1069</v>
      </c>
      <c r="F2" s="30" t="s">
        <v>474</v>
      </c>
      <c r="G2" s="94" t="s">
        <v>475</v>
      </c>
      <c r="H2" s="31" t="s">
        <v>476</v>
      </c>
      <c r="I2" s="31" t="s">
        <v>395</v>
      </c>
    </row>
    <row r="3" spans="1:9" ht="16" x14ac:dyDescent="0.2">
      <c r="A3" s="35" t="s">
        <v>311</v>
      </c>
      <c r="B3" s="35" t="s">
        <v>331</v>
      </c>
      <c r="C3" s="35" t="s">
        <v>437</v>
      </c>
      <c r="D3" s="35" t="s">
        <v>483</v>
      </c>
      <c r="E3" s="35"/>
      <c r="F3" s="35" t="s">
        <v>486</v>
      </c>
      <c r="G3" s="35" t="s">
        <v>488</v>
      </c>
      <c r="H3" s="35" t="s">
        <v>500</v>
      </c>
      <c r="I3" s="36"/>
    </row>
    <row r="4" spans="1:9" ht="16" x14ac:dyDescent="0.2">
      <c r="A4" s="35" t="s">
        <v>311</v>
      </c>
      <c r="B4" s="35" t="s">
        <v>331</v>
      </c>
      <c r="C4" s="35" t="s">
        <v>437</v>
      </c>
      <c r="D4" s="35" t="s">
        <v>484</v>
      </c>
      <c r="E4" s="35"/>
      <c r="F4" s="35" t="s">
        <v>487</v>
      </c>
      <c r="G4" s="35"/>
      <c r="H4" s="35"/>
      <c r="I4" s="36"/>
    </row>
    <row r="5" spans="1:9" ht="32" x14ac:dyDescent="0.2">
      <c r="A5" s="35" t="s">
        <v>311</v>
      </c>
      <c r="B5" s="35" t="s">
        <v>331</v>
      </c>
      <c r="C5" s="35" t="s">
        <v>437</v>
      </c>
      <c r="D5" s="35" t="s">
        <v>485</v>
      </c>
      <c r="E5" s="35"/>
      <c r="F5" s="35" t="s">
        <v>487</v>
      </c>
      <c r="G5" s="35"/>
      <c r="H5" s="35"/>
      <c r="I5" s="36"/>
    </row>
    <row r="6" spans="1:9" ht="16" x14ac:dyDescent="0.2">
      <c r="A6" s="35" t="s">
        <v>311</v>
      </c>
      <c r="B6" s="35" t="s">
        <v>331</v>
      </c>
      <c r="C6" s="35" t="s">
        <v>437</v>
      </c>
      <c r="D6" s="35" t="s">
        <v>708</v>
      </c>
      <c r="E6" s="35"/>
      <c r="F6" s="35" t="s">
        <v>487</v>
      </c>
      <c r="G6" s="35"/>
      <c r="H6" s="35"/>
      <c r="I6" s="36"/>
    </row>
    <row r="7" spans="1:9" ht="16" x14ac:dyDescent="0.2">
      <c r="A7" s="35" t="s">
        <v>4</v>
      </c>
      <c r="B7" s="35"/>
      <c r="C7" s="35"/>
      <c r="D7" s="35"/>
      <c r="E7" s="35"/>
      <c r="F7" s="35"/>
      <c r="G7" s="35"/>
      <c r="H7" s="35"/>
      <c r="I7" s="36"/>
    </row>
    <row r="8" spans="1:9" ht="32" x14ac:dyDescent="0.2">
      <c r="A8" s="35" t="s">
        <v>311</v>
      </c>
      <c r="B8" s="35" t="s">
        <v>331</v>
      </c>
      <c r="C8" s="35" t="s">
        <v>437</v>
      </c>
      <c r="D8" s="35" t="s">
        <v>1070</v>
      </c>
      <c r="E8" s="36" t="s">
        <v>1076</v>
      </c>
      <c r="F8" s="35" t="s">
        <v>1074</v>
      </c>
      <c r="G8" s="36"/>
      <c r="H8" s="36"/>
      <c r="I8" s="36"/>
    </row>
    <row r="9" spans="1:9" ht="32" x14ac:dyDescent="0.2">
      <c r="A9" s="35" t="s">
        <v>5</v>
      </c>
      <c r="B9" s="35" t="s">
        <v>331</v>
      </c>
      <c r="C9" s="35" t="s">
        <v>1071</v>
      </c>
      <c r="D9" s="35" t="s">
        <v>1072</v>
      </c>
      <c r="E9" s="36" t="s">
        <v>1077</v>
      </c>
      <c r="F9" s="35" t="s">
        <v>1073</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 type="list" allowBlank="1" xr:uid="{211C9B24-9609-374B-A235-F38EBDFE46A0}">
          <x14:formula1>
            <xm:f>drop_down_rule_set!$L$2:$L$55</xm:f>
          </x14:formula1>
          <xm:sqref>A3:A1048576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5" t="s">
        <v>608</v>
      </c>
      <c r="B1" s="144"/>
    </row>
    <row r="2" spans="1:2" x14ac:dyDescent="0.2">
      <c r="A2" s="9" t="s">
        <v>25</v>
      </c>
      <c r="B2" s="9" t="s">
        <v>26</v>
      </c>
    </row>
    <row r="3" spans="1:2" x14ac:dyDescent="0.2">
      <c r="A3" s="2" t="s">
        <v>27</v>
      </c>
      <c r="B3" s="36" t="s">
        <v>129</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5" t="s">
        <v>1105</v>
      </c>
      <c r="B1" s="135"/>
      <c r="C1" s="135"/>
      <c r="D1" s="135"/>
      <c r="E1" s="135"/>
      <c r="F1" s="135"/>
      <c r="G1" s="135"/>
      <c r="H1" s="135"/>
    </row>
    <row r="2" spans="1:8" s="43" customFormat="1" ht="43.5" customHeight="1" x14ac:dyDescent="0.2">
      <c r="A2" s="9" t="s">
        <v>0</v>
      </c>
      <c r="B2" s="9" t="s">
        <v>6</v>
      </c>
      <c r="C2" s="9" t="s">
        <v>10</v>
      </c>
      <c r="D2" s="9" t="s">
        <v>31</v>
      </c>
      <c r="E2" s="10" t="s">
        <v>32</v>
      </c>
      <c r="F2" s="9" t="s">
        <v>33</v>
      </c>
      <c r="G2" s="9" t="s">
        <v>34</v>
      </c>
      <c r="H2" s="30" t="s">
        <v>395</v>
      </c>
    </row>
    <row r="3" spans="1:8" ht="28.75" customHeight="1" x14ac:dyDescent="0.2">
      <c r="A3" s="35" t="s">
        <v>311</v>
      </c>
      <c r="B3" s="36" t="s">
        <v>331</v>
      </c>
      <c r="C3" s="36" t="s">
        <v>482</v>
      </c>
      <c r="D3" s="36" t="s">
        <v>35</v>
      </c>
      <c r="E3" s="36" t="s">
        <v>38</v>
      </c>
      <c r="F3" s="36" t="s">
        <v>489</v>
      </c>
      <c r="G3" s="36"/>
      <c r="H3" s="36"/>
    </row>
    <row r="4" spans="1:8" ht="28.75" customHeight="1" x14ac:dyDescent="0.2">
      <c r="A4" s="35" t="s">
        <v>311</v>
      </c>
      <c r="B4" s="36" t="s">
        <v>331</v>
      </c>
      <c r="C4" s="36" t="s">
        <v>438</v>
      </c>
      <c r="D4" s="36" t="s">
        <v>352</v>
      </c>
      <c r="E4" s="36" t="s">
        <v>38</v>
      </c>
      <c r="F4" s="36" t="s">
        <v>489</v>
      </c>
      <c r="G4" s="36"/>
      <c r="H4" s="36"/>
    </row>
    <row r="5" spans="1:8" ht="28.75" customHeight="1" x14ac:dyDescent="0.2">
      <c r="A5" s="35" t="s">
        <v>311</v>
      </c>
      <c r="B5" s="36" t="s">
        <v>331</v>
      </c>
      <c r="C5" s="36" t="s">
        <v>438</v>
      </c>
      <c r="D5" s="36" t="s">
        <v>35</v>
      </c>
      <c r="E5" s="36" t="s">
        <v>38</v>
      </c>
      <c r="F5" s="36" t="s">
        <v>489</v>
      </c>
      <c r="G5" s="36"/>
      <c r="H5" s="36"/>
    </row>
    <row r="6" spans="1:8" ht="28.75" customHeight="1" x14ac:dyDescent="0.2">
      <c r="A6" s="35" t="s">
        <v>311</v>
      </c>
      <c r="B6" s="36" t="s">
        <v>331</v>
      </c>
      <c r="C6" s="36" t="s">
        <v>439</v>
      </c>
      <c r="D6" s="36" t="s">
        <v>352</v>
      </c>
      <c r="E6" s="36" t="s">
        <v>38</v>
      </c>
      <c r="F6" s="36" t="s">
        <v>489</v>
      </c>
      <c r="G6" s="36"/>
      <c r="H6" s="36"/>
    </row>
    <row r="7" spans="1:8" ht="28.75" customHeight="1" x14ac:dyDescent="0.2">
      <c r="A7" s="35" t="s">
        <v>311</v>
      </c>
      <c r="B7" s="36" t="s">
        <v>331</v>
      </c>
      <c r="C7" s="36" t="s">
        <v>439</v>
      </c>
      <c r="D7" s="36" t="s">
        <v>35</v>
      </c>
      <c r="E7" s="36" t="s">
        <v>38</v>
      </c>
      <c r="F7" s="36" t="s">
        <v>489</v>
      </c>
      <c r="G7" s="36"/>
      <c r="H7" s="36"/>
    </row>
    <row r="8" spans="1:8" ht="28.75" customHeight="1" x14ac:dyDescent="0.2">
      <c r="A8" s="36" t="s">
        <v>4</v>
      </c>
      <c r="B8" s="36"/>
      <c r="C8" s="36"/>
      <c r="D8" s="36"/>
      <c r="E8" s="36"/>
      <c r="F8" s="36"/>
      <c r="G8" s="36"/>
      <c r="H8" s="36"/>
    </row>
    <row r="9" spans="1:8" ht="28.75" customHeight="1" x14ac:dyDescent="0.2">
      <c r="A9" s="52" t="s">
        <v>5</v>
      </c>
      <c r="B9" s="52" t="s">
        <v>331</v>
      </c>
      <c r="C9" s="52" t="s">
        <v>19</v>
      </c>
      <c r="D9" s="52" t="s">
        <v>35</v>
      </c>
      <c r="E9" s="52" t="s">
        <v>36</v>
      </c>
      <c r="F9" s="52" t="s">
        <v>37</v>
      </c>
      <c r="G9" s="52" t="s">
        <v>351</v>
      </c>
      <c r="H9" s="53" t="s">
        <v>403</v>
      </c>
    </row>
    <row r="10" spans="1:8" ht="28.75" customHeight="1" x14ac:dyDescent="0.2">
      <c r="A10" s="52" t="s">
        <v>5</v>
      </c>
      <c r="B10" s="52" t="s">
        <v>347</v>
      </c>
      <c r="C10" s="52" t="s">
        <v>349</v>
      </c>
      <c r="D10" s="52" t="s">
        <v>35</v>
      </c>
      <c r="E10" s="52" t="s">
        <v>38</v>
      </c>
      <c r="F10" s="52" t="s">
        <v>37</v>
      </c>
      <c r="G10" s="52"/>
      <c r="H10" s="52"/>
    </row>
    <row r="11" spans="1:8" ht="28.75" customHeight="1" x14ac:dyDescent="0.2">
      <c r="A11" s="52" t="s">
        <v>5</v>
      </c>
      <c r="B11" s="52" t="s">
        <v>348</v>
      </c>
      <c r="C11" s="52" t="s">
        <v>350</v>
      </c>
      <c r="D11" s="52" t="s">
        <v>352</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 type="list" allowBlank="1" xr:uid="{D661BA34-81C7-F243-BB64-55A1D8BA5FB8}">
          <x14:formula1>
            <xm:f>drop_down_rule_set!$L$2:$L$55</xm:f>
          </x14:formula1>
          <xm:sqref>A3:A1048576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U505"/>
  <sheetViews>
    <sheetView zoomScale="96" zoomScaleNormal="96" workbookViewId="0">
      <selection activeCell="G2" sqref="G2"/>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4.1640625" customWidth="1"/>
    <col min="8" max="8" width="16.5" customWidth="1"/>
    <col min="9" max="9" width="12.5" customWidth="1"/>
    <col min="10" max="10" width="13.5" customWidth="1"/>
    <col min="11" max="11" width="15.5" customWidth="1"/>
    <col min="12" max="12" width="18.1640625" customWidth="1"/>
    <col min="13" max="13" width="8.1640625" customWidth="1"/>
    <col min="14" max="14" width="11.5" customWidth="1"/>
    <col min="15" max="15" width="14.5" customWidth="1"/>
    <col min="16" max="16" width="13.5" customWidth="1"/>
    <col min="17" max="17" width="12.83203125" customWidth="1"/>
    <col min="18" max="18" width="11.83203125" customWidth="1"/>
    <col min="19" max="19" width="14.1640625" customWidth="1"/>
    <col min="20" max="20" width="10" customWidth="1"/>
    <col min="21" max="21" width="24.1640625" customWidth="1"/>
  </cols>
  <sheetData>
    <row r="1" spans="1:21" ht="192.75" customHeight="1" x14ac:dyDescent="0.2">
      <c r="A1" s="139" t="s">
        <v>1067</v>
      </c>
      <c r="B1" s="140"/>
      <c r="C1" s="140"/>
      <c r="D1" s="140"/>
      <c r="E1" s="140"/>
      <c r="F1" s="140"/>
      <c r="G1" s="140"/>
      <c r="H1" s="140"/>
      <c r="I1" s="140"/>
      <c r="J1" s="141"/>
      <c r="K1" s="146" t="s">
        <v>1045</v>
      </c>
      <c r="L1" s="146"/>
      <c r="M1" s="146"/>
      <c r="N1" s="146"/>
      <c r="O1" s="146"/>
      <c r="P1" s="146"/>
      <c r="Q1" s="146"/>
      <c r="R1" s="146"/>
      <c r="S1" s="146"/>
      <c r="T1" s="146"/>
      <c r="U1" s="146"/>
    </row>
    <row r="2" spans="1:21" s="43" customFormat="1" ht="59.5" customHeight="1" x14ac:dyDescent="0.2">
      <c r="A2" s="9" t="s">
        <v>0</v>
      </c>
      <c r="B2" s="9" t="s">
        <v>6</v>
      </c>
      <c r="C2" s="9" t="s">
        <v>10</v>
      </c>
      <c r="D2" s="9" t="s">
        <v>307</v>
      </c>
      <c r="E2" s="30" t="s">
        <v>952</v>
      </c>
      <c r="F2" s="9" t="s">
        <v>11</v>
      </c>
      <c r="G2" s="9" t="s">
        <v>1716</v>
      </c>
      <c r="H2" s="10" t="s">
        <v>39</v>
      </c>
      <c r="I2" s="10" t="s">
        <v>40</v>
      </c>
      <c r="J2" s="10" t="s">
        <v>31</v>
      </c>
      <c r="K2" s="10" t="s">
        <v>41</v>
      </c>
      <c r="L2" s="10" t="s">
        <v>42</v>
      </c>
      <c r="M2" s="31" t="s">
        <v>93</v>
      </c>
      <c r="N2" s="10" t="s">
        <v>43</v>
      </c>
      <c r="O2" s="10" t="s">
        <v>44</v>
      </c>
      <c r="P2" s="10" t="s">
        <v>45</v>
      </c>
      <c r="Q2" s="10" t="s">
        <v>46</v>
      </c>
      <c r="R2" s="10" t="s">
        <v>47</v>
      </c>
      <c r="S2" s="10" t="s">
        <v>48</v>
      </c>
      <c r="T2" s="10" t="s">
        <v>18</v>
      </c>
      <c r="U2" s="31" t="s">
        <v>395</v>
      </c>
    </row>
    <row r="3" spans="1:21" s="34" customFormat="1" ht="32" x14ac:dyDescent="0.2">
      <c r="A3" s="36" t="s">
        <v>311</v>
      </c>
      <c r="B3" s="36" t="s">
        <v>331</v>
      </c>
      <c r="C3" s="36" t="s">
        <v>482</v>
      </c>
      <c r="D3" s="36" t="s">
        <v>490</v>
      </c>
      <c r="E3" s="36" t="s">
        <v>507</v>
      </c>
      <c r="F3" s="36" t="s">
        <v>599</v>
      </c>
      <c r="G3" s="35" t="s">
        <v>1718</v>
      </c>
      <c r="H3" s="33" t="s">
        <v>50</v>
      </c>
      <c r="I3" s="32" t="s">
        <v>440</v>
      </c>
      <c r="J3" s="36" t="s">
        <v>35</v>
      </c>
      <c r="K3" s="36" t="s">
        <v>493</v>
      </c>
      <c r="L3" s="35" t="s">
        <v>496</v>
      </c>
      <c r="M3" s="35"/>
      <c r="N3" s="33" t="s">
        <v>23</v>
      </c>
      <c r="O3" s="33" t="s">
        <v>53</v>
      </c>
      <c r="P3" s="36" t="str">
        <f>IF(I3="public","n",IF(I3="private","y",""))</f>
        <v>n</v>
      </c>
      <c r="Q3" s="36" t="str">
        <f>IF(I3="public","y",IF(I3="private","n",""))</f>
        <v>y</v>
      </c>
      <c r="R3" s="36" t="s">
        <v>21</v>
      </c>
      <c r="S3" s="36" t="s">
        <v>23</v>
      </c>
      <c r="T3" s="36"/>
      <c r="U3" s="32"/>
    </row>
    <row r="4" spans="1:21" s="34" customFormat="1" ht="32" x14ac:dyDescent="0.2">
      <c r="A4" s="36" t="s">
        <v>311</v>
      </c>
      <c r="B4" s="36" t="s">
        <v>331</v>
      </c>
      <c r="C4" s="36" t="s">
        <v>482</v>
      </c>
      <c r="D4" s="36" t="s">
        <v>491</v>
      </c>
      <c r="E4" s="36" t="s">
        <v>507</v>
      </c>
      <c r="F4" s="36" t="s">
        <v>598</v>
      </c>
      <c r="G4" s="36"/>
      <c r="H4" s="33" t="s">
        <v>50</v>
      </c>
      <c r="I4" s="32" t="s">
        <v>440</v>
      </c>
      <c r="J4" s="36" t="s">
        <v>35</v>
      </c>
      <c r="K4" s="36" t="s">
        <v>494</v>
      </c>
      <c r="L4" s="35" t="s">
        <v>497</v>
      </c>
      <c r="M4" s="35"/>
      <c r="N4" s="33" t="s">
        <v>23</v>
      </c>
      <c r="O4" s="33" t="s">
        <v>53</v>
      </c>
      <c r="P4" s="36" t="str">
        <f t="shared" ref="P4:P72" si="0">IF(I4="public","n",IF(I4="private","y",""))</f>
        <v>n</v>
      </c>
      <c r="Q4" s="36" t="str">
        <f t="shared" ref="Q4:Q72" si="1">IF(I4="public","y",IF(I4="private","n",""))</f>
        <v>y</v>
      </c>
      <c r="R4" s="36" t="s">
        <v>21</v>
      </c>
      <c r="S4" s="36" t="s">
        <v>23</v>
      </c>
      <c r="T4" s="36"/>
      <c r="U4" s="32"/>
    </row>
    <row r="5" spans="1:21" ht="27" customHeight="1" x14ac:dyDescent="0.2">
      <c r="A5" s="36" t="s">
        <v>311</v>
      </c>
      <c r="B5" s="36" t="s">
        <v>331</v>
      </c>
      <c r="C5" s="36" t="s">
        <v>482</v>
      </c>
      <c r="D5" s="36" t="s">
        <v>492</v>
      </c>
      <c r="E5" s="36" t="s">
        <v>507</v>
      </c>
      <c r="F5" s="36" t="s">
        <v>600</v>
      </c>
      <c r="G5" s="36"/>
      <c r="H5" s="36" t="s">
        <v>50</v>
      </c>
      <c r="I5" s="36" t="s">
        <v>56</v>
      </c>
      <c r="J5" s="36" t="s">
        <v>35</v>
      </c>
      <c r="K5" s="36" t="s">
        <v>495</v>
      </c>
      <c r="L5" s="35" t="s">
        <v>498</v>
      </c>
      <c r="M5" s="35"/>
      <c r="N5" s="36" t="s">
        <v>23</v>
      </c>
      <c r="O5" s="36" t="s">
        <v>53</v>
      </c>
      <c r="P5" s="36" t="str">
        <f t="shared" si="0"/>
        <v>y</v>
      </c>
      <c r="Q5" s="36" t="str">
        <f t="shared" si="1"/>
        <v>n</v>
      </c>
      <c r="R5" s="36" t="s">
        <v>21</v>
      </c>
      <c r="S5" s="36" t="s">
        <v>23</v>
      </c>
      <c r="T5" s="36"/>
      <c r="U5" s="36"/>
    </row>
    <row r="6" spans="1:21" ht="27" customHeight="1" x14ac:dyDescent="0.2">
      <c r="A6" s="36" t="s">
        <v>311</v>
      </c>
      <c r="B6" s="36" t="s">
        <v>331</v>
      </c>
      <c r="C6" s="36" t="s">
        <v>482</v>
      </c>
      <c r="D6" s="36" t="s">
        <v>597</v>
      </c>
      <c r="E6" s="36" t="s">
        <v>507</v>
      </c>
      <c r="F6" s="36" t="s">
        <v>601</v>
      </c>
      <c r="G6" s="36"/>
      <c r="H6" s="36" t="s">
        <v>50</v>
      </c>
      <c r="I6" s="36" t="s">
        <v>56</v>
      </c>
      <c r="J6" s="36" t="s">
        <v>35</v>
      </c>
      <c r="K6" s="36" t="s">
        <v>603</v>
      </c>
      <c r="L6" s="35" t="s">
        <v>602</v>
      </c>
      <c r="M6" s="35"/>
      <c r="N6" s="36" t="s">
        <v>23</v>
      </c>
      <c r="O6" s="36" t="s">
        <v>23</v>
      </c>
      <c r="P6" s="36" t="s">
        <v>23</v>
      </c>
      <c r="Q6" s="36" t="str">
        <f>IF(I6="public","y",IF(I6="private","n",""))</f>
        <v>n</v>
      </c>
      <c r="R6" s="36" t="s">
        <v>23</v>
      </c>
      <c r="S6" s="36" t="s">
        <v>23</v>
      </c>
      <c r="T6" s="36"/>
      <c r="U6" s="36"/>
    </row>
    <row r="7" spans="1:21" ht="27" customHeight="1" x14ac:dyDescent="0.2">
      <c r="A7" s="36" t="s">
        <v>311</v>
      </c>
      <c r="B7" s="36" t="s">
        <v>331</v>
      </c>
      <c r="C7" s="36" t="s">
        <v>438</v>
      </c>
      <c r="D7" s="36" t="s">
        <v>698</v>
      </c>
      <c r="E7" s="36" t="s">
        <v>507</v>
      </c>
      <c r="F7" s="36" t="s">
        <v>54</v>
      </c>
      <c r="G7" s="36"/>
      <c r="H7" s="36" t="s">
        <v>50</v>
      </c>
      <c r="I7" s="36" t="s">
        <v>56</v>
      </c>
      <c r="J7" s="36" t="s">
        <v>35</v>
      </c>
      <c r="K7" s="36" t="s">
        <v>700</v>
      </c>
      <c r="L7" s="35" t="s">
        <v>701</v>
      </c>
      <c r="M7" s="35"/>
      <c r="N7" s="36" t="s">
        <v>23</v>
      </c>
      <c r="O7" s="36" t="s">
        <v>354</v>
      </c>
      <c r="P7" s="36" t="s">
        <v>23</v>
      </c>
      <c r="Q7" s="36" t="str">
        <f t="shared" si="1"/>
        <v>n</v>
      </c>
      <c r="R7" s="36" t="s">
        <v>21</v>
      </c>
      <c r="S7" s="36" t="s">
        <v>23</v>
      </c>
      <c r="T7" s="36"/>
      <c r="U7" s="36"/>
    </row>
    <row r="8" spans="1:21" ht="27" customHeight="1" x14ac:dyDescent="0.2">
      <c r="A8" s="36" t="s">
        <v>311</v>
      </c>
      <c r="B8" s="36" t="s">
        <v>331</v>
      </c>
      <c r="C8" s="36" t="s">
        <v>438</v>
      </c>
      <c r="D8" s="36" t="s">
        <v>441</v>
      </c>
      <c r="E8" s="36" t="s">
        <v>507</v>
      </c>
      <c r="F8" s="36" t="s">
        <v>444</v>
      </c>
      <c r="G8" s="36"/>
      <c r="H8" s="36" t="s">
        <v>50</v>
      </c>
      <c r="I8" s="36" t="s">
        <v>56</v>
      </c>
      <c r="J8" s="36" t="s">
        <v>35</v>
      </c>
      <c r="K8" s="36" t="s">
        <v>442</v>
      </c>
      <c r="L8" s="35" t="s">
        <v>443</v>
      </c>
      <c r="M8" s="35"/>
      <c r="N8" s="36" t="s">
        <v>23</v>
      </c>
      <c r="O8" s="36" t="s">
        <v>354</v>
      </c>
      <c r="P8" s="36" t="s">
        <v>23</v>
      </c>
      <c r="Q8" s="36" t="str">
        <f>IF(I8="public","y",IF(I8="private","n",""))</f>
        <v>n</v>
      </c>
      <c r="R8" s="36" t="s">
        <v>21</v>
      </c>
      <c r="S8" s="36" t="s">
        <v>23</v>
      </c>
      <c r="T8" s="36"/>
      <c r="U8" s="36"/>
    </row>
    <row r="9" spans="1:21" ht="27" customHeight="1" x14ac:dyDescent="0.2">
      <c r="A9" s="36" t="s">
        <v>311</v>
      </c>
      <c r="B9" s="36" t="s">
        <v>331</v>
      </c>
      <c r="C9" s="36" t="s">
        <v>438</v>
      </c>
      <c r="D9" s="36" t="s">
        <v>445</v>
      </c>
      <c r="E9" s="36" t="s">
        <v>507</v>
      </c>
      <c r="F9" s="36" t="s">
        <v>446</v>
      </c>
      <c r="G9" s="36"/>
      <c r="H9" s="36" t="s">
        <v>50</v>
      </c>
      <c r="I9" s="36" t="s">
        <v>56</v>
      </c>
      <c r="J9" s="36" t="s">
        <v>35</v>
      </c>
      <c r="K9" s="36" t="s">
        <v>447</v>
      </c>
      <c r="L9" s="35" t="s">
        <v>448</v>
      </c>
      <c r="M9" s="35"/>
      <c r="N9" s="36" t="s">
        <v>23</v>
      </c>
      <c r="O9" s="36" t="s">
        <v>354</v>
      </c>
      <c r="P9" s="36" t="s">
        <v>23</v>
      </c>
      <c r="Q9" s="36" t="str">
        <f t="shared" si="1"/>
        <v>n</v>
      </c>
      <c r="R9" s="36" t="s">
        <v>21</v>
      </c>
      <c r="S9" s="36" t="s">
        <v>23</v>
      </c>
      <c r="T9" s="36"/>
      <c r="U9" s="36"/>
    </row>
    <row r="10" spans="1:21" ht="28.75" customHeight="1" x14ac:dyDescent="0.2">
      <c r="A10" s="36" t="s">
        <v>311</v>
      </c>
      <c r="B10" s="36" t="s">
        <v>331</v>
      </c>
      <c r="C10" s="36" t="s">
        <v>439</v>
      </c>
      <c r="D10" s="36" t="s">
        <v>699</v>
      </c>
      <c r="E10" s="36" t="s">
        <v>507</v>
      </c>
      <c r="F10" s="36" t="s">
        <v>359</v>
      </c>
      <c r="G10" s="36"/>
      <c r="H10" s="36" t="s">
        <v>50</v>
      </c>
      <c r="I10" s="36" t="s">
        <v>56</v>
      </c>
      <c r="J10" s="36" t="s">
        <v>35</v>
      </c>
      <c r="K10" s="36" t="s">
        <v>702</v>
      </c>
      <c r="L10" s="35" t="s">
        <v>703</v>
      </c>
      <c r="M10" s="35"/>
      <c r="N10" s="36" t="s">
        <v>23</v>
      </c>
      <c r="O10" s="36" t="s">
        <v>354</v>
      </c>
      <c r="P10" s="36" t="s">
        <v>23</v>
      </c>
      <c r="Q10" s="36" t="str">
        <f>IF(I10="public","y",IF(I10="private","n",""))</f>
        <v>n</v>
      </c>
      <c r="R10" s="36" t="s">
        <v>21</v>
      </c>
      <c r="S10" s="36" t="s">
        <v>23</v>
      </c>
      <c r="T10" s="36"/>
      <c r="U10" s="36"/>
    </row>
    <row r="11" spans="1:21" ht="28.75" customHeight="1" x14ac:dyDescent="0.2">
      <c r="A11" s="36" t="s">
        <v>311</v>
      </c>
      <c r="B11" s="36" t="s">
        <v>331</v>
      </c>
      <c r="C11" s="36" t="s">
        <v>439</v>
      </c>
      <c r="D11" s="36" t="s">
        <v>449</v>
      </c>
      <c r="E11" s="36" t="s">
        <v>507</v>
      </c>
      <c r="F11" s="36" t="s">
        <v>362</v>
      </c>
      <c r="G11" s="36"/>
      <c r="H11" s="36" t="s">
        <v>50</v>
      </c>
      <c r="I11" s="36" t="s">
        <v>56</v>
      </c>
      <c r="J11" s="36" t="s">
        <v>35</v>
      </c>
      <c r="K11" s="36" t="s">
        <v>450</v>
      </c>
      <c r="L11" s="35" t="s">
        <v>451</v>
      </c>
      <c r="M11" s="35"/>
      <c r="N11" s="36" t="s">
        <v>23</v>
      </c>
      <c r="O11" s="36" t="s">
        <v>354</v>
      </c>
      <c r="P11" s="36" t="s">
        <v>23</v>
      </c>
      <c r="Q11" s="36" t="str">
        <f t="shared" si="1"/>
        <v>n</v>
      </c>
      <c r="R11" s="36" t="s">
        <v>21</v>
      </c>
      <c r="S11" s="36" t="s">
        <v>23</v>
      </c>
      <c r="T11" s="36"/>
      <c r="U11" s="36"/>
    </row>
    <row r="12" spans="1:21" ht="28.75" customHeight="1" x14ac:dyDescent="0.2">
      <c r="A12" s="36" t="s">
        <v>311</v>
      </c>
      <c r="B12" s="36" t="s">
        <v>331</v>
      </c>
      <c r="C12" s="36" t="s">
        <v>439</v>
      </c>
      <c r="D12" s="36" t="s">
        <v>452</v>
      </c>
      <c r="E12" s="36" t="s">
        <v>507</v>
      </c>
      <c r="F12" s="36" t="s">
        <v>453</v>
      </c>
      <c r="G12" s="36"/>
      <c r="H12" s="36" t="s">
        <v>50</v>
      </c>
      <c r="I12" s="36" t="s">
        <v>56</v>
      </c>
      <c r="J12" s="36" t="s">
        <v>35</v>
      </c>
      <c r="K12" s="36" t="s">
        <v>454</v>
      </c>
      <c r="L12" s="35" t="s">
        <v>455</v>
      </c>
      <c r="M12" s="35"/>
      <c r="N12" s="36" t="s">
        <v>23</v>
      </c>
      <c r="O12" s="36" t="s">
        <v>354</v>
      </c>
      <c r="P12" s="36" t="s">
        <v>23</v>
      </c>
      <c r="Q12" s="36" t="str">
        <f t="shared" si="1"/>
        <v>n</v>
      </c>
      <c r="R12" s="36" t="s">
        <v>21</v>
      </c>
      <c r="S12" s="36" t="s">
        <v>23</v>
      </c>
      <c r="T12" s="36"/>
      <c r="U12" s="36"/>
    </row>
    <row r="13" spans="1:21" ht="28.75" customHeight="1" x14ac:dyDescent="0.2">
      <c r="A13" s="36" t="s">
        <v>311</v>
      </c>
      <c r="B13" s="36" t="s">
        <v>331</v>
      </c>
      <c r="C13" s="36" t="s">
        <v>704</v>
      </c>
      <c r="D13" s="36" t="s">
        <v>705</v>
      </c>
      <c r="E13" s="36" t="s">
        <v>507</v>
      </c>
      <c r="F13" s="36" t="s">
        <v>738</v>
      </c>
      <c r="G13" s="36"/>
      <c r="H13" s="36" t="s">
        <v>50</v>
      </c>
      <c r="I13" s="36" t="s">
        <v>56</v>
      </c>
      <c r="J13" s="36"/>
      <c r="K13" s="36" t="s">
        <v>706</v>
      </c>
      <c r="L13" s="35" t="s">
        <v>707</v>
      </c>
      <c r="M13" s="35"/>
      <c r="N13" s="36" t="s">
        <v>23</v>
      </c>
      <c r="O13" s="36" t="s">
        <v>354</v>
      </c>
      <c r="P13" s="36" t="s">
        <v>23</v>
      </c>
      <c r="Q13" s="36" t="str">
        <f>IF(I13="public","y",IF(I13="private","n",""))</f>
        <v>n</v>
      </c>
      <c r="R13" s="36" t="s">
        <v>21</v>
      </c>
      <c r="S13" s="36" t="s">
        <v>23</v>
      </c>
      <c r="T13" s="36"/>
      <c r="U13" s="36"/>
    </row>
    <row r="14" spans="1:21" ht="28.75" customHeight="1" x14ac:dyDescent="0.2">
      <c r="A14" s="36" t="s">
        <v>311</v>
      </c>
      <c r="B14" s="36" t="s">
        <v>331</v>
      </c>
      <c r="C14" s="36" t="s">
        <v>704</v>
      </c>
      <c r="D14" s="36" t="s">
        <v>1082</v>
      </c>
      <c r="E14" s="36" t="s">
        <v>507</v>
      </c>
      <c r="F14" s="36" t="s">
        <v>739</v>
      </c>
      <c r="G14" s="36"/>
      <c r="H14" s="36" t="s">
        <v>50</v>
      </c>
      <c r="I14" s="36" t="s">
        <v>56</v>
      </c>
      <c r="J14" s="36"/>
      <c r="K14" s="36" t="s">
        <v>737</v>
      </c>
      <c r="L14" s="35" t="s">
        <v>709</v>
      </c>
      <c r="M14" s="35"/>
      <c r="N14" s="36" t="s">
        <v>23</v>
      </c>
      <c r="O14" s="36" t="s">
        <v>354</v>
      </c>
      <c r="P14" s="36" t="s">
        <v>23</v>
      </c>
      <c r="Q14" s="36" t="str">
        <f>IF(I14="public","y",IF(I14="private","n",""))</f>
        <v>n</v>
      </c>
      <c r="R14" s="36" t="s">
        <v>21</v>
      </c>
      <c r="S14" s="36" t="s">
        <v>23</v>
      </c>
      <c r="T14" s="36"/>
      <c r="U14" s="36"/>
    </row>
    <row r="15" spans="1:21" x14ac:dyDescent="0.2">
      <c r="A15" s="36" t="s">
        <v>4</v>
      </c>
      <c r="B15" s="36"/>
      <c r="C15" s="36"/>
      <c r="D15" s="36"/>
      <c r="E15" s="36"/>
      <c r="F15" s="36"/>
      <c r="G15" s="36"/>
      <c r="H15" s="36"/>
      <c r="I15" s="36"/>
      <c r="J15" s="36"/>
      <c r="K15" s="36"/>
      <c r="L15" s="36"/>
      <c r="M15" s="36"/>
      <c r="N15" s="36"/>
      <c r="O15" s="36"/>
      <c r="P15" s="36" t="str">
        <f t="shared" ref="P15" si="2">IF(I15="public","n",IF(I15="private","y",""))</f>
        <v/>
      </c>
      <c r="Q15" s="36" t="str">
        <f t="shared" ref="Q15" si="3">IF(I15="public","y",IF(I15="private","n",""))</f>
        <v/>
      </c>
      <c r="R15" s="36"/>
      <c r="S15" s="36"/>
      <c r="T15" s="36"/>
      <c r="U15" s="36"/>
    </row>
    <row r="16" spans="1:21" ht="32" x14ac:dyDescent="0.2">
      <c r="A16" s="52" t="s">
        <v>5</v>
      </c>
      <c r="B16" s="52" t="s">
        <v>331</v>
      </c>
      <c r="C16" s="52" t="s">
        <v>439</v>
      </c>
      <c r="D16" s="52" t="s">
        <v>956</v>
      </c>
      <c r="E16" s="52" t="s">
        <v>953</v>
      </c>
      <c r="F16" s="52" t="s">
        <v>954</v>
      </c>
      <c r="G16" s="52"/>
      <c r="H16" s="52" t="s">
        <v>50</v>
      </c>
      <c r="I16" s="52" t="s">
        <v>56</v>
      </c>
      <c r="J16" s="52"/>
      <c r="K16" s="52" t="s">
        <v>959</v>
      </c>
      <c r="L16" s="52"/>
      <c r="M16" s="53" t="s">
        <v>669</v>
      </c>
      <c r="N16" s="52" t="s">
        <v>21</v>
      </c>
      <c r="O16" s="52" t="s">
        <v>354</v>
      </c>
      <c r="P16" s="52" t="str">
        <f>IF(I16="public","n",IF(I16="private","y",""))</f>
        <v>y</v>
      </c>
      <c r="Q16" s="52" t="str">
        <f>IF(I16="public","y",IF(I16="private","n",""))</f>
        <v>n</v>
      </c>
      <c r="R16" s="52" t="s">
        <v>21</v>
      </c>
      <c r="S16" s="52" t="s">
        <v>21</v>
      </c>
      <c r="T16" s="52"/>
      <c r="U16" s="53"/>
    </row>
    <row r="17" spans="1:21" x14ac:dyDescent="0.2">
      <c r="A17" s="52" t="s">
        <v>5</v>
      </c>
      <c r="B17" s="52" t="s">
        <v>331</v>
      </c>
      <c r="C17" s="52" t="s">
        <v>439</v>
      </c>
      <c r="D17" s="52" t="s">
        <v>957</v>
      </c>
      <c r="E17" s="52" t="s">
        <v>955</v>
      </c>
      <c r="F17" s="52" t="s">
        <v>958</v>
      </c>
      <c r="G17" s="52"/>
      <c r="H17" s="52" t="s">
        <v>50</v>
      </c>
      <c r="I17" s="52" t="s">
        <v>56</v>
      </c>
      <c r="J17" s="52"/>
      <c r="K17" s="52" t="s">
        <v>959</v>
      </c>
      <c r="L17" s="52"/>
      <c r="M17" s="53"/>
      <c r="N17" s="52" t="s">
        <v>21</v>
      </c>
      <c r="O17" s="52" t="s">
        <v>354</v>
      </c>
      <c r="P17" s="52" t="str">
        <f>IF(I17="public","n",IF(I17="private","y",""))</f>
        <v>y</v>
      </c>
      <c r="Q17" s="52" t="str">
        <f>IF(I17="public","y",IF(I17="private","n",""))</f>
        <v>n</v>
      </c>
      <c r="R17" s="52" t="s">
        <v>21</v>
      </c>
      <c r="S17" s="52" t="s">
        <v>21</v>
      </c>
      <c r="T17" s="52"/>
      <c r="U17" s="53"/>
    </row>
    <row r="18" spans="1:21" x14ac:dyDescent="0.2">
      <c r="A18" s="52" t="s">
        <v>4</v>
      </c>
      <c r="B18" s="52"/>
      <c r="C18" s="52"/>
      <c r="D18" s="52"/>
      <c r="E18" s="52"/>
      <c r="F18" s="52"/>
      <c r="G18" s="52"/>
      <c r="H18" s="52"/>
      <c r="I18" s="52"/>
      <c r="J18" s="52"/>
      <c r="K18" s="52"/>
      <c r="L18" s="52"/>
      <c r="M18" s="53"/>
      <c r="N18" s="52"/>
      <c r="O18" s="52"/>
      <c r="P18" s="52"/>
      <c r="Q18" s="52"/>
      <c r="R18" s="52"/>
      <c r="S18" s="52"/>
      <c r="T18" s="52"/>
      <c r="U18" s="53"/>
    </row>
    <row r="19" spans="1:21" ht="31.75" customHeight="1" x14ac:dyDescent="0.2">
      <c r="A19" s="52" t="s">
        <v>5</v>
      </c>
      <c r="B19" s="52" t="s">
        <v>331</v>
      </c>
      <c r="C19" s="52" t="s">
        <v>19</v>
      </c>
      <c r="D19" s="53" t="s">
        <v>353</v>
      </c>
      <c r="E19" s="52"/>
      <c r="F19" s="52" t="s">
        <v>49</v>
      </c>
      <c r="G19" s="52"/>
      <c r="H19" s="52" t="s">
        <v>50</v>
      </c>
      <c r="I19" s="52" t="s">
        <v>56</v>
      </c>
      <c r="J19" s="52" t="s">
        <v>35</v>
      </c>
      <c r="K19" s="52" t="s">
        <v>51</v>
      </c>
      <c r="L19" s="52"/>
      <c r="M19" s="52"/>
      <c r="N19" s="52" t="s">
        <v>21</v>
      </c>
      <c r="O19" s="52" t="s">
        <v>354</v>
      </c>
      <c r="P19" s="52" t="str">
        <f t="shared" si="0"/>
        <v>y</v>
      </c>
      <c r="Q19" s="52" t="str">
        <f t="shared" si="1"/>
        <v>n</v>
      </c>
      <c r="R19" s="52" t="s">
        <v>21</v>
      </c>
      <c r="S19" s="52" t="s">
        <v>21</v>
      </c>
      <c r="T19" s="52"/>
      <c r="U19" s="53" t="s">
        <v>403</v>
      </c>
    </row>
    <row r="20" spans="1:21" ht="27" customHeight="1" x14ac:dyDescent="0.2">
      <c r="A20" s="52" t="s">
        <v>5</v>
      </c>
      <c r="B20" s="52" t="s">
        <v>347</v>
      </c>
      <c r="C20" s="52" t="s">
        <v>349</v>
      </c>
      <c r="D20" s="52" t="s">
        <v>355</v>
      </c>
      <c r="E20" s="52"/>
      <c r="F20" s="52" t="s">
        <v>356</v>
      </c>
      <c r="G20" s="52"/>
      <c r="H20" s="52" t="s">
        <v>50</v>
      </c>
      <c r="I20" s="52" t="s">
        <v>56</v>
      </c>
      <c r="J20" s="52" t="s">
        <v>35</v>
      </c>
      <c r="K20" s="52"/>
      <c r="L20" s="52"/>
      <c r="M20" s="52"/>
      <c r="N20" s="52" t="s">
        <v>21</v>
      </c>
      <c r="O20" s="52" t="s">
        <v>53</v>
      </c>
      <c r="P20" s="52" t="str">
        <f t="shared" si="0"/>
        <v>y</v>
      </c>
      <c r="Q20" s="52" t="str">
        <f t="shared" si="1"/>
        <v>n</v>
      </c>
      <c r="R20" s="52" t="s">
        <v>21</v>
      </c>
      <c r="S20" s="52" t="s">
        <v>21</v>
      </c>
      <c r="T20" s="52"/>
      <c r="U20" s="52"/>
    </row>
    <row r="21" spans="1:21" ht="28.75" customHeight="1" x14ac:dyDescent="0.2">
      <c r="A21" s="52" t="s">
        <v>5</v>
      </c>
      <c r="B21" s="52" t="s">
        <v>347</v>
      </c>
      <c r="C21" s="52" t="s">
        <v>349</v>
      </c>
      <c r="D21" s="52" t="s">
        <v>357</v>
      </c>
      <c r="E21" s="52"/>
      <c r="F21" s="52" t="s">
        <v>54</v>
      </c>
      <c r="G21" s="52"/>
      <c r="H21" s="52" t="s">
        <v>50</v>
      </c>
      <c r="I21" s="52" t="s">
        <v>56</v>
      </c>
      <c r="J21" s="52" t="s">
        <v>35</v>
      </c>
      <c r="K21" s="52"/>
      <c r="L21" s="52"/>
      <c r="M21" s="52"/>
      <c r="N21" s="52" t="s">
        <v>21</v>
      </c>
      <c r="O21" s="52" t="s">
        <v>53</v>
      </c>
      <c r="P21" s="52" t="str">
        <f t="shared" si="0"/>
        <v>y</v>
      </c>
      <c r="Q21" s="52" t="str">
        <f t="shared" si="1"/>
        <v>n</v>
      </c>
      <c r="R21" s="52" t="s">
        <v>23</v>
      </c>
      <c r="S21" s="52" t="s">
        <v>21</v>
      </c>
      <c r="T21" s="52"/>
      <c r="U21" s="52"/>
    </row>
    <row r="22" spans="1:21" x14ac:dyDescent="0.2">
      <c r="A22" s="52" t="s">
        <v>5</v>
      </c>
      <c r="B22" s="52" t="s">
        <v>348</v>
      </c>
      <c r="C22" s="52" t="s">
        <v>350</v>
      </c>
      <c r="D22" s="52" t="s">
        <v>355</v>
      </c>
      <c r="E22" s="52"/>
      <c r="F22" s="52" t="s">
        <v>358</v>
      </c>
      <c r="G22" s="52"/>
      <c r="H22" s="52" t="s">
        <v>50</v>
      </c>
      <c r="I22" s="52" t="s">
        <v>56</v>
      </c>
      <c r="J22" s="52" t="s">
        <v>352</v>
      </c>
      <c r="K22" s="52"/>
      <c r="L22" s="52" t="s">
        <v>52</v>
      </c>
      <c r="M22" s="52"/>
      <c r="N22" s="52" t="s">
        <v>23</v>
      </c>
      <c r="O22" s="52" t="s">
        <v>23</v>
      </c>
      <c r="P22" s="52" t="str">
        <f t="shared" si="0"/>
        <v>y</v>
      </c>
      <c r="Q22" s="52" t="str">
        <f t="shared" si="1"/>
        <v>n</v>
      </c>
      <c r="R22" s="52" t="s">
        <v>21</v>
      </c>
      <c r="S22" s="52" t="s">
        <v>21</v>
      </c>
      <c r="T22" s="52"/>
      <c r="U22" s="52"/>
    </row>
    <row r="23" spans="1:21" x14ac:dyDescent="0.2">
      <c r="A23" s="52" t="s">
        <v>5</v>
      </c>
      <c r="B23" s="52" t="s">
        <v>348</v>
      </c>
      <c r="C23" s="52" t="s">
        <v>350</v>
      </c>
      <c r="D23" s="52" t="s">
        <v>357</v>
      </c>
      <c r="E23" s="52"/>
      <c r="F23" s="52" t="s">
        <v>359</v>
      </c>
      <c r="G23" s="52"/>
      <c r="H23" s="52" t="s">
        <v>50</v>
      </c>
      <c r="I23" s="52" t="s">
        <v>56</v>
      </c>
      <c r="J23" s="52" t="s">
        <v>352</v>
      </c>
      <c r="K23" s="52"/>
      <c r="L23" s="52" t="s">
        <v>360</v>
      </c>
      <c r="M23" s="52"/>
      <c r="N23" s="52" t="s">
        <v>23</v>
      </c>
      <c r="O23" s="52" t="s">
        <v>23</v>
      </c>
      <c r="P23" s="52" t="str">
        <f t="shared" si="0"/>
        <v>y</v>
      </c>
      <c r="Q23" s="52" t="str">
        <f t="shared" si="1"/>
        <v>n</v>
      </c>
      <c r="R23" s="52" t="s">
        <v>23</v>
      </c>
      <c r="S23" s="52" t="s">
        <v>21</v>
      </c>
      <c r="T23" s="52"/>
      <c r="U23" s="52"/>
    </row>
    <row r="24" spans="1:21" x14ac:dyDescent="0.2">
      <c r="A24" s="52" t="s">
        <v>5</v>
      </c>
      <c r="B24" s="52" t="s">
        <v>348</v>
      </c>
      <c r="C24" s="52" t="s">
        <v>350</v>
      </c>
      <c r="D24" s="52" t="s">
        <v>361</v>
      </c>
      <c r="E24" s="52"/>
      <c r="F24" s="52" t="s">
        <v>362</v>
      </c>
      <c r="G24" s="52"/>
      <c r="H24" s="52" t="s">
        <v>50</v>
      </c>
      <c r="I24" s="52" t="s">
        <v>56</v>
      </c>
      <c r="J24" s="52" t="s">
        <v>352</v>
      </c>
      <c r="K24" s="52"/>
      <c r="L24" s="52" t="s">
        <v>363</v>
      </c>
      <c r="M24" s="52"/>
      <c r="N24" s="52" t="s">
        <v>23</v>
      </c>
      <c r="O24" s="52" t="s">
        <v>354</v>
      </c>
      <c r="P24" s="52" t="str">
        <f t="shared" si="0"/>
        <v>y</v>
      </c>
      <c r="Q24" s="52" t="str">
        <f t="shared" si="1"/>
        <v>n</v>
      </c>
      <c r="R24" s="52" t="s">
        <v>23</v>
      </c>
      <c r="S24" s="52" t="s">
        <v>23</v>
      </c>
      <c r="T24" s="52"/>
      <c r="U24" s="52"/>
    </row>
    <row r="25" spans="1:21" x14ac:dyDescent="0.2">
      <c r="P25" t="str">
        <f t="shared" si="0"/>
        <v/>
      </c>
      <c r="Q25" t="str">
        <f t="shared" si="1"/>
        <v/>
      </c>
    </row>
    <row r="26" spans="1:21" x14ac:dyDescent="0.2">
      <c r="P26" t="str">
        <f t="shared" si="0"/>
        <v/>
      </c>
      <c r="Q26" t="str">
        <f t="shared" si="1"/>
        <v/>
      </c>
    </row>
    <row r="27" spans="1:21" x14ac:dyDescent="0.2">
      <c r="P27" t="str">
        <f t="shared" si="0"/>
        <v/>
      </c>
      <c r="Q27" t="str">
        <f t="shared" si="1"/>
        <v/>
      </c>
    </row>
    <row r="28" spans="1:21" x14ac:dyDescent="0.2">
      <c r="P28" t="str">
        <f t="shared" si="0"/>
        <v/>
      </c>
      <c r="Q28" t="str">
        <f t="shared" si="1"/>
        <v/>
      </c>
    </row>
    <row r="29" spans="1:21" x14ac:dyDescent="0.2">
      <c r="P29" t="str">
        <f t="shared" si="0"/>
        <v/>
      </c>
      <c r="Q29" t="str">
        <f t="shared" si="1"/>
        <v/>
      </c>
    </row>
    <row r="30" spans="1:21" x14ac:dyDescent="0.2">
      <c r="P30" t="str">
        <f t="shared" si="0"/>
        <v/>
      </c>
      <c r="Q30" t="str">
        <f t="shared" si="1"/>
        <v/>
      </c>
    </row>
    <row r="31" spans="1:21" x14ac:dyDescent="0.2">
      <c r="P31" t="str">
        <f t="shared" si="0"/>
        <v/>
      </c>
      <c r="Q31" t="str">
        <f t="shared" si="1"/>
        <v/>
      </c>
    </row>
    <row r="32" spans="1:21" x14ac:dyDescent="0.2">
      <c r="P32" t="str">
        <f t="shared" si="0"/>
        <v/>
      </c>
      <c r="Q32" t="str">
        <f t="shared" si="1"/>
        <v/>
      </c>
    </row>
    <row r="33" spans="16:17" x14ac:dyDescent="0.2">
      <c r="P33" t="str">
        <f t="shared" si="0"/>
        <v/>
      </c>
      <c r="Q33" t="str">
        <f t="shared" si="1"/>
        <v/>
      </c>
    </row>
    <row r="34" spans="16:17" x14ac:dyDescent="0.2">
      <c r="P34" t="str">
        <f t="shared" si="0"/>
        <v/>
      </c>
      <c r="Q34" t="str">
        <f t="shared" si="1"/>
        <v/>
      </c>
    </row>
    <row r="35" spans="16:17" x14ac:dyDescent="0.2">
      <c r="P35" t="str">
        <f t="shared" si="0"/>
        <v/>
      </c>
      <c r="Q35" t="str">
        <f t="shared" si="1"/>
        <v/>
      </c>
    </row>
    <row r="36" spans="16:17" x14ac:dyDescent="0.2">
      <c r="P36" t="str">
        <f t="shared" si="0"/>
        <v/>
      </c>
      <c r="Q36" t="str">
        <f t="shared" si="1"/>
        <v/>
      </c>
    </row>
    <row r="37" spans="16:17" x14ac:dyDescent="0.2">
      <c r="P37" t="str">
        <f t="shared" si="0"/>
        <v/>
      </c>
      <c r="Q37" t="str">
        <f t="shared" si="1"/>
        <v/>
      </c>
    </row>
    <row r="38" spans="16:17" x14ac:dyDescent="0.2">
      <c r="P38" t="str">
        <f t="shared" si="0"/>
        <v/>
      </c>
      <c r="Q38" t="str">
        <f t="shared" si="1"/>
        <v/>
      </c>
    </row>
    <row r="39" spans="16:17" x14ac:dyDescent="0.2">
      <c r="P39" t="str">
        <f t="shared" si="0"/>
        <v/>
      </c>
      <c r="Q39" t="str">
        <f t="shared" si="1"/>
        <v/>
      </c>
    </row>
    <row r="40" spans="16:17" x14ac:dyDescent="0.2">
      <c r="P40" t="str">
        <f t="shared" si="0"/>
        <v/>
      </c>
      <c r="Q40" t="str">
        <f t="shared" si="1"/>
        <v/>
      </c>
    </row>
    <row r="41" spans="16:17" x14ac:dyDescent="0.2">
      <c r="P41" t="str">
        <f t="shared" si="0"/>
        <v/>
      </c>
      <c r="Q41" t="str">
        <f t="shared" si="1"/>
        <v/>
      </c>
    </row>
    <row r="42" spans="16:17" x14ac:dyDescent="0.2">
      <c r="P42" t="str">
        <f t="shared" si="0"/>
        <v/>
      </c>
      <c r="Q42" t="str">
        <f t="shared" si="1"/>
        <v/>
      </c>
    </row>
    <row r="43" spans="16:17" x14ac:dyDescent="0.2">
      <c r="P43" t="str">
        <f t="shared" si="0"/>
        <v/>
      </c>
      <c r="Q43" t="str">
        <f t="shared" si="1"/>
        <v/>
      </c>
    </row>
    <row r="44" spans="16:17" x14ac:dyDescent="0.2">
      <c r="P44" t="str">
        <f t="shared" si="0"/>
        <v/>
      </c>
      <c r="Q44" t="str">
        <f t="shared" si="1"/>
        <v/>
      </c>
    </row>
    <row r="45" spans="16:17" x14ac:dyDescent="0.2">
      <c r="P45" t="str">
        <f t="shared" si="0"/>
        <v/>
      </c>
      <c r="Q45" t="str">
        <f t="shared" si="1"/>
        <v/>
      </c>
    </row>
    <row r="46" spans="16:17" x14ac:dyDescent="0.2">
      <c r="P46" t="str">
        <f t="shared" si="0"/>
        <v/>
      </c>
      <c r="Q46" t="str">
        <f t="shared" si="1"/>
        <v/>
      </c>
    </row>
    <row r="47" spans="16:17" x14ac:dyDescent="0.2">
      <c r="P47" t="str">
        <f t="shared" si="0"/>
        <v/>
      </c>
      <c r="Q47" t="str">
        <f t="shared" si="1"/>
        <v/>
      </c>
    </row>
    <row r="48" spans="16:17" x14ac:dyDescent="0.2">
      <c r="P48" t="str">
        <f t="shared" si="0"/>
        <v/>
      </c>
      <c r="Q48" t="str">
        <f t="shared" si="1"/>
        <v/>
      </c>
    </row>
    <row r="49" spans="16:17" x14ac:dyDescent="0.2">
      <c r="P49" t="str">
        <f t="shared" si="0"/>
        <v/>
      </c>
      <c r="Q49" t="str">
        <f t="shared" si="1"/>
        <v/>
      </c>
    </row>
    <row r="50" spans="16:17" x14ac:dyDescent="0.2">
      <c r="P50" t="str">
        <f t="shared" si="0"/>
        <v/>
      </c>
      <c r="Q50" t="str">
        <f t="shared" si="1"/>
        <v/>
      </c>
    </row>
    <row r="51" spans="16:17" x14ac:dyDescent="0.2">
      <c r="P51" t="str">
        <f t="shared" si="0"/>
        <v/>
      </c>
      <c r="Q51" t="str">
        <f t="shared" si="1"/>
        <v/>
      </c>
    </row>
    <row r="52" spans="16:17" x14ac:dyDescent="0.2">
      <c r="P52" t="str">
        <f t="shared" si="0"/>
        <v/>
      </c>
      <c r="Q52" t="str">
        <f t="shared" si="1"/>
        <v/>
      </c>
    </row>
    <row r="53" spans="16:17" x14ac:dyDescent="0.2">
      <c r="P53" t="str">
        <f t="shared" si="0"/>
        <v/>
      </c>
      <c r="Q53" t="str">
        <f t="shared" si="1"/>
        <v/>
      </c>
    </row>
    <row r="54" spans="16:17" x14ac:dyDescent="0.2">
      <c r="P54" t="str">
        <f t="shared" si="0"/>
        <v/>
      </c>
      <c r="Q54" t="str">
        <f t="shared" si="1"/>
        <v/>
      </c>
    </row>
    <row r="55" spans="16:17" x14ac:dyDescent="0.2">
      <c r="P55" t="str">
        <f t="shared" si="0"/>
        <v/>
      </c>
      <c r="Q55" t="str">
        <f t="shared" si="1"/>
        <v/>
      </c>
    </row>
    <row r="56" spans="16:17" x14ac:dyDescent="0.2">
      <c r="P56" t="str">
        <f t="shared" si="0"/>
        <v/>
      </c>
      <c r="Q56" t="str">
        <f t="shared" si="1"/>
        <v/>
      </c>
    </row>
    <row r="57" spans="16:17" x14ac:dyDescent="0.2">
      <c r="P57" t="str">
        <f t="shared" si="0"/>
        <v/>
      </c>
      <c r="Q57" t="str">
        <f t="shared" si="1"/>
        <v/>
      </c>
    </row>
    <row r="58" spans="16:17" x14ac:dyDescent="0.2">
      <c r="P58" t="str">
        <f t="shared" si="0"/>
        <v/>
      </c>
      <c r="Q58" t="str">
        <f t="shared" si="1"/>
        <v/>
      </c>
    </row>
    <row r="59" spans="16:17" x14ac:dyDescent="0.2">
      <c r="P59" t="str">
        <f t="shared" si="0"/>
        <v/>
      </c>
      <c r="Q59" t="str">
        <f t="shared" si="1"/>
        <v/>
      </c>
    </row>
    <row r="60" spans="16:17" x14ac:dyDescent="0.2">
      <c r="P60" t="str">
        <f t="shared" si="0"/>
        <v/>
      </c>
      <c r="Q60" t="str">
        <f t="shared" si="1"/>
        <v/>
      </c>
    </row>
    <row r="61" spans="16:17" x14ac:dyDescent="0.2">
      <c r="P61" t="str">
        <f t="shared" si="0"/>
        <v/>
      </c>
      <c r="Q61" t="str">
        <f t="shared" si="1"/>
        <v/>
      </c>
    </row>
    <row r="62" spans="16:17" x14ac:dyDescent="0.2">
      <c r="P62" t="str">
        <f t="shared" si="0"/>
        <v/>
      </c>
      <c r="Q62" t="str">
        <f t="shared" si="1"/>
        <v/>
      </c>
    </row>
    <row r="63" spans="16:17" x14ac:dyDescent="0.2">
      <c r="P63" t="str">
        <f t="shared" si="0"/>
        <v/>
      </c>
      <c r="Q63" t="str">
        <f t="shared" si="1"/>
        <v/>
      </c>
    </row>
    <row r="64" spans="16:17" x14ac:dyDescent="0.2">
      <c r="P64" t="str">
        <f t="shared" si="0"/>
        <v/>
      </c>
      <c r="Q64" t="str">
        <f t="shared" si="1"/>
        <v/>
      </c>
    </row>
    <row r="65" spans="16:17" x14ac:dyDescent="0.2">
      <c r="P65" t="str">
        <f t="shared" si="0"/>
        <v/>
      </c>
      <c r="Q65" t="str">
        <f t="shared" si="1"/>
        <v/>
      </c>
    </row>
    <row r="66" spans="16:17" x14ac:dyDescent="0.2">
      <c r="P66" t="str">
        <f t="shared" si="0"/>
        <v/>
      </c>
      <c r="Q66" t="str">
        <f t="shared" si="1"/>
        <v/>
      </c>
    </row>
    <row r="67" spans="16:17" x14ac:dyDescent="0.2">
      <c r="P67" t="str">
        <f t="shared" si="0"/>
        <v/>
      </c>
      <c r="Q67" t="str">
        <f t="shared" si="1"/>
        <v/>
      </c>
    </row>
    <row r="68" spans="16:17" x14ac:dyDescent="0.2">
      <c r="P68" t="str">
        <f t="shared" si="0"/>
        <v/>
      </c>
      <c r="Q68" t="str">
        <f t="shared" si="1"/>
        <v/>
      </c>
    </row>
    <row r="69" spans="16:17" x14ac:dyDescent="0.2">
      <c r="P69" t="str">
        <f t="shared" si="0"/>
        <v/>
      </c>
      <c r="Q69" t="str">
        <f t="shared" si="1"/>
        <v/>
      </c>
    </row>
    <row r="70" spans="16:17" x14ac:dyDescent="0.2">
      <c r="P70" t="str">
        <f t="shared" si="0"/>
        <v/>
      </c>
      <c r="Q70" t="str">
        <f t="shared" si="1"/>
        <v/>
      </c>
    </row>
    <row r="71" spans="16:17" x14ac:dyDescent="0.2">
      <c r="P71" t="str">
        <f t="shared" si="0"/>
        <v/>
      </c>
      <c r="Q71" t="str">
        <f t="shared" si="1"/>
        <v/>
      </c>
    </row>
    <row r="72" spans="16:17" x14ac:dyDescent="0.2">
      <c r="P72" t="str">
        <f t="shared" si="0"/>
        <v/>
      </c>
      <c r="Q72" t="str">
        <f t="shared" si="1"/>
        <v/>
      </c>
    </row>
    <row r="73" spans="16:17" x14ac:dyDescent="0.2">
      <c r="P73" t="str">
        <f t="shared" ref="P73:P136" si="4">IF(I73="public","n",IF(I73="private","y",""))</f>
        <v/>
      </c>
      <c r="Q73" t="str">
        <f t="shared" ref="Q73:Q136" si="5">IF(I73="public","y",IF(I73="private","n",""))</f>
        <v/>
      </c>
    </row>
    <row r="74" spans="16:17" x14ac:dyDescent="0.2">
      <c r="P74" t="str">
        <f t="shared" si="4"/>
        <v/>
      </c>
      <c r="Q74" t="str">
        <f t="shared" si="5"/>
        <v/>
      </c>
    </row>
    <row r="75" spans="16:17" x14ac:dyDescent="0.2">
      <c r="P75" t="str">
        <f t="shared" si="4"/>
        <v/>
      </c>
      <c r="Q75" t="str">
        <f t="shared" si="5"/>
        <v/>
      </c>
    </row>
    <row r="76" spans="16:17" x14ac:dyDescent="0.2">
      <c r="P76" t="str">
        <f t="shared" si="4"/>
        <v/>
      </c>
      <c r="Q76" t="str">
        <f t="shared" si="5"/>
        <v/>
      </c>
    </row>
    <row r="77" spans="16:17" x14ac:dyDescent="0.2">
      <c r="P77" t="str">
        <f t="shared" si="4"/>
        <v/>
      </c>
      <c r="Q77" t="str">
        <f t="shared" si="5"/>
        <v/>
      </c>
    </row>
    <row r="78" spans="16:17" x14ac:dyDescent="0.2">
      <c r="P78" t="str">
        <f t="shared" si="4"/>
        <v/>
      </c>
      <c r="Q78" t="str">
        <f t="shared" si="5"/>
        <v/>
      </c>
    </row>
    <row r="79" spans="16:17" x14ac:dyDescent="0.2">
      <c r="P79" t="str">
        <f t="shared" si="4"/>
        <v/>
      </c>
      <c r="Q79" t="str">
        <f t="shared" si="5"/>
        <v/>
      </c>
    </row>
    <row r="80" spans="16:17" x14ac:dyDescent="0.2">
      <c r="P80" t="str">
        <f t="shared" si="4"/>
        <v/>
      </c>
      <c r="Q80" t="str">
        <f t="shared" si="5"/>
        <v/>
      </c>
    </row>
    <row r="81" spans="16:17" x14ac:dyDescent="0.2">
      <c r="P81" t="str">
        <f t="shared" si="4"/>
        <v/>
      </c>
      <c r="Q81" t="str">
        <f t="shared" si="5"/>
        <v/>
      </c>
    </row>
    <row r="82" spans="16:17" x14ac:dyDescent="0.2">
      <c r="P82" t="str">
        <f t="shared" si="4"/>
        <v/>
      </c>
      <c r="Q82" t="str">
        <f t="shared" si="5"/>
        <v/>
      </c>
    </row>
    <row r="83" spans="16:17" x14ac:dyDescent="0.2">
      <c r="P83" t="str">
        <f t="shared" si="4"/>
        <v/>
      </c>
      <c r="Q83" t="str">
        <f t="shared" si="5"/>
        <v/>
      </c>
    </row>
    <row r="84" spans="16:17" x14ac:dyDescent="0.2">
      <c r="P84" t="str">
        <f t="shared" si="4"/>
        <v/>
      </c>
      <c r="Q84" t="str">
        <f t="shared" si="5"/>
        <v/>
      </c>
    </row>
    <row r="85" spans="16:17" x14ac:dyDescent="0.2">
      <c r="P85" t="str">
        <f t="shared" si="4"/>
        <v/>
      </c>
      <c r="Q85" t="str">
        <f t="shared" si="5"/>
        <v/>
      </c>
    </row>
    <row r="86" spans="16:17" x14ac:dyDescent="0.2">
      <c r="P86" t="str">
        <f t="shared" si="4"/>
        <v/>
      </c>
      <c r="Q86" t="str">
        <f t="shared" si="5"/>
        <v/>
      </c>
    </row>
    <row r="87" spans="16:17" x14ac:dyDescent="0.2">
      <c r="P87" t="str">
        <f t="shared" si="4"/>
        <v/>
      </c>
      <c r="Q87" t="str">
        <f t="shared" si="5"/>
        <v/>
      </c>
    </row>
    <row r="88" spans="16:17" x14ac:dyDescent="0.2">
      <c r="P88" t="str">
        <f t="shared" si="4"/>
        <v/>
      </c>
      <c r="Q88" t="str">
        <f t="shared" si="5"/>
        <v/>
      </c>
    </row>
    <row r="89" spans="16:17" x14ac:dyDescent="0.2">
      <c r="P89" t="str">
        <f t="shared" si="4"/>
        <v/>
      </c>
      <c r="Q89" t="str">
        <f t="shared" si="5"/>
        <v/>
      </c>
    </row>
    <row r="90" spans="16:17" x14ac:dyDescent="0.2">
      <c r="P90" t="str">
        <f t="shared" si="4"/>
        <v/>
      </c>
      <c r="Q90" t="str">
        <f t="shared" si="5"/>
        <v/>
      </c>
    </row>
    <row r="91" spans="16:17" x14ac:dyDescent="0.2">
      <c r="P91" t="str">
        <f t="shared" si="4"/>
        <v/>
      </c>
      <c r="Q91" t="str">
        <f t="shared" si="5"/>
        <v/>
      </c>
    </row>
    <row r="92" spans="16:17" x14ac:dyDescent="0.2">
      <c r="P92" t="str">
        <f t="shared" si="4"/>
        <v/>
      </c>
      <c r="Q92" t="str">
        <f t="shared" si="5"/>
        <v/>
      </c>
    </row>
    <row r="93" spans="16:17" x14ac:dyDescent="0.2">
      <c r="P93" t="str">
        <f t="shared" si="4"/>
        <v/>
      </c>
      <c r="Q93" t="str">
        <f t="shared" si="5"/>
        <v/>
      </c>
    </row>
    <row r="94" spans="16:17" x14ac:dyDescent="0.2">
      <c r="P94" t="str">
        <f t="shared" si="4"/>
        <v/>
      </c>
      <c r="Q94" t="str">
        <f t="shared" si="5"/>
        <v/>
      </c>
    </row>
    <row r="95" spans="16:17" x14ac:dyDescent="0.2">
      <c r="P95" t="str">
        <f t="shared" si="4"/>
        <v/>
      </c>
      <c r="Q95" t="str">
        <f t="shared" si="5"/>
        <v/>
      </c>
    </row>
    <row r="96" spans="16:17" x14ac:dyDescent="0.2">
      <c r="P96" t="str">
        <f t="shared" si="4"/>
        <v/>
      </c>
      <c r="Q96" t="str">
        <f t="shared" si="5"/>
        <v/>
      </c>
    </row>
    <row r="97" spans="16:17" x14ac:dyDescent="0.2">
      <c r="P97" t="str">
        <f t="shared" si="4"/>
        <v/>
      </c>
      <c r="Q97" t="str">
        <f t="shared" si="5"/>
        <v/>
      </c>
    </row>
    <row r="98" spans="16:17" x14ac:dyDescent="0.2">
      <c r="P98" t="str">
        <f t="shared" si="4"/>
        <v/>
      </c>
      <c r="Q98" t="str">
        <f t="shared" si="5"/>
        <v/>
      </c>
    </row>
    <row r="99" spans="16:17" x14ac:dyDescent="0.2">
      <c r="P99" t="str">
        <f t="shared" si="4"/>
        <v/>
      </c>
      <c r="Q99" t="str">
        <f t="shared" si="5"/>
        <v/>
      </c>
    </row>
    <row r="100" spans="16:17" x14ac:dyDescent="0.2">
      <c r="P100" t="str">
        <f t="shared" si="4"/>
        <v/>
      </c>
      <c r="Q100" t="str">
        <f t="shared" si="5"/>
        <v/>
      </c>
    </row>
    <row r="101" spans="16:17" x14ac:dyDescent="0.2">
      <c r="P101" t="str">
        <f t="shared" si="4"/>
        <v/>
      </c>
      <c r="Q101" t="str">
        <f t="shared" si="5"/>
        <v/>
      </c>
    </row>
    <row r="102" spans="16:17" x14ac:dyDescent="0.2">
      <c r="P102" t="str">
        <f t="shared" si="4"/>
        <v/>
      </c>
      <c r="Q102" t="str">
        <f t="shared" si="5"/>
        <v/>
      </c>
    </row>
    <row r="103" spans="16:17" x14ac:dyDescent="0.2">
      <c r="P103" t="str">
        <f t="shared" si="4"/>
        <v/>
      </c>
      <c r="Q103" t="str">
        <f t="shared" si="5"/>
        <v/>
      </c>
    </row>
    <row r="104" spans="16:17" x14ac:dyDescent="0.2">
      <c r="P104" t="str">
        <f t="shared" si="4"/>
        <v/>
      </c>
      <c r="Q104" t="str">
        <f t="shared" si="5"/>
        <v/>
      </c>
    </row>
    <row r="105" spans="16:17" x14ac:dyDescent="0.2">
      <c r="P105" t="str">
        <f t="shared" si="4"/>
        <v/>
      </c>
      <c r="Q105" t="str">
        <f t="shared" si="5"/>
        <v/>
      </c>
    </row>
    <row r="106" spans="16:17" x14ac:dyDescent="0.2">
      <c r="P106" t="str">
        <f t="shared" si="4"/>
        <v/>
      </c>
      <c r="Q106" t="str">
        <f t="shared" si="5"/>
        <v/>
      </c>
    </row>
    <row r="107" spans="16:17" x14ac:dyDescent="0.2">
      <c r="P107" t="str">
        <f t="shared" si="4"/>
        <v/>
      </c>
      <c r="Q107" t="str">
        <f t="shared" si="5"/>
        <v/>
      </c>
    </row>
    <row r="108" spans="16:17" x14ac:dyDescent="0.2">
      <c r="P108" t="str">
        <f t="shared" si="4"/>
        <v/>
      </c>
      <c r="Q108" t="str">
        <f t="shared" si="5"/>
        <v/>
      </c>
    </row>
    <row r="109" spans="16:17" x14ac:dyDescent="0.2">
      <c r="P109" t="str">
        <f t="shared" si="4"/>
        <v/>
      </c>
      <c r="Q109" t="str">
        <f t="shared" si="5"/>
        <v/>
      </c>
    </row>
    <row r="110" spans="16:17" x14ac:dyDescent="0.2">
      <c r="P110" t="str">
        <f t="shared" si="4"/>
        <v/>
      </c>
      <c r="Q110" t="str">
        <f t="shared" si="5"/>
        <v/>
      </c>
    </row>
    <row r="111" spans="16:17" x14ac:dyDescent="0.2">
      <c r="P111" t="str">
        <f t="shared" si="4"/>
        <v/>
      </c>
      <c r="Q111" t="str">
        <f t="shared" si="5"/>
        <v/>
      </c>
    </row>
    <row r="112" spans="16:17" x14ac:dyDescent="0.2">
      <c r="P112" t="str">
        <f t="shared" si="4"/>
        <v/>
      </c>
      <c r="Q112" t="str">
        <f t="shared" si="5"/>
        <v/>
      </c>
    </row>
    <row r="113" spans="16:17" x14ac:dyDescent="0.2">
      <c r="P113" t="str">
        <f t="shared" si="4"/>
        <v/>
      </c>
      <c r="Q113" t="str">
        <f t="shared" si="5"/>
        <v/>
      </c>
    </row>
    <row r="114" spans="16:17" x14ac:dyDescent="0.2">
      <c r="P114" t="str">
        <f t="shared" si="4"/>
        <v/>
      </c>
      <c r="Q114" t="str">
        <f t="shared" si="5"/>
        <v/>
      </c>
    </row>
    <row r="115" spans="16:17" x14ac:dyDescent="0.2">
      <c r="P115" t="str">
        <f t="shared" si="4"/>
        <v/>
      </c>
      <c r="Q115" t="str">
        <f t="shared" si="5"/>
        <v/>
      </c>
    </row>
    <row r="116" spans="16:17" x14ac:dyDescent="0.2">
      <c r="P116" t="str">
        <f t="shared" si="4"/>
        <v/>
      </c>
      <c r="Q116" t="str">
        <f t="shared" si="5"/>
        <v/>
      </c>
    </row>
    <row r="117" spans="16:17" x14ac:dyDescent="0.2">
      <c r="P117" t="str">
        <f t="shared" si="4"/>
        <v/>
      </c>
      <c r="Q117" t="str">
        <f t="shared" si="5"/>
        <v/>
      </c>
    </row>
    <row r="118" spans="16:17" x14ac:dyDescent="0.2">
      <c r="P118" t="str">
        <f t="shared" si="4"/>
        <v/>
      </c>
      <c r="Q118" t="str">
        <f t="shared" si="5"/>
        <v/>
      </c>
    </row>
    <row r="119" spans="16:17" x14ac:dyDescent="0.2">
      <c r="P119" t="str">
        <f t="shared" si="4"/>
        <v/>
      </c>
      <c r="Q119" t="str">
        <f t="shared" si="5"/>
        <v/>
      </c>
    </row>
    <row r="120" spans="16:17" x14ac:dyDescent="0.2">
      <c r="P120" t="str">
        <f t="shared" si="4"/>
        <v/>
      </c>
      <c r="Q120" t="str">
        <f t="shared" si="5"/>
        <v/>
      </c>
    </row>
    <row r="121" spans="16:17" x14ac:dyDescent="0.2">
      <c r="P121" t="str">
        <f t="shared" si="4"/>
        <v/>
      </c>
      <c r="Q121" t="str">
        <f t="shared" si="5"/>
        <v/>
      </c>
    </row>
    <row r="122" spans="16:17" x14ac:dyDescent="0.2">
      <c r="P122" t="str">
        <f t="shared" si="4"/>
        <v/>
      </c>
      <c r="Q122" t="str">
        <f t="shared" si="5"/>
        <v/>
      </c>
    </row>
    <row r="123" spans="16:17" x14ac:dyDescent="0.2">
      <c r="P123" t="str">
        <f t="shared" si="4"/>
        <v/>
      </c>
      <c r="Q123" t="str">
        <f t="shared" si="5"/>
        <v/>
      </c>
    </row>
    <row r="124" spans="16:17" x14ac:dyDescent="0.2">
      <c r="P124" t="str">
        <f t="shared" si="4"/>
        <v/>
      </c>
      <c r="Q124" t="str">
        <f t="shared" si="5"/>
        <v/>
      </c>
    </row>
    <row r="125" spans="16:17" x14ac:dyDescent="0.2">
      <c r="P125" t="str">
        <f t="shared" si="4"/>
        <v/>
      </c>
      <c r="Q125" t="str">
        <f t="shared" si="5"/>
        <v/>
      </c>
    </row>
    <row r="126" spans="16:17" x14ac:dyDescent="0.2">
      <c r="P126" t="str">
        <f t="shared" si="4"/>
        <v/>
      </c>
      <c r="Q126" t="str">
        <f t="shared" si="5"/>
        <v/>
      </c>
    </row>
    <row r="127" spans="16:17" x14ac:dyDescent="0.2">
      <c r="P127" t="str">
        <f t="shared" si="4"/>
        <v/>
      </c>
      <c r="Q127" t="str">
        <f t="shared" si="5"/>
        <v/>
      </c>
    </row>
    <row r="128" spans="16:17" x14ac:dyDescent="0.2">
      <c r="P128" t="str">
        <f t="shared" si="4"/>
        <v/>
      </c>
      <c r="Q128" t="str">
        <f t="shared" si="5"/>
        <v/>
      </c>
    </row>
    <row r="129" spans="16:17" x14ac:dyDescent="0.2">
      <c r="P129" t="str">
        <f t="shared" si="4"/>
        <v/>
      </c>
      <c r="Q129" t="str">
        <f t="shared" si="5"/>
        <v/>
      </c>
    </row>
    <row r="130" spans="16:17" x14ac:dyDescent="0.2">
      <c r="P130" t="str">
        <f t="shared" si="4"/>
        <v/>
      </c>
      <c r="Q130" t="str">
        <f t="shared" si="5"/>
        <v/>
      </c>
    </row>
    <row r="131" spans="16:17" x14ac:dyDescent="0.2">
      <c r="P131" t="str">
        <f t="shared" si="4"/>
        <v/>
      </c>
      <c r="Q131" t="str">
        <f t="shared" si="5"/>
        <v/>
      </c>
    </row>
    <row r="132" spans="16:17" x14ac:dyDescent="0.2">
      <c r="P132" t="str">
        <f t="shared" si="4"/>
        <v/>
      </c>
      <c r="Q132" t="str">
        <f t="shared" si="5"/>
        <v/>
      </c>
    </row>
    <row r="133" spans="16:17" x14ac:dyDescent="0.2">
      <c r="P133" t="str">
        <f t="shared" si="4"/>
        <v/>
      </c>
      <c r="Q133" t="str">
        <f t="shared" si="5"/>
        <v/>
      </c>
    </row>
    <row r="134" spans="16:17" x14ac:dyDescent="0.2">
      <c r="P134" t="str">
        <f t="shared" si="4"/>
        <v/>
      </c>
      <c r="Q134" t="str">
        <f t="shared" si="5"/>
        <v/>
      </c>
    </row>
    <row r="135" spans="16:17" x14ac:dyDescent="0.2">
      <c r="P135" t="str">
        <f t="shared" si="4"/>
        <v/>
      </c>
      <c r="Q135" t="str">
        <f t="shared" si="5"/>
        <v/>
      </c>
    </row>
    <row r="136" spans="16:17" x14ac:dyDescent="0.2">
      <c r="P136" t="str">
        <f t="shared" si="4"/>
        <v/>
      </c>
      <c r="Q136" t="str">
        <f t="shared" si="5"/>
        <v/>
      </c>
    </row>
    <row r="137" spans="16:17" x14ac:dyDescent="0.2">
      <c r="P137" t="str">
        <f t="shared" ref="P137:P200" si="6">IF(I137="public","n",IF(I137="private","y",""))</f>
        <v/>
      </c>
      <c r="Q137" t="str">
        <f t="shared" ref="Q137:Q200" si="7">IF(I137="public","y",IF(I137="private","n",""))</f>
        <v/>
      </c>
    </row>
    <row r="138" spans="16:17" x14ac:dyDescent="0.2">
      <c r="P138" t="str">
        <f t="shared" si="6"/>
        <v/>
      </c>
      <c r="Q138" t="str">
        <f t="shared" si="7"/>
        <v/>
      </c>
    </row>
    <row r="139" spans="16:17" x14ac:dyDescent="0.2">
      <c r="P139" t="str">
        <f t="shared" si="6"/>
        <v/>
      </c>
      <c r="Q139" t="str">
        <f t="shared" si="7"/>
        <v/>
      </c>
    </row>
    <row r="140" spans="16:17" x14ac:dyDescent="0.2">
      <c r="P140" t="str">
        <f t="shared" si="6"/>
        <v/>
      </c>
      <c r="Q140" t="str">
        <f t="shared" si="7"/>
        <v/>
      </c>
    </row>
    <row r="141" spans="16:17" x14ac:dyDescent="0.2">
      <c r="P141" t="str">
        <f t="shared" si="6"/>
        <v/>
      </c>
      <c r="Q141" t="str">
        <f t="shared" si="7"/>
        <v/>
      </c>
    </row>
    <row r="142" spans="16:17" x14ac:dyDescent="0.2">
      <c r="P142" t="str">
        <f t="shared" si="6"/>
        <v/>
      </c>
      <c r="Q142" t="str">
        <f t="shared" si="7"/>
        <v/>
      </c>
    </row>
    <row r="143" spans="16:17" x14ac:dyDescent="0.2">
      <c r="P143" t="str">
        <f t="shared" si="6"/>
        <v/>
      </c>
      <c r="Q143" t="str">
        <f t="shared" si="7"/>
        <v/>
      </c>
    </row>
    <row r="144" spans="16:17" x14ac:dyDescent="0.2">
      <c r="P144" t="str">
        <f t="shared" si="6"/>
        <v/>
      </c>
      <c r="Q144" t="str">
        <f t="shared" si="7"/>
        <v/>
      </c>
    </row>
    <row r="145" spans="16:17" x14ac:dyDescent="0.2">
      <c r="P145" t="str">
        <f t="shared" si="6"/>
        <v/>
      </c>
      <c r="Q145" t="str">
        <f t="shared" si="7"/>
        <v/>
      </c>
    </row>
    <row r="146" spans="16:17" x14ac:dyDescent="0.2">
      <c r="P146" t="str">
        <f t="shared" si="6"/>
        <v/>
      </c>
      <c r="Q146" t="str">
        <f t="shared" si="7"/>
        <v/>
      </c>
    </row>
    <row r="147" spans="16:17" x14ac:dyDescent="0.2">
      <c r="P147" t="str">
        <f t="shared" si="6"/>
        <v/>
      </c>
      <c r="Q147" t="str">
        <f t="shared" si="7"/>
        <v/>
      </c>
    </row>
    <row r="148" spans="16:17" x14ac:dyDescent="0.2">
      <c r="P148" t="str">
        <f t="shared" si="6"/>
        <v/>
      </c>
      <c r="Q148" t="str">
        <f t="shared" si="7"/>
        <v/>
      </c>
    </row>
    <row r="149" spans="16:17" x14ac:dyDescent="0.2">
      <c r="P149" t="str">
        <f t="shared" si="6"/>
        <v/>
      </c>
      <c r="Q149" t="str">
        <f t="shared" si="7"/>
        <v/>
      </c>
    </row>
    <row r="150" spans="16:17" x14ac:dyDescent="0.2">
      <c r="P150" t="str">
        <f t="shared" si="6"/>
        <v/>
      </c>
      <c r="Q150" t="str">
        <f t="shared" si="7"/>
        <v/>
      </c>
    </row>
    <row r="151" spans="16:17" x14ac:dyDescent="0.2">
      <c r="P151" t="str">
        <f t="shared" si="6"/>
        <v/>
      </c>
      <c r="Q151" t="str">
        <f t="shared" si="7"/>
        <v/>
      </c>
    </row>
    <row r="152" spans="16:17" x14ac:dyDescent="0.2">
      <c r="P152" t="str">
        <f t="shared" si="6"/>
        <v/>
      </c>
      <c r="Q152" t="str">
        <f t="shared" si="7"/>
        <v/>
      </c>
    </row>
    <row r="153" spans="16:17" x14ac:dyDescent="0.2">
      <c r="P153" t="str">
        <f t="shared" si="6"/>
        <v/>
      </c>
      <c r="Q153" t="str">
        <f t="shared" si="7"/>
        <v/>
      </c>
    </row>
    <row r="154" spans="16:17" x14ac:dyDescent="0.2">
      <c r="P154" t="str">
        <f t="shared" si="6"/>
        <v/>
      </c>
      <c r="Q154" t="str">
        <f t="shared" si="7"/>
        <v/>
      </c>
    </row>
    <row r="155" spans="16:17" x14ac:dyDescent="0.2">
      <c r="P155" t="str">
        <f t="shared" si="6"/>
        <v/>
      </c>
      <c r="Q155" t="str">
        <f t="shared" si="7"/>
        <v/>
      </c>
    </row>
    <row r="156" spans="16:17" x14ac:dyDescent="0.2">
      <c r="P156" t="str">
        <f t="shared" si="6"/>
        <v/>
      </c>
      <c r="Q156" t="str">
        <f t="shared" si="7"/>
        <v/>
      </c>
    </row>
    <row r="157" spans="16:17" x14ac:dyDescent="0.2">
      <c r="P157" t="str">
        <f t="shared" si="6"/>
        <v/>
      </c>
      <c r="Q157" t="str">
        <f t="shared" si="7"/>
        <v/>
      </c>
    </row>
    <row r="158" spans="16:17" x14ac:dyDescent="0.2">
      <c r="P158" t="str">
        <f t="shared" si="6"/>
        <v/>
      </c>
      <c r="Q158" t="str">
        <f t="shared" si="7"/>
        <v/>
      </c>
    </row>
    <row r="159" spans="16:17" x14ac:dyDescent="0.2">
      <c r="P159" t="str">
        <f t="shared" si="6"/>
        <v/>
      </c>
      <c r="Q159" t="str">
        <f t="shared" si="7"/>
        <v/>
      </c>
    </row>
    <row r="160" spans="16:17" x14ac:dyDescent="0.2">
      <c r="P160" t="str">
        <f t="shared" si="6"/>
        <v/>
      </c>
      <c r="Q160" t="str">
        <f t="shared" si="7"/>
        <v/>
      </c>
    </row>
    <row r="161" spans="16:17" x14ac:dyDescent="0.2">
      <c r="P161" t="str">
        <f t="shared" si="6"/>
        <v/>
      </c>
      <c r="Q161" t="str">
        <f t="shared" si="7"/>
        <v/>
      </c>
    </row>
    <row r="162" spans="16:17" x14ac:dyDescent="0.2">
      <c r="P162" t="str">
        <f t="shared" si="6"/>
        <v/>
      </c>
      <c r="Q162" t="str">
        <f t="shared" si="7"/>
        <v/>
      </c>
    </row>
    <row r="163" spans="16:17" x14ac:dyDescent="0.2">
      <c r="P163" t="str">
        <f t="shared" si="6"/>
        <v/>
      </c>
      <c r="Q163" t="str">
        <f t="shared" si="7"/>
        <v/>
      </c>
    </row>
    <row r="164" spans="16:17" x14ac:dyDescent="0.2">
      <c r="P164" t="str">
        <f t="shared" si="6"/>
        <v/>
      </c>
      <c r="Q164" t="str">
        <f t="shared" si="7"/>
        <v/>
      </c>
    </row>
    <row r="165" spans="16:17" x14ac:dyDescent="0.2">
      <c r="P165" t="str">
        <f t="shared" si="6"/>
        <v/>
      </c>
      <c r="Q165" t="str">
        <f t="shared" si="7"/>
        <v/>
      </c>
    </row>
    <row r="166" spans="16:17" x14ac:dyDescent="0.2">
      <c r="P166" t="str">
        <f t="shared" si="6"/>
        <v/>
      </c>
      <c r="Q166" t="str">
        <f t="shared" si="7"/>
        <v/>
      </c>
    </row>
    <row r="167" spans="16:17" x14ac:dyDescent="0.2">
      <c r="P167" t="str">
        <f t="shared" si="6"/>
        <v/>
      </c>
      <c r="Q167" t="str">
        <f t="shared" si="7"/>
        <v/>
      </c>
    </row>
    <row r="168" spans="16:17" x14ac:dyDescent="0.2">
      <c r="P168" t="str">
        <f t="shared" si="6"/>
        <v/>
      </c>
      <c r="Q168" t="str">
        <f t="shared" si="7"/>
        <v/>
      </c>
    </row>
    <row r="169" spans="16:17" x14ac:dyDescent="0.2">
      <c r="P169" t="str">
        <f t="shared" si="6"/>
        <v/>
      </c>
      <c r="Q169" t="str">
        <f t="shared" si="7"/>
        <v/>
      </c>
    </row>
    <row r="170" spans="16:17" x14ac:dyDescent="0.2">
      <c r="P170" t="str">
        <f t="shared" si="6"/>
        <v/>
      </c>
      <c r="Q170" t="str">
        <f t="shared" si="7"/>
        <v/>
      </c>
    </row>
    <row r="171" spans="16:17" x14ac:dyDescent="0.2">
      <c r="P171" t="str">
        <f t="shared" si="6"/>
        <v/>
      </c>
      <c r="Q171" t="str">
        <f t="shared" si="7"/>
        <v/>
      </c>
    </row>
    <row r="172" spans="16:17" x14ac:dyDescent="0.2">
      <c r="P172" t="str">
        <f t="shared" si="6"/>
        <v/>
      </c>
      <c r="Q172" t="str">
        <f t="shared" si="7"/>
        <v/>
      </c>
    </row>
    <row r="173" spans="16:17" x14ac:dyDescent="0.2">
      <c r="P173" t="str">
        <f t="shared" si="6"/>
        <v/>
      </c>
      <c r="Q173" t="str">
        <f t="shared" si="7"/>
        <v/>
      </c>
    </row>
    <row r="174" spans="16:17" x14ac:dyDescent="0.2">
      <c r="P174" t="str">
        <f t="shared" si="6"/>
        <v/>
      </c>
      <c r="Q174" t="str">
        <f t="shared" si="7"/>
        <v/>
      </c>
    </row>
    <row r="175" spans="16:17" x14ac:dyDescent="0.2">
      <c r="P175" t="str">
        <f t="shared" si="6"/>
        <v/>
      </c>
      <c r="Q175" t="str">
        <f t="shared" si="7"/>
        <v/>
      </c>
    </row>
    <row r="176" spans="16:17" x14ac:dyDescent="0.2">
      <c r="P176" t="str">
        <f t="shared" si="6"/>
        <v/>
      </c>
      <c r="Q176" t="str">
        <f t="shared" si="7"/>
        <v/>
      </c>
    </row>
    <row r="177" spans="16:17" x14ac:dyDescent="0.2">
      <c r="P177" t="str">
        <f t="shared" si="6"/>
        <v/>
      </c>
      <c r="Q177" t="str">
        <f t="shared" si="7"/>
        <v/>
      </c>
    </row>
    <row r="178" spans="16:17" x14ac:dyDescent="0.2">
      <c r="P178" t="str">
        <f t="shared" si="6"/>
        <v/>
      </c>
      <c r="Q178" t="str">
        <f t="shared" si="7"/>
        <v/>
      </c>
    </row>
    <row r="179" spans="16:17" x14ac:dyDescent="0.2">
      <c r="P179" t="str">
        <f t="shared" si="6"/>
        <v/>
      </c>
      <c r="Q179" t="str">
        <f t="shared" si="7"/>
        <v/>
      </c>
    </row>
    <row r="180" spans="16:17" x14ac:dyDescent="0.2">
      <c r="P180" t="str">
        <f t="shared" si="6"/>
        <v/>
      </c>
      <c r="Q180" t="str">
        <f t="shared" si="7"/>
        <v/>
      </c>
    </row>
    <row r="181" spans="16:17" x14ac:dyDescent="0.2">
      <c r="P181" t="str">
        <f t="shared" si="6"/>
        <v/>
      </c>
      <c r="Q181" t="str">
        <f t="shared" si="7"/>
        <v/>
      </c>
    </row>
    <row r="182" spans="16:17" x14ac:dyDescent="0.2">
      <c r="P182" t="str">
        <f t="shared" si="6"/>
        <v/>
      </c>
      <c r="Q182" t="str">
        <f t="shared" si="7"/>
        <v/>
      </c>
    </row>
    <row r="183" spans="16:17" x14ac:dyDescent="0.2">
      <c r="P183" t="str">
        <f t="shared" si="6"/>
        <v/>
      </c>
      <c r="Q183" t="str">
        <f t="shared" si="7"/>
        <v/>
      </c>
    </row>
    <row r="184" spans="16:17" x14ac:dyDescent="0.2">
      <c r="P184" t="str">
        <f t="shared" si="6"/>
        <v/>
      </c>
      <c r="Q184" t="str">
        <f t="shared" si="7"/>
        <v/>
      </c>
    </row>
    <row r="185" spans="16:17" x14ac:dyDescent="0.2">
      <c r="P185" t="str">
        <f t="shared" si="6"/>
        <v/>
      </c>
      <c r="Q185" t="str">
        <f t="shared" si="7"/>
        <v/>
      </c>
    </row>
    <row r="186" spans="16:17" x14ac:dyDescent="0.2">
      <c r="P186" t="str">
        <f t="shared" si="6"/>
        <v/>
      </c>
      <c r="Q186" t="str">
        <f t="shared" si="7"/>
        <v/>
      </c>
    </row>
    <row r="187" spans="16:17" x14ac:dyDescent="0.2">
      <c r="P187" t="str">
        <f t="shared" si="6"/>
        <v/>
      </c>
      <c r="Q187" t="str">
        <f t="shared" si="7"/>
        <v/>
      </c>
    </row>
    <row r="188" spans="16:17" x14ac:dyDescent="0.2">
      <c r="P188" t="str">
        <f t="shared" si="6"/>
        <v/>
      </c>
      <c r="Q188" t="str">
        <f t="shared" si="7"/>
        <v/>
      </c>
    </row>
    <row r="189" spans="16:17" x14ac:dyDescent="0.2">
      <c r="P189" t="str">
        <f t="shared" si="6"/>
        <v/>
      </c>
      <c r="Q189" t="str">
        <f t="shared" si="7"/>
        <v/>
      </c>
    </row>
    <row r="190" spans="16:17" x14ac:dyDescent="0.2">
      <c r="P190" t="str">
        <f t="shared" si="6"/>
        <v/>
      </c>
      <c r="Q190" t="str">
        <f t="shared" si="7"/>
        <v/>
      </c>
    </row>
    <row r="191" spans="16:17" x14ac:dyDescent="0.2">
      <c r="P191" t="str">
        <f t="shared" si="6"/>
        <v/>
      </c>
      <c r="Q191" t="str">
        <f t="shared" si="7"/>
        <v/>
      </c>
    </row>
    <row r="192" spans="16:17" x14ac:dyDescent="0.2">
      <c r="P192" t="str">
        <f t="shared" si="6"/>
        <v/>
      </c>
      <c r="Q192" t="str">
        <f t="shared" si="7"/>
        <v/>
      </c>
    </row>
    <row r="193" spans="16:17" x14ac:dyDescent="0.2">
      <c r="P193" t="str">
        <f t="shared" si="6"/>
        <v/>
      </c>
      <c r="Q193" t="str">
        <f t="shared" si="7"/>
        <v/>
      </c>
    </row>
    <row r="194" spans="16:17" x14ac:dyDescent="0.2">
      <c r="P194" t="str">
        <f t="shared" si="6"/>
        <v/>
      </c>
      <c r="Q194" t="str">
        <f t="shared" si="7"/>
        <v/>
      </c>
    </row>
    <row r="195" spans="16:17" x14ac:dyDescent="0.2">
      <c r="P195" t="str">
        <f t="shared" si="6"/>
        <v/>
      </c>
      <c r="Q195" t="str">
        <f t="shared" si="7"/>
        <v/>
      </c>
    </row>
    <row r="196" spans="16:17" x14ac:dyDescent="0.2">
      <c r="P196" t="str">
        <f t="shared" si="6"/>
        <v/>
      </c>
      <c r="Q196" t="str">
        <f t="shared" si="7"/>
        <v/>
      </c>
    </row>
    <row r="197" spans="16:17" x14ac:dyDescent="0.2">
      <c r="P197" t="str">
        <f t="shared" si="6"/>
        <v/>
      </c>
      <c r="Q197" t="str">
        <f t="shared" si="7"/>
        <v/>
      </c>
    </row>
    <row r="198" spans="16:17" x14ac:dyDescent="0.2">
      <c r="P198" t="str">
        <f t="shared" si="6"/>
        <v/>
      </c>
      <c r="Q198" t="str">
        <f t="shared" si="7"/>
        <v/>
      </c>
    </row>
    <row r="199" spans="16:17" x14ac:dyDescent="0.2">
      <c r="P199" t="str">
        <f t="shared" si="6"/>
        <v/>
      </c>
      <c r="Q199" t="str">
        <f t="shared" si="7"/>
        <v/>
      </c>
    </row>
    <row r="200" spans="16:17" x14ac:dyDescent="0.2">
      <c r="P200" t="str">
        <f t="shared" si="6"/>
        <v/>
      </c>
      <c r="Q200" t="str">
        <f t="shared" si="7"/>
        <v/>
      </c>
    </row>
    <row r="201" spans="16:17" x14ac:dyDescent="0.2">
      <c r="P201" t="str">
        <f t="shared" ref="P201:P264" si="8">IF(I201="public","n",IF(I201="private","y",""))</f>
        <v/>
      </c>
      <c r="Q201" t="str">
        <f t="shared" ref="Q201:Q264" si="9">IF(I201="public","y",IF(I201="private","n",""))</f>
        <v/>
      </c>
    </row>
    <row r="202" spans="16:17" x14ac:dyDescent="0.2">
      <c r="P202" t="str">
        <f t="shared" si="8"/>
        <v/>
      </c>
      <c r="Q202" t="str">
        <f t="shared" si="9"/>
        <v/>
      </c>
    </row>
    <row r="203" spans="16:17" x14ac:dyDescent="0.2">
      <c r="P203" t="str">
        <f t="shared" si="8"/>
        <v/>
      </c>
      <c r="Q203" t="str">
        <f t="shared" si="9"/>
        <v/>
      </c>
    </row>
    <row r="204" spans="16:17" x14ac:dyDescent="0.2">
      <c r="P204" t="str">
        <f t="shared" si="8"/>
        <v/>
      </c>
      <c r="Q204" t="str">
        <f t="shared" si="9"/>
        <v/>
      </c>
    </row>
    <row r="205" spans="16:17" x14ac:dyDescent="0.2">
      <c r="P205" t="str">
        <f t="shared" si="8"/>
        <v/>
      </c>
      <c r="Q205" t="str">
        <f t="shared" si="9"/>
        <v/>
      </c>
    </row>
    <row r="206" spans="16:17" x14ac:dyDescent="0.2">
      <c r="P206" t="str">
        <f t="shared" si="8"/>
        <v/>
      </c>
      <c r="Q206" t="str">
        <f t="shared" si="9"/>
        <v/>
      </c>
    </row>
    <row r="207" spans="16:17" x14ac:dyDescent="0.2">
      <c r="P207" t="str">
        <f t="shared" si="8"/>
        <v/>
      </c>
      <c r="Q207" t="str">
        <f t="shared" si="9"/>
        <v/>
      </c>
    </row>
    <row r="208" spans="16:17" x14ac:dyDescent="0.2">
      <c r="P208" t="str">
        <f t="shared" si="8"/>
        <v/>
      </c>
      <c r="Q208" t="str">
        <f t="shared" si="9"/>
        <v/>
      </c>
    </row>
    <row r="209" spans="16:17" x14ac:dyDescent="0.2">
      <c r="P209" t="str">
        <f t="shared" si="8"/>
        <v/>
      </c>
      <c r="Q209" t="str">
        <f t="shared" si="9"/>
        <v/>
      </c>
    </row>
    <row r="210" spans="16:17" x14ac:dyDescent="0.2">
      <c r="P210" t="str">
        <f t="shared" si="8"/>
        <v/>
      </c>
      <c r="Q210" t="str">
        <f t="shared" si="9"/>
        <v/>
      </c>
    </row>
    <row r="211" spans="16:17" x14ac:dyDescent="0.2">
      <c r="P211" t="str">
        <f t="shared" si="8"/>
        <v/>
      </c>
      <c r="Q211" t="str">
        <f t="shared" si="9"/>
        <v/>
      </c>
    </row>
    <row r="212" spans="16:17" x14ac:dyDescent="0.2">
      <c r="P212" t="str">
        <f t="shared" si="8"/>
        <v/>
      </c>
      <c r="Q212" t="str">
        <f t="shared" si="9"/>
        <v/>
      </c>
    </row>
    <row r="213" spans="16:17" x14ac:dyDescent="0.2">
      <c r="P213" t="str">
        <f t="shared" si="8"/>
        <v/>
      </c>
      <c r="Q213" t="str">
        <f t="shared" si="9"/>
        <v/>
      </c>
    </row>
    <row r="214" spans="16:17" x14ac:dyDescent="0.2">
      <c r="P214" t="str">
        <f t="shared" si="8"/>
        <v/>
      </c>
      <c r="Q214" t="str">
        <f t="shared" si="9"/>
        <v/>
      </c>
    </row>
    <row r="215" spans="16:17" x14ac:dyDescent="0.2">
      <c r="P215" t="str">
        <f t="shared" si="8"/>
        <v/>
      </c>
      <c r="Q215" t="str">
        <f t="shared" si="9"/>
        <v/>
      </c>
    </row>
    <row r="216" spans="16:17" x14ac:dyDescent="0.2">
      <c r="P216" t="str">
        <f t="shared" si="8"/>
        <v/>
      </c>
      <c r="Q216" t="str">
        <f t="shared" si="9"/>
        <v/>
      </c>
    </row>
    <row r="217" spans="16:17" x14ac:dyDescent="0.2">
      <c r="P217" t="str">
        <f t="shared" si="8"/>
        <v/>
      </c>
      <c r="Q217" t="str">
        <f t="shared" si="9"/>
        <v/>
      </c>
    </row>
    <row r="218" spans="16:17" x14ac:dyDescent="0.2">
      <c r="P218" t="str">
        <f t="shared" si="8"/>
        <v/>
      </c>
      <c r="Q218" t="str">
        <f t="shared" si="9"/>
        <v/>
      </c>
    </row>
    <row r="219" spans="16:17" x14ac:dyDescent="0.2">
      <c r="P219" t="str">
        <f t="shared" si="8"/>
        <v/>
      </c>
      <c r="Q219" t="str">
        <f t="shared" si="9"/>
        <v/>
      </c>
    </row>
    <row r="220" spans="16:17" x14ac:dyDescent="0.2">
      <c r="P220" t="str">
        <f t="shared" si="8"/>
        <v/>
      </c>
      <c r="Q220" t="str">
        <f t="shared" si="9"/>
        <v/>
      </c>
    </row>
    <row r="221" spans="16:17" x14ac:dyDescent="0.2">
      <c r="P221" t="str">
        <f t="shared" si="8"/>
        <v/>
      </c>
      <c r="Q221" t="str">
        <f t="shared" si="9"/>
        <v/>
      </c>
    </row>
    <row r="222" spans="16:17" x14ac:dyDescent="0.2">
      <c r="P222" t="str">
        <f t="shared" si="8"/>
        <v/>
      </c>
      <c r="Q222" t="str">
        <f t="shared" si="9"/>
        <v/>
      </c>
    </row>
    <row r="223" spans="16:17" x14ac:dyDescent="0.2">
      <c r="P223" t="str">
        <f t="shared" si="8"/>
        <v/>
      </c>
      <c r="Q223" t="str">
        <f t="shared" si="9"/>
        <v/>
      </c>
    </row>
    <row r="224" spans="16:17" x14ac:dyDescent="0.2">
      <c r="P224" t="str">
        <f t="shared" si="8"/>
        <v/>
      </c>
      <c r="Q224" t="str">
        <f t="shared" si="9"/>
        <v/>
      </c>
    </row>
    <row r="225" spans="16:17" x14ac:dyDescent="0.2">
      <c r="P225" t="str">
        <f t="shared" si="8"/>
        <v/>
      </c>
      <c r="Q225" t="str">
        <f t="shared" si="9"/>
        <v/>
      </c>
    </row>
    <row r="226" spans="16:17" x14ac:dyDescent="0.2">
      <c r="P226" t="str">
        <f t="shared" si="8"/>
        <v/>
      </c>
      <c r="Q226" t="str">
        <f t="shared" si="9"/>
        <v/>
      </c>
    </row>
    <row r="227" spans="16:17" x14ac:dyDescent="0.2">
      <c r="P227" t="str">
        <f t="shared" si="8"/>
        <v/>
      </c>
      <c r="Q227" t="str">
        <f t="shared" si="9"/>
        <v/>
      </c>
    </row>
    <row r="228" spans="16:17" x14ac:dyDescent="0.2">
      <c r="P228" t="str">
        <f t="shared" si="8"/>
        <v/>
      </c>
      <c r="Q228" t="str">
        <f t="shared" si="9"/>
        <v/>
      </c>
    </row>
    <row r="229" spans="16:17" x14ac:dyDescent="0.2">
      <c r="P229" t="str">
        <f t="shared" si="8"/>
        <v/>
      </c>
      <c r="Q229" t="str">
        <f t="shared" si="9"/>
        <v/>
      </c>
    </row>
    <row r="230" spans="16:17" x14ac:dyDescent="0.2">
      <c r="P230" t="str">
        <f t="shared" si="8"/>
        <v/>
      </c>
      <c r="Q230" t="str">
        <f t="shared" si="9"/>
        <v/>
      </c>
    </row>
    <row r="231" spans="16:17" x14ac:dyDescent="0.2">
      <c r="P231" t="str">
        <f t="shared" si="8"/>
        <v/>
      </c>
      <c r="Q231" t="str">
        <f t="shared" si="9"/>
        <v/>
      </c>
    </row>
    <row r="232" spans="16:17" x14ac:dyDescent="0.2">
      <c r="P232" t="str">
        <f t="shared" si="8"/>
        <v/>
      </c>
      <c r="Q232" t="str">
        <f t="shared" si="9"/>
        <v/>
      </c>
    </row>
    <row r="233" spans="16:17" x14ac:dyDescent="0.2">
      <c r="P233" t="str">
        <f t="shared" si="8"/>
        <v/>
      </c>
      <c r="Q233" t="str">
        <f t="shared" si="9"/>
        <v/>
      </c>
    </row>
    <row r="234" spans="16:17" x14ac:dyDescent="0.2">
      <c r="P234" t="str">
        <f t="shared" si="8"/>
        <v/>
      </c>
      <c r="Q234" t="str">
        <f t="shared" si="9"/>
        <v/>
      </c>
    </row>
    <row r="235" spans="16:17" x14ac:dyDescent="0.2">
      <c r="P235" t="str">
        <f t="shared" si="8"/>
        <v/>
      </c>
      <c r="Q235" t="str">
        <f t="shared" si="9"/>
        <v/>
      </c>
    </row>
    <row r="236" spans="16:17" x14ac:dyDescent="0.2">
      <c r="P236" t="str">
        <f t="shared" si="8"/>
        <v/>
      </c>
      <c r="Q236" t="str">
        <f t="shared" si="9"/>
        <v/>
      </c>
    </row>
    <row r="237" spans="16:17" x14ac:dyDescent="0.2">
      <c r="P237" t="str">
        <f t="shared" si="8"/>
        <v/>
      </c>
      <c r="Q237" t="str">
        <f t="shared" si="9"/>
        <v/>
      </c>
    </row>
    <row r="238" spans="16:17" x14ac:dyDescent="0.2">
      <c r="P238" t="str">
        <f t="shared" si="8"/>
        <v/>
      </c>
      <c r="Q238" t="str">
        <f t="shared" si="9"/>
        <v/>
      </c>
    </row>
    <row r="239" spans="16:17" x14ac:dyDescent="0.2">
      <c r="P239" t="str">
        <f t="shared" si="8"/>
        <v/>
      </c>
      <c r="Q239" t="str">
        <f t="shared" si="9"/>
        <v/>
      </c>
    </row>
    <row r="240" spans="16:17" x14ac:dyDescent="0.2">
      <c r="P240" t="str">
        <f t="shared" si="8"/>
        <v/>
      </c>
      <c r="Q240" t="str">
        <f t="shared" si="9"/>
        <v/>
      </c>
    </row>
    <row r="241" spans="16:17" x14ac:dyDescent="0.2">
      <c r="P241" t="str">
        <f t="shared" si="8"/>
        <v/>
      </c>
      <c r="Q241" t="str">
        <f t="shared" si="9"/>
        <v/>
      </c>
    </row>
    <row r="242" spans="16:17" x14ac:dyDescent="0.2">
      <c r="P242" t="str">
        <f t="shared" si="8"/>
        <v/>
      </c>
      <c r="Q242" t="str">
        <f t="shared" si="9"/>
        <v/>
      </c>
    </row>
    <row r="243" spans="16:17" x14ac:dyDescent="0.2">
      <c r="P243" t="str">
        <f t="shared" si="8"/>
        <v/>
      </c>
      <c r="Q243" t="str">
        <f t="shared" si="9"/>
        <v/>
      </c>
    </row>
    <row r="244" spans="16:17" x14ac:dyDescent="0.2">
      <c r="P244" t="str">
        <f t="shared" si="8"/>
        <v/>
      </c>
      <c r="Q244" t="str">
        <f t="shared" si="9"/>
        <v/>
      </c>
    </row>
    <row r="245" spans="16:17" x14ac:dyDescent="0.2">
      <c r="P245" t="str">
        <f t="shared" si="8"/>
        <v/>
      </c>
      <c r="Q245" t="str">
        <f t="shared" si="9"/>
        <v/>
      </c>
    </row>
    <row r="246" spans="16:17" x14ac:dyDescent="0.2">
      <c r="P246" t="str">
        <f t="shared" si="8"/>
        <v/>
      </c>
      <c r="Q246" t="str">
        <f t="shared" si="9"/>
        <v/>
      </c>
    </row>
    <row r="247" spans="16:17" x14ac:dyDescent="0.2">
      <c r="P247" t="str">
        <f t="shared" si="8"/>
        <v/>
      </c>
      <c r="Q247" t="str">
        <f t="shared" si="9"/>
        <v/>
      </c>
    </row>
    <row r="248" spans="16:17" x14ac:dyDescent="0.2">
      <c r="P248" t="str">
        <f t="shared" si="8"/>
        <v/>
      </c>
      <c r="Q248" t="str">
        <f t="shared" si="9"/>
        <v/>
      </c>
    </row>
    <row r="249" spans="16:17" x14ac:dyDescent="0.2">
      <c r="P249" t="str">
        <f t="shared" si="8"/>
        <v/>
      </c>
      <c r="Q249" t="str">
        <f t="shared" si="9"/>
        <v/>
      </c>
    </row>
    <row r="250" spans="16:17" x14ac:dyDescent="0.2">
      <c r="P250" t="str">
        <f t="shared" si="8"/>
        <v/>
      </c>
      <c r="Q250" t="str">
        <f t="shared" si="9"/>
        <v/>
      </c>
    </row>
    <row r="251" spans="16:17" x14ac:dyDescent="0.2">
      <c r="P251" t="str">
        <f t="shared" si="8"/>
        <v/>
      </c>
      <c r="Q251" t="str">
        <f t="shared" si="9"/>
        <v/>
      </c>
    </row>
    <row r="252" spans="16:17" x14ac:dyDescent="0.2">
      <c r="P252" t="str">
        <f t="shared" si="8"/>
        <v/>
      </c>
      <c r="Q252" t="str">
        <f t="shared" si="9"/>
        <v/>
      </c>
    </row>
    <row r="253" spans="16:17" x14ac:dyDescent="0.2">
      <c r="P253" t="str">
        <f t="shared" si="8"/>
        <v/>
      </c>
      <c r="Q253" t="str">
        <f t="shared" si="9"/>
        <v/>
      </c>
    </row>
    <row r="254" spans="16:17" x14ac:dyDescent="0.2">
      <c r="P254" t="str">
        <f t="shared" si="8"/>
        <v/>
      </c>
      <c r="Q254" t="str">
        <f t="shared" si="9"/>
        <v/>
      </c>
    </row>
    <row r="255" spans="16:17" x14ac:dyDescent="0.2">
      <c r="P255" t="str">
        <f t="shared" si="8"/>
        <v/>
      </c>
      <c r="Q255" t="str">
        <f t="shared" si="9"/>
        <v/>
      </c>
    </row>
    <row r="256" spans="16:17" x14ac:dyDescent="0.2">
      <c r="P256" t="str">
        <f t="shared" si="8"/>
        <v/>
      </c>
      <c r="Q256" t="str">
        <f t="shared" si="9"/>
        <v/>
      </c>
    </row>
    <row r="257" spans="16:17" x14ac:dyDescent="0.2">
      <c r="P257" t="str">
        <f t="shared" si="8"/>
        <v/>
      </c>
      <c r="Q257" t="str">
        <f t="shared" si="9"/>
        <v/>
      </c>
    </row>
    <row r="258" spans="16:17" x14ac:dyDescent="0.2">
      <c r="P258" t="str">
        <f t="shared" si="8"/>
        <v/>
      </c>
      <c r="Q258" t="str">
        <f t="shared" si="9"/>
        <v/>
      </c>
    </row>
    <row r="259" spans="16:17" x14ac:dyDescent="0.2">
      <c r="P259" t="str">
        <f t="shared" si="8"/>
        <v/>
      </c>
      <c r="Q259" t="str">
        <f t="shared" si="9"/>
        <v/>
      </c>
    </row>
    <row r="260" spans="16:17" x14ac:dyDescent="0.2">
      <c r="P260" t="str">
        <f t="shared" si="8"/>
        <v/>
      </c>
      <c r="Q260" t="str">
        <f t="shared" si="9"/>
        <v/>
      </c>
    </row>
    <row r="261" spans="16:17" x14ac:dyDescent="0.2">
      <c r="P261" t="str">
        <f t="shared" si="8"/>
        <v/>
      </c>
      <c r="Q261" t="str">
        <f t="shared" si="9"/>
        <v/>
      </c>
    </row>
    <row r="262" spans="16:17" x14ac:dyDescent="0.2">
      <c r="P262" t="str">
        <f t="shared" si="8"/>
        <v/>
      </c>
      <c r="Q262" t="str">
        <f t="shared" si="9"/>
        <v/>
      </c>
    </row>
    <row r="263" spans="16:17" x14ac:dyDescent="0.2">
      <c r="P263" t="str">
        <f t="shared" si="8"/>
        <v/>
      </c>
      <c r="Q263" t="str">
        <f t="shared" si="9"/>
        <v/>
      </c>
    </row>
    <row r="264" spans="16:17" x14ac:dyDescent="0.2">
      <c r="P264" t="str">
        <f t="shared" si="8"/>
        <v/>
      </c>
      <c r="Q264" t="str">
        <f t="shared" si="9"/>
        <v/>
      </c>
    </row>
    <row r="265" spans="16:17" x14ac:dyDescent="0.2">
      <c r="P265" t="str">
        <f t="shared" ref="P265:P328" si="10">IF(I265="public","n",IF(I265="private","y",""))</f>
        <v/>
      </c>
      <c r="Q265" t="str">
        <f t="shared" ref="Q265:Q328" si="11">IF(I265="public","y",IF(I265="private","n",""))</f>
        <v/>
      </c>
    </row>
    <row r="266" spans="16:17" x14ac:dyDescent="0.2">
      <c r="P266" t="str">
        <f t="shared" si="10"/>
        <v/>
      </c>
      <c r="Q266" t="str">
        <f t="shared" si="11"/>
        <v/>
      </c>
    </row>
    <row r="267" spans="16:17" x14ac:dyDescent="0.2">
      <c r="P267" t="str">
        <f t="shared" si="10"/>
        <v/>
      </c>
      <c r="Q267" t="str">
        <f t="shared" si="11"/>
        <v/>
      </c>
    </row>
    <row r="268" spans="16:17" x14ac:dyDescent="0.2">
      <c r="P268" t="str">
        <f t="shared" si="10"/>
        <v/>
      </c>
      <c r="Q268" t="str">
        <f t="shared" si="11"/>
        <v/>
      </c>
    </row>
    <row r="269" spans="16:17" x14ac:dyDescent="0.2">
      <c r="P269" t="str">
        <f t="shared" si="10"/>
        <v/>
      </c>
      <c r="Q269" t="str">
        <f t="shared" si="11"/>
        <v/>
      </c>
    </row>
    <row r="270" spans="16:17" x14ac:dyDescent="0.2">
      <c r="P270" t="str">
        <f t="shared" si="10"/>
        <v/>
      </c>
      <c r="Q270" t="str">
        <f t="shared" si="11"/>
        <v/>
      </c>
    </row>
    <row r="271" spans="16:17" x14ac:dyDescent="0.2">
      <c r="P271" t="str">
        <f t="shared" si="10"/>
        <v/>
      </c>
      <c r="Q271" t="str">
        <f t="shared" si="11"/>
        <v/>
      </c>
    </row>
    <row r="272" spans="16:17" x14ac:dyDescent="0.2">
      <c r="P272" t="str">
        <f t="shared" si="10"/>
        <v/>
      </c>
      <c r="Q272" t="str">
        <f t="shared" si="11"/>
        <v/>
      </c>
    </row>
    <row r="273" spans="16:17" x14ac:dyDescent="0.2">
      <c r="P273" t="str">
        <f t="shared" si="10"/>
        <v/>
      </c>
      <c r="Q273" t="str">
        <f t="shared" si="11"/>
        <v/>
      </c>
    </row>
    <row r="274" spans="16:17" x14ac:dyDescent="0.2">
      <c r="P274" t="str">
        <f t="shared" si="10"/>
        <v/>
      </c>
      <c r="Q274" t="str">
        <f t="shared" si="11"/>
        <v/>
      </c>
    </row>
    <row r="275" spans="16:17" x14ac:dyDescent="0.2">
      <c r="P275" t="str">
        <f t="shared" si="10"/>
        <v/>
      </c>
      <c r="Q275" t="str">
        <f t="shared" si="11"/>
        <v/>
      </c>
    </row>
    <row r="276" spans="16:17" x14ac:dyDescent="0.2">
      <c r="P276" t="str">
        <f t="shared" si="10"/>
        <v/>
      </c>
      <c r="Q276" t="str">
        <f t="shared" si="11"/>
        <v/>
      </c>
    </row>
    <row r="277" spans="16:17" x14ac:dyDescent="0.2">
      <c r="P277" t="str">
        <f t="shared" si="10"/>
        <v/>
      </c>
      <c r="Q277" t="str">
        <f t="shared" si="11"/>
        <v/>
      </c>
    </row>
    <row r="278" spans="16:17" x14ac:dyDescent="0.2">
      <c r="P278" t="str">
        <f t="shared" si="10"/>
        <v/>
      </c>
      <c r="Q278" t="str">
        <f t="shared" si="11"/>
        <v/>
      </c>
    </row>
    <row r="279" spans="16:17" x14ac:dyDescent="0.2">
      <c r="P279" t="str">
        <f t="shared" si="10"/>
        <v/>
      </c>
      <c r="Q279" t="str">
        <f t="shared" si="11"/>
        <v/>
      </c>
    </row>
    <row r="280" spans="16:17" x14ac:dyDescent="0.2">
      <c r="P280" t="str">
        <f t="shared" si="10"/>
        <v/>
      </c>
      <c r="Q280" t="str">
        <f t="shared" si="11"/>
        <v/>
      </c>
    </row>
    <row r="281" spans="16:17" x14ac:dyDescent="0.2">
      <c r="P281" t="str">
        <f t="shared" si="10"/>
        <v/>
      </c>
      <c r="Q281" t="str">
        <f t="shared" si="11"/>
        <v/>
      </c>
    </row>
    <row r="282" spans="16:17" x14ac:dyDescent="0.2">
      <c r="P282" t="str">
        <f t="shared" si="10"/>
        <v/>
      </c>
      <c r="Q282" t="str">
        <f t="shared" si="11"/>
        <v/>
      </c>
    </row>
    <row r="283" spans="16:17" x14ac:dyDescent="0.2">
      <c r="P283" t="str">
        <f t="shared" si="10"/>
        <v/>
      </c>
      <c r="Q283" t="str">
        <f t="shared" si="11"/>
        <v/>
      </c>
    </row>
    <row r="284" spans="16:17" x14ac:dyDescent="0.2">
      <c r="P284" t="str">
        <f t="shared" si="10"/>
        <v/>
      </c>
      <c r="Q284" t="str">
        <f t="shared" si="11"/>
        <v/>
      </c>
    </row>
    <row r="285" spans="16:17" x14ac:dyDescent="0.2">
      <c r="P285" t="str">
        <f t="shared" si="10"/>
        <v/>
      </c>
      <c r="Q285" t="str">
        <f t="shared" si="11"/>
        <v/>
      </c>
    </row>
    <row r="286" spans="16:17" x14ac:dyDescent="0.2">
      <c r="P286" t="str">
        <f t="shared" si="10"/>
        <v/>
      </c>
      <c r="Q286" t="str">
        <f t="shared" si="11"/>
        <v/>
      </c>
    </row>
    <row r="287" spans="16:17" x14ac:dyDescent="0.2">
      <c r="P287" t="str">
        <f t="shared" si="10"/>
        <v/>
      </c>
      <c r="Q287" t="str">
        <f t="shared" si="11"/>
        <v/>
      </c>
    </row>
    <row r="288" spans="16:17" x14ac:dyDescent="0.2">
      <c r="P288" t="str">
        <f t="shared" si="10"/>
        <v/>
      </c>
      <c r="Q288" t="str">
        <f t="shared" si="11"/>
        <v/>
      </c>
    </row>
    <row r="289" spans="16:17" x14ac:dyDescent="0.2">
      <c r="P289" t="str">
        <f t="shared" si="10"/>
        <v/>
      </c>
      <c r="Q289" t="str">
        <f t="shared" si="11"/>
        <v/>
      </c>
    </row>
    <row r="290" spans="16:17" x14ac:dyDescent="0.2">
      <c r="P290" t="str">
        <f t="shared" si="10"/>
        <v/>
      </c>
      <c r="Q290" t="str">
        <f t="shared" si="11"/>
        <v/>
      </c>
    </row>
    <row r="291" spans="16:17" x14ac:dyDescent="0.2">
      <c r="P291" t="str">
        <f t="shared" si="10"/>
        <v/>
      </c>
      <c r="Q291" t="str">
        <f t="shared" si="11"/>
        <v/>
      </c>
    </row>
    <row r="292" spans="16:17" x14ac:dyDescent="0.2">
      <c r="P292" t="str">
        <f t="shared" si="10"/>
        <v/>
      </c>
      <c r="Q292" t="str">
        <f t="shared" si="11"/>
        <v/>
      </c>
    </row>
    <row r="293" spans="16:17" x14ac:dyDescent="0.2">
      <c r="P293" t="str">
        <f t="shared" si="10"/>
        <v/>
      </c>
      <c r="Q293" t="str">
        <f t="shared" si="11"/>
        <v/>
      </c>
    </row>
    <row r="294" spans="16:17" x14ac:dyDescent="0.2">
      <c r="P294" t="str">
        <f t="shared" si="10"/>
        <v/>
      </c>
      <c r="Q294" t="str">
        <f t="shared" si="11"/>
        <v/>
      </c>
    </row>
    <row r="295" spans="16:17" x14ac:dyDescent="0.2">
      <c r="P295" t="str">
        <f t="shared" si="10"/>
        <v/>
      </c>
      <c r="Q295" t="str">
        <f t="shared" si="11"/>
        <v/>
      </c>
    </row>
    <row r="296" spans="16:17" x14ac:dyDescent="0.2">
      <c r="P296" t="str">
        <f t="shared" si="10"/>
        <v/>
      </c>
      <c r="Q296" t="str">
        <f t="shared" si="11"/>
        <v/>
      </c>
    </row>
    <row r="297" spans="16:17" x14ac:dyDescent="0.2">
      <c r="P297" t="str">
        <f t="shared" si="10"/>
        <v/>
      </c>
      <c r="Q297" t="str">
        <f t="shared" si="11"/>
        <v/>
      </c>
    </row>
    <row r="298" spans="16:17" x14ac:dyDescent="0.2">
      <c r="P298" t="str">
        <f t="shared" si="10"/>
        <v/>
      </c>
      <c r="Q298" t="str">
        <f t="shared" si="11"/>
        <v/>
      </c>
    </row>
    <row r="299" spans="16:17" x14ac:dyDescent="0.2">
      <c r="P299" t="str">
        <f t="shared" si="10"/>
        <v/>
      </c>
      <c r="Q299" t="str">
        <f t="shared" si="11"/>
        <v/>
      </c>
    </row>
    <row r="300" spans="16:17" x14ac:dyDescent="0.2">
      <c r="P300" t="str">
        <f t="shared" si="10"/>
        <v/>
      </c>
      <c r="Q300" t="str">
        <f t="shared" si="11"/>
        <v/>
      </c>
    </row>
    <row r="301" spans="16:17" x14ac:dyDescent="0.2">
      <c r="P301" t="str">
        <f t="shared" si="10"/>
        <v/>
      </c>
      <c r="Q301" t="str">
        <f t="shared" si="11"/>
        <v/>
      </c>
    </row>
    <row r="302" spans="16:17" x14ac:dyDescent="0.2">
      <c r="P302" t="str">
        <f t="shared" si="10"/>
        <v/>
      </c>
      <c r="Q302" t="str">
        <f t="shared" si="11"/>
        <v/>
      </c>
    </row>
    <row r="303" spans="16:17" x14ac:dyDescent="0.2">
      <c r="P303" t="str">
        <f t="shared" si="10"/>
        <v/>
      </c>
      <c r="Q303" t="str">
        <f t="shared" si="11"/>
        <v/>
      </c>
    </row>
    <row r="304" spans="16:17" x14ac:dyDescent="0.2">
      <c r="P304" t="str">
        <f t="shared" si="10"/>
        <v/>
      </c>
      <c r="Q304" t="str">
        <f t="shared" si="11"/>
        <v/>
      </c>
    </row>
    <row r="305" spans="16:17" x14ac:dyDescent="0.2">
      <c r="P305" t="str">
        <f t="shared" si="10"/>
        <v/>
      </c>
      <c r="Q305" t="str">
        <f t="shared" si="11"/>
        <v/>
      </c>
    </row>
    <row r="306" spans="16:17" x14ac:dyDescent="0.2">
      <c r="P306" t="str">
        <f t="shared" si="10"/>
        <v/>
      </c>
      <c r="Q306" t="str">
        <f t="shared" si="11"/>
        <v/>
      </c>
    </row>
    <row r="307" spans="16:17" x14ac:dyDescent="0.2">
      <c r="P307" t="str">
        <f t="shared" si="10"/>
        <v/>
      </c>
      <c r="Q307" t="str">
        <f t="shared" si="11"/>
        <v/>
      </c>
    </row>
    <row r="308" spans="16:17" x14ac:dyDescent="0.2">
      <c r="P308" t="str">
        <f t="shared" si="10"/>
        <v/>
      </c>
      <c r="Q308" t="str">
        <f t="shared" si="11"/>
        <v/>
      </c>
    </row>
    <row r="309" spans="16:17" x14ac:dyDescent="0.2">
      <c r="P309" t="str">
        <f t="shared" si="10"/>
        <v/>
      </c>
      <c r="Q309" t="str">
        <f t="shared" si="11"/>
        <v/>
      </c>
    </row>
    <row r="310" spans="16:17" x14ac:dyDescent="0.2">
      <c r="P310" t="str">
        <f t="shared" si="10"/>
        <v/>
      </c>
      <c r="Q310" t="str">
        <f t="shared" si="11"/>
        <v/>
      </c>
    </row>
    <row r="311" spans="16:17" x14ac:dyDescent="0.2">
      <c r="P311" t="str">
        <f t="shared" si="10"/>
        <v/>
      </c>
      <c r="Q311" t="str">
        <f t="shared" si="11"/>
        <v/>
      </c>
    </row>
    <row r="312" spans="16:17" x14ac:dyDescent="0.2">
      <c r="P312" t="str">
        <f t="shared" si="10"/>
        <v/>
      </c>
      <c r="Q312" t="str">
        <f t="shared" si="11"/>
        <v/>
      </c>
    </row>
    <row r="313" spans="16:17" x14ac:dyDescent="0.2">
      <c r="P313" t="str">
        <f t="shared" si="10"/>
        <v/>
      </c>
      <c r="Q313" t="str">
        <f t="shared" si="11"/>
        <v/>
      </c>
    </row>
    <row r="314" spans="16:17" x14ac:dyDescent="0.2">
      <c r="P314" t="str">
        <f t="shared" si="10"/>
        <v/>
      </c>
      <c r="Q314" t="str">
        <f t="shared" si="11"/>
        <v/>
      </c>
    </row>
    <row r="315" spans="16:17" x14ac:dyDescent="0.2">
      <c r="P315" t="str">
        <f t="shared" si="10"/>
        <v/>
      </c>
      <c r="Q315" t="str">
        <f t="shared" si="11"/>
        <v/>
      </c>
    </row>
    <row r="316" spans="16:17" x14ac:dyDescent="0.2">
      <c r="P316" t="str">
        <f t="shared" si="10"/>
        <v/>
      </c>
      <c r="Q316" t="str">
        <f t="shared" si="11"/>
        <v/>
      </c>
    </row>
    <row r="317" spans="16:17" x14ac:dyDescent="0.2">
      <c r="P317" t="str">
        <f t="shared" si="10"/>
        <v/>
      </c>
      <c r="Q317" t="str">
        <f t="shared" si="11"/>
        <v/>
      </c>
    </row>
    <row r="318" spans="16:17" x14ac:dyDescent="0.2">
      <c r="P318" t="str">
        <f t="shared" si="10"/>
        <v/>
      </c>
      <c r="Q318" t="str">
        <f t="shared" si="11"/>
        <v/>
      </c>
    </row>
    <row r="319" spans="16:17" x14ac:dyDescent="0.2">
      <c r="P319" t="str">
        <f t="shared" si="10"/>
        <v/>
      </c>
      <c r="Q319" t="str">
        <f t="shared" si="11"/>
        <v/>
      </c>
    </row>
    <row r="320" spans="16:17" x14ac:dyDescent="0.2">
      <c r="P320" t="str">
        <f t="shared" si="10"/>
        <v/>
      </c>
      <c r="Q320" t="str">
        <f t="shared" si="11"/>
        <v/>
      </c>
    </row>
    <row r="321" spans="16:17" x14ac:dyDescent="0.2">
      <c r="P321" t="str">
        <f t="shared" si="10"/>
        <v/>
      </c>
      <c r="Q321" t="str">
        <f t="shared" si="11"/>
        <v/>
      </c>
    </row>
    <row r="322" spans="16:17" x14ac:dyDescent="0.2">
      <c r="P322" t="str">
        <f t="shared" si="10"/>
        <v/>
      </c>
      <c r="Q322" t="str">
        <f t="shared" si="11"/>
        <v/>
      </c>
    </row>
    <row r="323" spans="16:17" x14ac:dyDescent="0.2">
      <c r="P323" t="str">
        <f t="shared" si="10"/>
        <v/>
      </c>
      <c r="Q323" t="str">
        <f t="shared" si="11"/>
        <v/>
      </c>
    </row>
    <row r="324" spans="16:17" x14ac:dyDescent="0.2">
      <c r="P324" t="str">
        <f t="shared" si="10"/>
        <v/>
      </c>
      <c r="Q324" t="str">
        <f t="shared" si="11"/>
        <v/>
      </c>
    </row>
    <row r="325" spans="16:17" x14ac:dyDescent="0.2">
      <c r="P325" t="str">
        <f t="shared" si="10"/>
        <v/>
      </c>
      <c r="Q325" t="str">
        <f t="shared" si="11"/>
        <v/>
      </c>
    </row>
    <row r="326" spans="16:17" x14ac:dyDescent="0.2">
      <c r="P326" t="str">
        <f t="shared" si="10"/>
        <v/>
      </c>
      <c r="Q326" t="str">
        <f t="shared" si="11"/>
        <v/>
      </c>
    </row>
    <row r="327" spans="16:17" x14ac:dyDescent="0.2">
      <c r="P327" t="str">
        <f t="shared" si="10"/>
        <v/>
      </c>
      <c r="Q327" t="str">
        <f t="shared" si="11"/>
        <v/>
      </c>
    </row>
    <row r="328" spans="16:17" x14ac:dyDescent="0.2">
      <c r="P328" t="str">
        <f t="shared" si="10"/>
        <v/>
      </c>
      <c r="Q328" t="str">
        <f t="shared" si="11"/>
        <v/>
      </c>
    </row>
    <row r="329" spans="16:17" x14ac:dyDescent="0.2">
      <c r="P329" t="str">
        <f t="shared" ref="P329:P392" si="12">IF(I329="public","n",IF(I329="private","y",""))</f>
        <v/>
      </c>
      <c r="Q329" t="str">
        <f t="shared" ref="Q329:Q392" si="13">IF(I329="public","y",IF(I329="private","n",""))</f>
        <v/>
      </c>
    </row>
    <row r="330" spans="16:17" x14ac:dyDescent="0.2">
      <c r="P330" t="str">
        <f t="shared" si="12"/>
        <v/>
      </c>
      <c r="Q330" t="str">
        <f t="shared" si="13"/>
        <v/>
      </c>
    </row>
    <row r="331" spans="16:17" x14ac:dyDescent="0.2">
      <c r="P331" t="str">
        <f t="shared" si="12"/>
        <v/>
      </c>
      <c r="Q331" t="str">
        <f t="shared" si="13"/>
        <v/>
      </c>
    </row>
    <row r="332" spans="16:17" x14ac:dyDescent="0.2">
      <c r="P332" t="str">
        <f t="shared" si="12"/>
        <v/>
      </c>
      <c r="Q332" t="str">
        <f t="shared" si="13"/>
        <v/>
      </c>
    </row>
    <row r="333" spans="16:17" x14ac:dyDescent="0.2">
      <c r="P333" t="str">
        <f t="shared" si="12"/>
        <v/>
      </c>
      <c r="Q333" t="str">
        <f t="shared" si="13"/>
        <v/>
      </c>
    </row>
    <row r="334" spans="16:17" x14ac:dyDescent="0.2">
      <c r="P334" t="str">
        <f t="shared" si="12"/>
        <v/>
      </c>
      <c r="Q334" t="str">
        <f t="shared" si="13"/>
        <v/>
      </c>
    </row>
    <row r="335" spans="16:17" x14ac:dyDescent="0.2">
      <c r="P335" t="str">
        <f t="shared" si="12"/>
        <v/>
      </c>
      <c r="Q335" t="str">
        <f t="shared" si="13"/>
        <v/>
      </c>
    </row>
    <row r="336" spans="16:17" x14ac:dyDescent="0.2">
      <c r="P336" t="str">
        <f t="shared" si="12"/>
        <v/>
      </c>
      <c r="Q336" t="str">
        <f t="shared" si="13"/>
        <v/>
      </c>
    </row>
    <row r="337" spans="16:17" x14ac:dyDescent="0.2">
      <c r="P337" t="str">
        <f t="shared" si="12"/>
        <v/>
      </c>
      <c r="Q337" t="str">
        <f t="shared" si="13"/>
        <v/>
      </c>
    </row>
    <row r="338" spans="16:17" x14ac:dyDescent="0.2">
      <c r="P338" t="str">
        <f t="shared" si="12"/>
        <v/>
      </c>
      <c r="Q338" t="str">
        <f t="shared" si="13"/>
        <v/>
      </c>
    </row>
    <row r="339" spans="16:17" x14ac:dyDescent="0.2">
      <c r="P339" t="str">
        <f t="shared" si="12"/>
        <v/>
      </c>
      <c r="Q339" t="str">
        <f t="shared" si="13"/>
        <v/>
      </c>
    </row>
    <row r="340" spans="16:17" x14ac:dyDescent="0.2">
      <c r="P340" t="str">
        <f t="shared" si="12"/>
        <v/>
      </c>
      <c r="Q340" t="str">
        <f t="shared" si="13"/>
        <v/>
      </c>
    </row>
    <row r="341" spans="16:17" x14ac:dyDescent="0.2">
      <c r="P341" t="str">
        <f t="shared" si="12"/>
        <v/>
      </c>
      <c r="Q341" t="str">
        <f t="shared" si="13"/>
        <v/>
      </c>
    </row>
    <row r="342" spans="16:17" x14ac:dyDescent="0.2">
      <c r="P342" t="str">
        <f t="shared" si="12"/>
        <v/>
      </c>
      <c r="Q342" t="str">
        <f t="shared" si="13"/>
        <v/>
      </c>
    </row>
    <row r="343" spans="16:17" x14ac:dyDescent="0.2">
      <c r="P343" t="str">
        <f t="shared" si="12"/>
        <v/>
      </c>
      <c r="Q343" t="str">
        <f t="shared" si="13"/>
        <v/>
      </c>
    </row>
    <row r="344" spans="16:17" x14ac:dyDescent="0.2">
      <c r="P344" t="str">
        <f t="shared" si="12"/>
        <v/>
      </c>
      <c r="Q344" t="str">
        <f t="shared" si="13"/>
        <v/>
      </c>
    </row>
    <row r="345" spans="16:17" x14ac:dyDescent="0.2">
      <c r="P345" t="str">
        <f t="shared" si="12"/>
        <v/>
      </c>
      <c r="Q345" t="str">
        <f t="shared" si="13"/>
        <v/>
      </c>
    </row>
    <row r="346" spans="16:17" x14ac:dyDescent="0.2">
      <c r="P346" t="str">
        <f t="shared" si="12"/>
        <v/>
      </c>
      <c r="Q346" t="str">
        <f t="shared" si="13"/>
        <v/>
      </c>
    </row>
    <row r="347" spans="16:17" x14ac:dyDescent="0.2">
      <c r="P347" t="str">
        <f t="shared" si="12"/>
        <v/>
      </c>
      <c r="Q347" t="str">
        <f t="shared" si="13"/>
        <v/>
      </c>
    </row>
    <row r="348" spans="16:17" x14ac:dyDescent="0.2">
      <c r="P348" t="str">
        <f t="shared" si="12"/>
        <v/>
      </c>
      <c r="Q348" t="str">
        <f t="shared" si="13"/>
        <v/>
      </c>
    </row>
    <row r="349" spans="16:17" x14ac:dyDescent="0.2">
      <c r="P349" t="str">
        <f t="shared" si="12"/>
        <v/>
      </c>
      <c r="Q349" t="str">
        <f t="shared" si="13"/>
        <v/>
      </c>
    </row>
    <row r="350" spans="16:17" x14ac:dyDescent="0.2">
      <c r="P350" t="str">
        <f t="shared" si="12"/>
        <v/>
      </c>
      <c r="Q350" t="str">
        <f t="shared" si="13"/>
        <v/>
      </c>
    </row>
    <row r="351" spans="16:17" x14ac:dyDescent="0.2">
      <c r="P351" t="str">
        <f t="shared" si="12"/>
        <v/>
      </c>
      <c r="Q351" t="str">
        <f t="shared" si="13"/>
        <v/>
      </c>
    </row>
    <row r="352" spans="16:17" x14ac:dyDescent="0.2">
      <c r="P352" t="str">
        <f t="shared" si="12"/>
        <v/>
      </c>
      <c r="Q352" t="str">
        <f t="shared" si="13"/>
        <v/>
      </c>
    </row>
    <row r="353" spans="16:17" x14ac:dyDescent="0.2">
      <c r="P353" t="str">
        <f t="shared" si="12"/>
        <v/>
      </c>
      <c r="Q353" t="str">
        <f t="shared" si="13"/>
        <v/>
      </c>
    </row>
    <row r="354" spans="16:17" x14ac:dyDescent="0.2">
      <c r="P354" t="str">
        <f t="shared" si="12"/>
        <v/>
      </c>
      <c r="Q354" t="str">
        <f t="shared" si="13"/>
        <v/>
      </c>
    </row>
    <row r="355" spans="16:17" x14ac:dyDescent="0.2">
      <c r="P355" t="str">
        <f t="shared" si="12"/>
        <v/>
      </c>
      <c r="Q355" t="str">
        <f t="shared" si="13"/>
        <v/>
      </c>
    </row>
    <row r="356" spans="16:17" x14ac:dyDescent="0.2">
      <c r="P356" t="str">
        <f t="shared" si="12"/>
        <v/>
      </c>
      <c r="Q356" t="str">
        <f t="shared" si="13"/>
        <v/>
      </c>
    </row>
    <row r="357" spans="16:17" x14ac:dyDescent="0.2">
      <c r="P357" t="str">
        <f t="shared" si="12"/>
        <v/>
      </c>
      <c r="Q357" t="str">
        <f t="shared" si="13"/>
        <v/>
      </c>
    </row>
    <row r="358" spans="16:17" x14ac:dyDescent="0.2">
      <c r="P358" t="str">
        <f t="shared" si="12"/>
        <v/>
      </c>
      <c r="Q358" t="str">
        <f t="shared" si="13"/>
        <v/>
      </c>
    </row>
    <row r="359" spans="16:17" x14ac:dyDescent="0.2">
      <c r="P359" t="str">
        <f t="shared" si="12"/>
        <v/>
      </c>
      <c r="Q359" t="str">
        <f t="shared" si="13"/>
        <v/>
      </c>
    </row>
    <row r="360" spans="16:17" x14ac:dyDescent="0.2">
      <c r="P360" t="str">
        <f t="shared" si="12"/>
        <v/>
      </c>
      <c r="Q360" t="str">
        <f t="shared" si="13"/>
        <v/>
      </c>
    </row>
    <row r="361" spans="16:17" x14ac:dyDescent="0.2">
      <c r="P361" t="str">
        <f t="shared" si="12"/>
        <v/>
      </c>
      <c r="Q361" t="str">
        <f t="shared" si="13"/>
        <v/>
      </c>
    </row>
    <row r="362" spans="16:17" x14ac:dyDescent="0.2">
      <c r="P362" t="str">
        <f t="shared" si="12"/>
        <v/>
      </c>
      <c r="Q362" t="str">
        <f t="shared" si="13"/>
        <v/>
      </c>
    </row>
    <row r="363" spans="16:17" x14ac:dyDescent="0.2">
      <c r="P363" t="str">
        <f t="shared" si="12"/>
        <v/>
      </c>
      <c r="Q363" t="str">
        <f t="shared" si="13"/>
        <v/>
      </c>
    </row>
    <row r="364" spans="16:17" x14ac:dyDescent="0.2">
      <c r="P364" t="str">
        <f t="shared" si="12"/>
        <v/>
      </c>
      <c r="Q364" t="str">
        <f t="shared" si="13"/>
        <v/>
      </c>
    </row>
    <row r="365" spans="16:17" x14ac:dyDescent="0.2">
      <c r="P365" t="str">
        <f t="shared" si="12"/>
        <v/>
      </c>
      <c r="Q365" t="str">
        <f t="shared" si="13"/>
        <v/>
      </c>
    </row>
    <row r="366" spans="16:17" x14ac:dyDescent="0.2">
      <c r="P366" t="str">
        <f t="shared" si="12"/>
        <v/>
      </c>
      <c r="Q366" t="str">
        <f t="shared" si="13"/>
        <v/>
      </c>
    </row>
    <row r="367" spans="16:17" x14ac:dyDescent="0.2">
      <c r="P367" t="str">
        <f t="shared" si="12"/>
        <v/>
      </c>
      <c r="Q367" t="str">
        <f t="shared" si="13"/>
        <v/>
      </c>
    </row>
    <row r="368" spans="16:17" x14ac:dyDescent="0.2">
      <c r="P368" t="str">
        <f t="shared" si="12"/>
        <v/>
      </c>
      <c r="Q368" t="str">
        <f t="shared" si="13"/>
        <v/>
      </c>
    </row>
    <row r="369" spans="16:17" x14ac:dyDescent="0.2">
      <c r="P369" t="str">
        <f t="shared" si="12"/>
        <v/>
      </c>
      <c r="Q369" t="str">
        <f t="shared" si="13"/>
        <v/>
      </c>
    </row>
    <row r="370" spans="16:17" x14ac:dyDescent="0.2">
      <c r="P370" t="str">
        <f t="shared" si="12"/>
        <v/>
      </c>
      <c r="Q370" t="str">
        <f t="shared" si="13"/>
        <v/>
      </c>
    </row>
    <row r="371" spans="16:17" x14ac:dyDescent="0.2">
      <c r="P371" t="str">
        <f t="shared" si="12"/>
        <v/>
      </c>
      <c r="Q371" t="str">
        <f t="shared" si="13"/>
        <v/>
      </c>
    </row>
    <row r="372" spans="16:17" x14ac:dyDescent="0.2">
      <c r="P372" t="str">
        <f t="shared" si="12"/>
        <v/>
      </c>
      <c r="Q372" t="str">
        <f t="shared" si="13"/>
        <v/>
      </c>
    </row>
    <row r="373" spans="16:17" x14ac:dyDescent="0.2">
      <c r="P373" t="str">
        <f t="shared" si="12"/>
        <v/>
      </c>
      <c r="Q373" t="str">
        <f t="shared" si="13"/>
        <v/>
      </c>
    </row>
    <row r="374" spans="16:17" x14ac:dyDescent="0.2">
      <c r="P374" t="str">
        <f t="shared" si="12"/>
        <v/>
      </c>
      <c r="Q374" t="str">
        <f t="shared" si="13"/>
        <v/>
      </c>
    </row>
    <row r="375" spans="16:17" x14ac:dyDescent="0.2">
      <c r="P375" t="str">
        <f t="shared" si="12"/>
        <v/>
      </c>
      <c r="Q375" t="str">
        <f t="shared" si="13"/>
        <v/>
      </c>
    </row>
    <row r="376" spans="16:17" x14ac:dyDescent="0.2">
      <c r="P376" t="str">
        <f t="shared" si="12"/>
        <v/>
      </c>
      <c r="Q376" t="str">
        <f t="shared" si="13"/>
        <v/>
      </c>
    </row>
    <row r="377" spans="16:17" x14ac:dyDescent="0.2">
      <c r="P377" t="str">
        <f t="shared" si="12"/>
        <v/>
      </c>
      <c r="Q377" t="str">
        <f t="shared" si="13"/>
        <v/>
      </c>
    </row>
    <row r="378" spans="16:17" x14ac:dyDescent="0.2">
      <c r="P378" t="str">
        <f t="shared" si="12"/>
        <v/>
      </c>
      <c r="Q378" t="str">
        <f t="shared" si="13"/>
        <v/>
      </c>
    </row>
    <row r="379" spans="16:17" x14ac:dyDescent="0.2">
      <c r="P379" t="str">
        <f t="shared" si="12"/>
        <v/>
      </c>
      <c r="Q379" t="str">
        <f t="shared" si="13"/>
        <v/>
      </c>
    </row>
    <row r="380" spans="16:17" x14ac:dyDescent="0.2">
      <c r="P380" t="str">
        <f t="shared" si="12"/>
        <v/>
      </c>
      <c r="Q380" t="str">
        <f t="shared" si="13"/>
        <v/>
      </c>
    </row>
    <row r="381" spans="16:17" x14ac:dyDescent="0.2">
      <c r="P381" t="str">
        <f t="shared" si="12"/>
        <v/>
      </c>
      <c r="Q381" t="str">
        <f t="shared" si="13"/>
        <v/>
      </c>
    </row>
    <row r="382" spans="16:17" x14ac:dyDescent="0.2">
      <c r="P382" t="str">
        <f t="shared" si="12"/>
        <v/>
      </c>
      <c r="Q382" t="str">
        <f t="shared" si="13"/>
        <v/>
      </c>
    </row>
    <row r="383" spans="16:17" x14ac:dyDescent="0.2">
      <c r="P383" t="str">
        <f t="shared" si="12"/>
        <v/>
      </c>
      <c r="Q383" t="str">
        <f t="shared" si="13"/>
        <v/>
      </c>
    </row>
    <row r="384" spans="16:17" x14ac:dyDescent="0.2">
      <c r="P384" t="str">
        <f t="shared" si="12"/>
        <v/>
      </c>
      <c r="Q384" t="str">
        <f t="shared" si="13"/>
        <v/>
      </c>
    </row>
    <row r="385" spans="16:17" x14ac:dyDescent="0.2">
      <c r="P385" t="str">
        <f t="shared" si="12"/>
        <v/>
      </c>
      <c r="Q385" t="str">
        <f t="shared" si="13"/>
        <v/>
      </c>
    </row>
    <row r="386" spans="16:17" x14ac:dyDescent="0.2">
      <c r="P386" t="str">
        <f t="shared" si="12"/>
        <v/>
      </c>
      <c r="Q386" t="str">
        <f t="shared" si="13"/>
        <v/>
      </c>
    </row>
    <row r="387" spans="16:17" x14ac:dyDescent="0.2">
      <c r="P387" t="str">
        <f t="shared" si="12"/>
        <v/>
      </c>
      <c r="Q387" t="str">
        <f t="shared" si="13"/>
        <v/>
      </c>
    </row>
    <row r="388" spans="16:17" x14ac:dyDescent="0.2">
      <c r="P388" t="str">
        <f t="shared" si="12"/>
        <v/>
      </c>
      <c r="Q388" t="str">
        <f t="shared" si="13"/>
        <v/>
      </c>
    </row>
    <row r="389" spans="16:17" x14ac:dyDescent="0.2">
      <c r="P389" t="str">
        <f t="shared" si="12"/>
        <v/>
      </c>
      <c r="Q389" t="str">
        <f t="shared" si="13"/>
        <v/>
      </c>
    </row>
    <row r="390" spans="16:17" x14ac:dyDescent="0.2">
      <c r="P390" t="str">
        <f t="shared" si="12"/>
        <v/>
      </c>
      <c r="Q390" t="str">
        <f t="shared" si="13"/>
        <v/>
      </c>
    </row>
    <row r="391" spans="16:17" x14ac:dyDescent="0.2">
      <c r="P391" t="str">
        <f t="shared" si="12"/>
        <v/>
      </c>
      <c r="Q391" t="str">
        <f t="shared" si="13"/>
        <v/>
      </c>
    </row>
    <row r="392" spans="16:17" x14ac:dyDescent="0.2">
      <c r="P392" t="str">
        <f t="shared" si="12"/>
        <v/>
      </c>
      <c r="Q392" t="str">
        <f t="shared" si="13"/>
        <v/>
      </c>
    </row>
    <row r="393" spans="16:17" x14ac:dyDescent="0.2">
      <c r="P393" t="str">
        <f t="shared" ref="P393:P456" si="14">IF(I393="public","n",IF(I393="private","y",""))</f>
        <v/>
      </c>
      <c r="Q393" t="str">
        <f t="shared" ref="Q393:Q456" si="15">IF(I393="public","y",IF(I393="private","n",""))</f>
        <v/>
      </c>
    </row>
    <row r="394" spans="16:17" x14ac:dyDescent="0.2">
      <c r="P394" t="str">
        <f t="shared" si="14"/>
        <v/>
      </c>
      <c r="Q394" t="str">
        <f t="shared" si="15"/>
        <v/>
      </c>
    </row>
    <row r="395" spans="16:17" x14ac:dyDescent="0.2">
      <c r="P395" t="str">
        <f t="shared" si="14"/>
        <v/>
      </c>
      <c r="Q395" t="str">
        <f t="shared" si="15"/>
        <v/>
      </c>
    </row>
    <row r="396" spans="16:17" x14ac:dyDescent="0.2">
      <c r="P396" t="str">
        <f t="shared" si="14"/>
        <v/>
      </c>
      <c r="Q396" t="str">
        <f t="shared" si="15"/>
        <v/>
      </c>
    </row>
    <row r="397" spans="16:17" x14ac:dyDescent="0.2">
      <c r="P397" t="str">
        <f t="shared" si="14"/>
        <v/>
      </c>
      <c r="Q397" t="str">
        <f t="shared" si="15"/>
        <v/>
      </c>
    </row>
    <row r="398" spans="16:17" x14ac:dyDescent="0.2">
      <c r="P398" t="str">
        <f t="shared" si="14"/>
        <v/>
      </c>
      <c r="Q398" t="str">
        <f t="shared" si="15"/>
        <v/>
      </c>
    </row>
    <row r="399" spans="16:17" x14ac:dyDescent="0.2">
      <c r="P399" t="str">
        <f t="shared" si="14"/>
        <v/>
      </c>
      <c r="Q399" t="str">
        <f t="shared" si="15"/>
        <v/>
      </c>
    </row>
    <row r="400" spans="16:17" x14ac:dyDescent="0.2">
      <c r="P400" t="str">
        <f t="shared" si="14"/>
        <v/>
      </c>
      <c r="Q400" t="str">
        <f t="shared" si="15"/>
        <v/>
      </c>
    </row>
    <row r="401" spans="16:17" x14ac:dyDescent="0.2">
      <c r="P401" t="str">
        <f t="shared" si="14"/>
        <v/>
      </c>
      <c r="Q401" t="str">
        <f t="shared" si="15"/>
        <v/>
      </c>
    </row>
    <row r="402" spans="16:17" x14ac:dyDescent="0.2">
      <c r="P402" t="str">
        <f t="shared" si="14"/>
        <v/>
      </c>
      <c r="Q402" t="str">
        <f t="shared" si="15"/>
        <v/>
      </c>
    </row>
    <row r="403" spans="16:17" x14ac:dyDescent="0.2">
      <c r="P403" t="str">
        <f t="shared" si="14"/>
        <v/>
      </c>
      <c r="Q403" t="str">
        <f t="shared" si="15"/>
        <v/>
      </c>
    </row>
    <row r="404" spans="16:17" x14ac:dyDescent="0.2">
      <c r="P404" t="str">
        <f t="shared" si="14"/>
        <v/>
      </c>
      <c r="Q404" t="str">
        <f t="shared" si="15"/>
        <v/>
      </c>
    </row>
    <row r="405" spans="16:17" x14ac:dyDescent="0.2">
      <c r="P405" t="str">
        <f t="shared" si="14"/>
        <v/>
      </c>
      <c r="Q405" t="str">
        <f t="shared" si="15"/>
        <v/>
      </c>
    </row>
    <row r="406" spans="16:17" x14ac:dyDescent="0.2">
      <c r="P406" t="str">
        <f t="shared" si="14"/>
        <v/>
      </c>
      <c r="Q406" t="str">
        <f t="shared" si="15"/>
        <v/>
      </c>
    </row>
    <row r="407" spans="16:17" x14ac:dyDescent="0.2">
      <c r="P407" t="str">
        <f t="shared" si="14"/>
        <v/>
      </c>
      <c r="Q407" t="str">
        <f t="shared" si="15"/>
        <v/>
      </c>
    </row>
    <row r="408" spans="16:17" x14ac:dyDescent="0.2">
      <c r="P408" t="str">
        <f t="shared" si="14"/>
        <v/>
      </c>
      <c r="Q408" t="str">
        <f t="shared" si="15"/>
        <v/>
      </c>
    </row>
    <row r="409" spans="16:17" x14ac:dyDescent="0.2">
      <c r="P409" t="str">
        <f t="shared" si="14"/>
        <v/>
      </c>
      <c r="Q409" t="str">
        <f t="shared" si="15"/>
        <v/>
      </c>
    </row>
    <row r="410" spans="16:17" x14ac:dyDescent="0.2">
      <c r="P410" t="str">
        <f t="shared" si="14"/>
        <v/>
      </c>
      <c r="Q410" t="str">
        <f t="shared" si="15"/>
        <v/>
      </c>
    </row>
    <row r="411" spans="16:17" x14ac:dyDescent="0.2">
      <c r="P411" t="str">
        <f t="shared" si="14"/>
        <v/>
      </c>
      <c r="Q411" t="str">
        <f t="shared" si="15"/>
        <v/>
      </c>
    </row>
    <row r="412" spans="16:17" x14ac:dyDescent="0.2">
      <c r="P412" t="str">
        <f t="shared" si="14"/>
        <v/>
      </c>
      <c r="Q412" t="str">
        <f t="shared" si="15"/>
        <v/>
      </c>
    </row>
    <row r="413" spans="16:17" x14ac:dyDescent="0.2">
      <c r="P413" t="str">
        <f t="shared" si="14"/>
        <v/>
      </c>
      <c r="Q413" t="str">
        <f t="shared" si="15"/>
        <v/>
      </c>
    </row>
    <row r="414" spans="16:17" x14ac:dyDescent="0.2">
      <c r="P414" t="str">
        <f t="shared" si="14"/>
        <v/>
      </c>
      <c r="Q414" t="str">
        <f t="shared" si="15"/>
        <v/>
      </c>
    </row>
    <row r="415" spans="16:17" x14ac:dyDescent="0.2">
      <c r="P415" t="str">
        <f t="shared" si="14"/>
        <v/>
      </c>
      <c r="Q415" t="str">
        <f t="shared" si="15"/>
        <v/>
      </c>
    </row>
    <row r="416" spans="16:17" x14ac:dyDescent="0.2">
      <c r="P416" t="str">
        <f t="shared" si="14"/>
        <v/>
      </c>
      <c r="Q416" t="str">
        <f t="shared" si="15"/>
        <v/>
      </c>
    </row>
    <row r="417" spans="16:17" x14ac:dyDescent="0.2">
      <c r="P417" t="str">
        <f t="shared" si="14"/>
        <v/>
      </c>
      <c r="Q417" t="str">
        <f t="shared" si="15"/>
        <v/>
      </c>
    </row>
    <row r="418" spans="16:17" x14ac:dyDescent="0.2">
      <c r="P418" t="str">
        <f t="shared" si="14"/>
        <v/>
      </c>
      <c r="Q418" t="str">
        <f t="shared" si="15"/>
        <v/>
      </c>
    </row>
    <row r="419" spans="16:17" x14ac:dyDescent="0.2">
      <c r="P419" t="str">
        <f t="shared" si="14"/>
        <v/>
      </c>
      <c r="Q419" t="str">
        <f t="shared" si="15"/>
        <v/>
      </c>
    </row>
    <row r="420" spans="16:17" x14ac:dyDescent="0.2">
      <c r="P420" t="str">
        <f t="shared" si="14"/>
        <v/>
      </c>
      <c r="Q420" t="str">
        <f t="shared" si="15"/>
        <v/>
      </c>
    </row>
    <row r="421" spans="16:17" x14ac:dyDescent="0.2">
      <c r="P421" t="str">
        <f t="shared" si="14"/>
        <v/>
      </c>
      <c r="Q421" t="str">
        <f t="shared" si="15"/>
        <v/>
      </c>
    </row>
    <row r="422" spans="16:17" x14ac:dyDescent="0.2">
      <c r="P422" t="str">
        <f t="shared" si="14"/>
        <v/>
      </c>
      <c r="Q422" t="str">
        <f t="shared" si="15"/>
        <v/>
      </c>
    </row>
    <row r="423" spans="16:17" x14ac:dyDescent="0.2">
      <c r="P423" t="str">
        <f t="shared" si="14"/>
        <v/>
      </c>
      <c r="Q423" t="str">
        <f t="shared" si="15"/>
        <v/>
      </c>
    </row>
    <row r="424" spans="16:17" x14ac:dyDescent="0.2">
      <c r="P424" t="str">
        <f t="shared" si="14"/>
        <v/>
      </c>
      <c r="Q424" t="str">
        <f t="shared" si="15"/>
        <v/>
      </c>
    </row>
    <row r="425" spans="16:17" x14ac:dyDescent="0.2">
      <c r="P425" t="str">
        <f t="shared" si="14"/>
        <v/>
      </c>
      <c r="Q425" t="str">
        <f t="shared" si="15"/>
        <v/>
      </c>
    </row>
    <row r="426" spans="16:17" x14ac:dyDescent="0.2">
      <c r="P426" t="str">
        <f t="shared" si="14"/>
        <v/>
      </c>
      <c r="Q426" t="str">
        <f t="shared" si="15"/>
        <v/>
      </c>
    </row>
    <row r="427" spans="16:17" x14ac:dyDescent="0.2">
      <c r="P427" t="str">
        <f t="shared" si="14"/>
        <v/>
      </c>
      <c r="Q427" t="str">
        <f t="shared" si="15"/>
        <v/>
      </c>
    </row>
    <row r="428" spans="16:17" x14ac:dyDescent="0.2">
      <c r="P428" t="str">
        <f t="shared" si="14"/>
        <v/>
      </c>
      <c r="Q428" t="str">
        <f t="shared" si="15"/>
        <v/>
      </c>
    </row>
    <row r="429" spans="16:17" x14ac:dyDescent="0.2">
      <c r="P429" t="str">
        <f t="shared" si="14"/>
        <v/>
      </c>
      <c r="Q429" t="str">
        <f t="shared" si="15"/>
        <v/>
      </c>
    </row>
    <row r="430" spans="16:17" x14ac:dyDescent="0.2">
      <c r="P430" t="str">
        <f t="shared" si="14"/>
        <v/>
      </c>
      <c r="Q430" t="str">
        <f t="shared" si="15"/>
        <v/>
      </c>
    </row>
    <row r="431" spans="16:17" x14ac:dyDescent="0.2">
      <c r="P431" t="str">
        <f t="shared" si="14"/>
        <v/>
      </c>
      <c r="Q431" t="str">
        <f t="shared" si="15"/>
        <v/>
      </c>
    </row>
    <row r="432" spans="16:17" x14ac:dyDescent="0.2">
      <c r="P432" t="str">
        <f t="shared" si="14"/>
        <v/>
      </c>
      <c r="Q432" t="str">
        <f t="shared" si="15"/>
        <v/>
      </c>
    </row>
    <row r="433" spans="16:17" x14ac:dyDescent="0.2">
      <c r="P433" t="str">
        <f t="shared" si="14"/>
        <v/>
      </c>
      <c r="Q433" t="str">
        <f t="shared" si="15"/>
        <v/>
      </c>
    </row>
    <row r="434" spans="16:17" x14ac:dyDescent="0.2">
      <c r="P434" t="str">
        <f t="shared" si="14"/>
        <v/>
      </c>
      <c r="Q434" t="str">
        <f t="shared" si="15"/>
        <v/>
      </c>
    </row>
    <row r="435" spans="16:17" x14ac:dyDescent="0.2">
      <c r="P435" t="str">
        <f t="shared" si="14"/>
        <v/>
      </c>
      <c r="Q435" t="str">
        <f t="shared" si="15"/>
        <v/>
      </c>
    </row>
    <row r="436" spans="16:17" x14ac:dyDescent="0.2">
      <c r="P436" t="str">
        <f t="shared" si="14"/>
        <v/>
      </c>
      <c r="Q436" t="str">
        <f t="shared" si="15"/>
        <v/>
      </c>
    </row>
    <row r="437" spans="16:17" x14ac:dyDescent="0.2">
      <c r="P437" t="str">
        <f t="shared" si="14"/>
        <v/>
      </c>
      <c r="Q437" t="str">
        <f t="shared" si="15"/>
        <v/>
      </c>
    </row>
    <row r="438" spans="16:17" x14ac:dyDescent="0.2">
      <c r="P438" t="str">
        <f t="shared" si="14"/>
        <v/>
      </c>
      <c r="Q438" t="str">
        <f t="shared" si="15"/>
        <v/>
      </c>
    </row>
    <row r="439" spans="16:17" x14ac:dyDescent="0.2">
      <c r="P439" t="str">
        <f t="shared" si="14"/>
        <v/>
      </c>
      <c r="Q439" t="str">
        <f t="shared" si="15"/>
        <v/>
      </c>
    </row>
    <row r="440" spans="16:17" x14ac:dyDescent="0.2">
      <c r="P440" t="str">
        <f t="shared" si="14"/>
        <v/>
      </c>
      <c r="Q440" t="str">
        <f t="shared" si="15"/>
        <v/>
      </c>
    </row>
    <row r="441" spans="16:17" x14ac:dyDescent="0.2">
      <c r="P441" t="str">
        <f t="shared" si="14"/>
        <v/>
      </c>
      <c r="Q441" t="str">
        <f t="shared" si="15"/>
        <v/>
      </c>
    </row>
    <row r="442" spans="16:17" x14ac:dyDescent="0.2">
      <c r="P442" t="str">
        <f t="shared" si="14"/>
        <v/>
      </c>
      <c r="Q442" t="str">
        <f t="shared" si="15"/>
        <v/>
      </c>
    </row>
    <row r="443" spans="16:17" x14ac:dyDescent="0.2">
      <c r="P443" t="str">
        <f t="shared" si="14"/>
        <v/>
      </c>
      <c r="Q443" t="str">
        <f t="shared" si="15"/>
        <v/>
      </c>
    </row>
    <row r="444" spans="16:17" x14ac:dyDescent="0.2">
      <c r="P444" t="str">
        <f t="shared" si="14"/>
        <v/>
      </c>
      <c r="Q444" t="str">
        <f t="shared" si="15"/>
        <v/>
      </c>
    </row>
    <row r="445" spans="16:17" x14ac:dyDescent="0.2">
      <c r="P445" t="str">
        <f t="shared" si="14"/>
        <v/>
      </c>
      <c r="Q445" t="str">
        <f t="shared" si="15"/>
        <v/>
      </c>
    </row>
    <row r="446" spans="16:17" x14ac:dyDescent="0.2">
      <c r="P446" t="str">
        <f t="shared" si="14"/>
        <v/>
      </c>
      <c r="Q446" t="str">
        <f t="shared" si="15"/>
        <v/>
      </c>
    </row>
    <row r="447" spans="16:17" x14ac:dyDescent="0.2">
      <c r="P447" t="str">
        <f t="shared" si="14"/>
        <v/>
      </c>
      <c r="Q447" t="str">
        <f t="shared" si="15"/>
        <v/>
      </c>
    </row>
    <row r="448" spans="16:17" x14ac:dyDescent="0.2">
      <c r="P448" t="str">
        <f t="shared" si="14"/>
        <v/>
      </c>
      <c r="Q448" t="str">
        <f t="shared" si="15"/>
        <v/>
      </c>
    </row>
    <row r="449" spans="16:17" x14ac:dyDescent="0.2">
      <c r="P449" t="str">
        <f t="shared" si="14"/>
        <v/>
      </c>
      <c r="Q449" t="str">
        <f t="shared" si="15"/>
        <v/>
      </c>
    </row>
    <row r="450" spans="16:17" x14ac:dyDescent="0.2">
      <c r="P450" t="str">
        <f t="shared" si="14"/>
        <v/>
      </c>
      <c r="Q450" t="str">
        <f t="shared" si="15"/>
        <v/>
      </c>
    </row>
    <row r="451" spans="16:17" x14ac:dyDescent="0.2">
      <c r="P451" t="str">
        <f t="shared" si="14"/>
        <v/>
      </c>
      <c r="Q451" t="str">
        <f t="shared" si="15"/>
        <v/>
      </c>
    </row>
    <row r="452" spans="16:17" x14ac:dyDescent="0.2">
      <c r="P452" t="str">
        <f t="shared" si="14"/>
        <v/>
      </c>
      <c r="Q452" t="str">
        <f t="shared" si="15"/>
        <v/>
      </c>
    </row>
    <row r="453" spans="16:17" x14ac:dyDescent="0.2">
      <c r="P453" t="str">
        <f t="shared" si="14"/>
        <v/>
      </c>
      <c r="Q453" t="str">
        <f t="shared" si="15"/>
        <v/>
      </c>
    </row>
    <row r="454" spans="16:17" x14ac:dyDescent="0.2">
      <c r="P454" t="str">
        <f t="shared" si="14"/>
        <v/>
      </c>
      <c r="Q454" t="str">
        <f t="shared" si="15"/>
        <v/>
      </c>
    </row>
    <row r="455" spans="16:17" x14ac:dyDescent="0.2">
      <c r="P455" t="str">
        <f t="shared" si="14"/>
        <v/>
      </c>
      <c r="Q455" t="str">
        <f t="shared" si="15"/>
        <v/>
      </c>
    </row>
    <row r="456" spans="16:17" x14ac:dyDescent="0.2">
      <c r="P456" t="str">
        <f t="shared" si="14"/>
        <v/>
      </c>
      <c r="Q456" t="str">
        <f t="shared" si="15"/>
        <v/>
      </c>
    </row>
    <row r="457" spans="16:17" x14ac:dyDescent="0.2">
      <c r="P457" t="str">
        <f t="shared" ref="P457:P505" si="16">IF(I457="public","n",IF(I457="private","y",""))</f>
        <v/>
      </c>
      <c r="Q457" t="str">
        <f t="shared" ref="Q457:Q505" si="17">IF(I457="public","y",IF(I457="private","n",""))</f>
        <v/>
      </c>
    </row>
    <row r="458" spans="16:17" x14ac:dyDescent="0.2">
      <c r="P458" t="str">
        <f t="shared" si="16"/>
        <v/>
      </c>
      <c r="Q458" t="str">
        <f t="shared" si="17"/>
        <v/>
      </c>
    </row>
    <row r="459" spans="16:17" x14ac:dyDescent="0.2">
      <c r="P459" t="str">
        <f t="shared" si="16"/>
        <v/>
      </c>
      <c r="Q459" t="str">
        <f t="shared" si="17"/>
        <v/>
      </c>
    </row>
    <row r="460" spans="16:17" x14ac:dyDescent="0.2">
      <c r="P460" t="str">
        <f t="shared" si="16"/>
        <v/>
      </c>
      <c r="Q460" t="str">
        <f t="shared" si="17"/>
        <v/>
      </c>
    </row>
    <row r="461" spans="16:17" x14ac:dyDescent="0.2">
      <c r="P461" t="str">
        <f t="shared" si="16"/>
        <v/>
      </c>
      <c r="Q461" t="str">
        <f t="shared" si="17"/>
        <v/>
      </c>
    </row>
    <row r="462" spans="16:17" x14ac:dyDescent="0.2">
      <c r="P462" t="str">
        <f t="shared" si="16"/>
        <v/>
      </c>
      <c r="Q462" t="str">
        <f t="shared" si="17"/>
        <v/>
      </c>
    </row>
    <row r="463" spans="16:17" x14ac:dyDescent="0.2">
      <c r="P463" t="str">
        <f t="shared" si="16"/>
        <v/>
      </c>
      <c r="Q463" t="str">
        <f t="shared" si="17"/>
        <v/>
      </c>
    </row>
    <row r="464" spans="16:17" x14ac:dyDescent="0.2">
      <c r="P464" t="str">
        <f t="shared" si="16"/>
        <v/>
      </c>
      <c r="Q464" t="str">
        <f t="shared" si="17"/>
        <v/>
      </c>
    </row>
    <row r="465" spans="16:17" x14ac:dyDescent="0.2">
      <c r="P465" t="str">
        <f t="shared" si="16"/>
        <v/>
      </c>
      <c r="Q465" t="str">
        <f t="shared" si="17"/>
        <v/>
      </c>
    </row>
    <row r="466" spans="16:17" x14ac:dyDescent="0.2">
      <c r="P466" t="str">
        <f t="shared" si="16"/>
        <v/>
      </c>
      <c r="Q466" t="str">
        <f t="shared" si="17"/>
        <v/>
      </c>
    </row>
    <row r="467" spans="16:17" x14ac:dyDescent="0.2">
      <c r="P467" t="str">
        <f t="shared" si="16"/>
        <v/>
      </c>
      <c r="Q467" t="str">
        <f t="shared" si="17"/>
        <v/>
      </c>
    </row>
    <row r="468" spans="16:17" x14ac:dyDescent="0.2">
      <c r="P468" t="str">
        <f t="shared" si="16"/>
        <v/>
      </c>
      <c r="Q468" t="str">
        <f t="shared" si="17"/>
        <v/>
      </c>
    </row>
    <row r="469" spans="16:17" x14ac:dyDescent="0.2">
      <c r="P469" t="str">
        <f t="shared" si="16"/>
        <v/>
      </c>
      <c r="Q469" t="str">
        <f t="shared" si="17"/>
        <v/>
      </c>
    </row>
    <row r="470" spans="16:17" x14ac:dyDescent="0.2">
      <c r="P470" t="str">
        <f t="shared" si="16"/>
        <v/>
      </c>
      <c r="Q470" t="str">
        <f t="shared" si="17"/>
        <v/>
      </c>
    </row>
    <row r="471" spans="16:17" x14ac:dyDescent="0.2">
      <c r="P471" t="str">
        <f t="shared" si="16"/>
        <v/>
      </c>
      <c r="Q471" t="str">
        <f t="shared" si="17"/>
        <v/>
      </c>
    </row>
    <row r="472" spans="16:17" x14ac:dyDescent="0.2">
      <c r="P472" t="str">
        <f t="shared" si="16"/>
        <v/>
      </c>
      <c r="Q472" t="str">
        <f t="shared" si="17"/>
        <v/>
      </c>
    </row>
    <row r="473" spans="16:17" x14ac:dyDescent="0.2">
      <c r="P473" t="str">
        <f t="shared" si="16"/>
        <v/>
      </c>
      <c r="Q473" t="str">
        <f t="shared" si="17"/>
        <v/>
      </c>
    </row>
    <row r="474" spans="16:17" x14ac:dyDescent="0.2">
      <c r="P474" t="str">
        <f t="shared" si="16"/>
        <v/>
      </c>
      <c r="Q474" t="str">
        <f t="shared" si="17"/>
        <v/>
      </c>
    </row>
    <row r="475" spans="16:17" x14ac:dyDescent="0.2">
      <c r="P475" t="str">
        <f t="shared" si="16"/>
        <v/>
      </c>
      <c r="Q475" t="str">
        <f t="shared" si="17"/>
        <v/>
      </c>
    </row>
    <row r="476" spans="16:17" x14ac:dyDescent="0.2">
      <c r="P476" t="str">
        <f t="shared" si="16"/>
        <v/>
      </c>
      <c r="Q476" t="str">
        <f t="shared" si="17"/>
        <v/>
      </c>
    </row>
    <row r="477" spans="16:17" x14ac:dyDescent="0.2">
      <c r="P477" t="str">
        <f t="shared" si="16"/>
        <v/>
      </c>
      <c r="Q477" t="str">
        <f t="shared" si="17"/>
        <v/>
      </c>
    </row>
    <row r="478" spans="16:17" x14ac:dyDescent="0.2">
      <c r="P478" t="str">
        <f t="shared" si="16"/>
        <v/>
      </c>
      <c r="Q478" t="str">
        <f t="shared" si="17"/>
        <v/>
      </c>
    </row>
    <row r="479" spans="16:17" x14ac:dyDescent="0.2">
      <c r="P479" t="str">
        <f t="shared" si="16"/>
        <v/>
      </c>
      <c r="Q479" t="str">
        <f t="shared" si="17"/>
        <v/>
      </c>
    </row>
    <row r="480" spans="16:17" x14ac:dyDescent="0.2">
      <c r="P480" t="str">
        <f t="shared" si="16"/>
        <v/>
      </c>
      <c r="Q480" t="str">
        <f t="shared" si="17"/>
        <v/>
      </c>
    </row>
    <row r="481" spans="16:17" x14ac:dyDescent="0.2">
      <c r="P481" t="str">
        <f t="shared" si="16"/>
        <v/>
      </c>
      <c r="Q481" t="str">
        <f t="shared" si="17"/>
        <v/>
      </c>
    </row>
    <row r="482" spans="16:17" x14ac:dyDescent="0.2">
      <c r="P482" t="str">
        <f t="shared" si="16"/>
        <v/>
      </c>
      <c r="Q482" t="str">
        <f t="shared" si="17"/>
        <v/>
      </c>
    </row>
    <row r="483" spans="16:17" x14ac:dyDescent="0.2">
      <c r="P483" t="str">
        <f t="shared" si="16"/>
        <v/>
      </c>
      <c r="Q483" t="str">
        <f t="shared" si="17"/>
        <v/>
      </c>
    </row>
    <row r="484" spans="16:17" x14ac:dyDescent="0.2">
      <c r="P484" t="str">
        <f t="shared" si="16"/>
        <v/>
      </c>
      <c r="Q484" t="str">
        <f t="shared" si="17"/>
        <v/>
      </c>
    </row>
    <row r="485" spans="16:17" x14ac:dyDescent="0.2">
      <c r="P485" t="str">
        <f t="shared" si="16"/>
        <v/>
      </c>
      <c r="Q485" t="str">
        <f t="shared" si="17"/>
        <v/>
      </c>
    </row>
    <row r="486" spans="16:17" x14ac:dyDescent="0.2">
      <c r="P486" t="str">
        <f t="shared" si="16"/>
        <v/>
      </c>
      <c r="Q486" t="str">
        <f t="shared" si="17"/>
        <v/>
      </c>
    </row>
    <row r="487" spans="16:17" x14ac:dyDescent="0.2">
      <c r="P487" t="str">
        <f t="shared" si="16"/>
        <v/>
      </c>
      <c r="Q487" t="str">
        <f t="shared" si="17"/>
        <v/>
      </c>
    </row>
    <row r="488" spans="16:17" x14ac:dyDescent="0.2">
      <c r="P488" t="str">
        <f t="shared" si="16"/>
        <v/>
      </c>
      <c r="Q488" t="str">
        <f t="shared" si="17"/>
        <v/>
      </c>
    </row>
    <row r="489" spans="16:17" x14ac:dyDescent="0.2">
      <c r="P489" t="str">
        <f t="shared" si="16"/>
        <v/>
      </c>
      <c r="Q489" t="str">
        <f t="shared" si="17"/>
        <v/>
      </c>
    </row>
    <row r="490" spans="16:17" x14ac:dyDescent="0.2">
      <c r="P490" t="str">
        <f t="shared" si="16"/>
        <v/>
      </c>
      <c r="Q490" t="str">
        <f t="shared" si="17"/>
        <v/>
      </c>
    </row>
    <row r="491" spans="16:17" x14ac:dyDescent="0.2">
      <c r="P491" t="str">
        <f t="shared" si="16"/>
        <v/>
      </c>
      <c r="Q491" t="str">
        <f t="shared" si="17"/>
        <v/>
      </c>
    </row>
    <row r="492" spans="16:17" x14ac:dyDescent="0.2">
      <c r="P492" t="str">
        <f t="shared" si="16"/>
        <v/>
      </c>
      <c r="Q492" t="str">
        <f t="shared" si="17"/>
        <v/>
      </c>
    </row>
    <row r="493" spans="16:17" x14ac:dyDescent="0.2">
      <c r="P493" t="str">
        <f t="shared" si="16"/>
        <v/>
      </c>
      <c r="Q493" t="str">
        <f t="shared" si="17"/>
        <v/>
      </c>
    </row>
    <row r="494" spans="16:17" x14ac:dyDescent="0.2">
      <c r="P494" t="str">
        <f t="shared" si="16"/>
        <v/>
      </c>
      <c r="Q494" t="str">
        <f t="shared" si="17"/>
        <v/>
      </c>
    </row>
    <row r="495" spans="16:17" x14ac:dyDescent="0.2">
      <c r="P495" t="str">
        <f t="shared" si="16"/>
        <v/>
      </c>
      <c r="Q495" t="str">
        <f t="shared" si="17"/>
        <v/>
      </c>
    </row>
    <row r="496" spans="16:17" x14ac:dyDescent="0.2">
      <c r="P496" t="str">
        <f t="shared" si="16"/>
        <v/>
      </c>
      <c r="Q496" t="str">
        <f t="shared" si="17"/>
        <v/>
      </c>
    </row>
    <row r="497" spans="16:17" x14ac:dyDescent="0.2">
      <c r="P497" t="str">
        <f t="shared" si="16"/>
        <v/>
      </c>
      <c r="Q497" t="str">
        <f t="shared" si="17"/>
        <v/>
      </c>
    </row>
    <row r="498" spans="16:17" x14ac:dyDescent="0.2">
      <c r="P498" t="str">
        <f t="shared" si="16"/>
        <v/>
      </c>
      <c r="Q498" t="str">
        <f t="shared" si="17"/>
        <v/>
      </c>
    </row>
    <row r="499" spans="16:17" x14ac:dyDescent="0.2">
      <c r="P499" t="str">
        <f t="shared" si="16"/>
        <v/>
      </c>
      <c r="Q499" t="str">
        <f t="shared" si="17"/>
        <v/>
      </c>
    </row>
    <row r="500" spans="16:17" x14ac:dyDescent="0.2">
      <c r="P500" t="str">
        <f t="shared" si="16"/>
        <v/>
      </c>
      <c r="Q500" t="str">
        <f t="shared" si="17"/>
        <v/>
      </c>
    </row>
    <row r="501" spans="16:17" x14ac:dyDescent="0.2">
      <c r="P501" t="str">
        <f t="shared" si="16"/>
        <v/>
      </c>
      <c r="Q501" t="str">
        <f t="shared" si="17"/>
        <v/>
      </c>
    </row>
    <row r="502" spans="16:17" x14ac:dyDescent="0.2">
      <c r="P502" t="str">
        <f t="shared" si="16"/>
        <v/>
      </c>
      <c r="Q502" t="str">
        <f t="shared" si="17"/>
        <v/>
      </c>
    </row>
    <row r="503" spans="16:17" x14ac:dyDescent="0.2">
      <c r="P503" t="str">
        <f t="shared" si="16"/>
        <v/>
      </c>
      <c r="Q503" t="str">
        <f t="shared" si="17"/>
        <v/>
      </c>
    </row>
    <row r="504" spans="16:17" x14ac:dyDescent="0.2">
      <c r="P504" t="str">
        <f t="shared" si="16"/>
        <v/>
      </c>
      <c r="Q504" t="str">
        <f t="shared" si="17"/>
        <v/>
      </c>
    </row>
    <row r="505" spans="16:17" x14ac:dyDescent="0.2">
      <c r="P505" t="str">
        <f t="shared" si="16"/>
        <v/>
      </c>
      <c r="Q505" t="str">
        <f t="shared" si="17"/>
        <v/>
      </c>
    </row>
  </sheetData>
  <mergeCells count="2">
    <mergeCell ref="A1:J1"/>
    <mergeCell ref="K1:U1"/>
  </mergeCells>
  <dataValidations count="2">
    <dataValidation allowBlank="1" sqref="H1:H2 A1:D2 I1:XFD1048576 D3:D1048576 E1:F1048576 G1 G4:G1048576" xr:uid="{445BD6CB-4679-0344-B4BB-2C1BAEE6EBCA}"/>
    <dataValidation showInputMessage="1" showErrorMessage="1" sqref="G3" xr:uid="{43D2F2DF-3D9F-4347-AC5E-5B56B29112A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H3:H1048576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 type="list" allowBlank="1" xr:uid="{4BC11764-4517-6345-9A3F-5C50BFBEA96F}">
          <x14:formula1>
            <xm:f>drop_down_rule_set!$L$2:$L$55</xm:f>
          </x14:formula1>
          <xm:sqref>A3:A1048576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5" t="s">
        <v>1059</v>
      </c>
      <c r="B1" s="135"/>
      <c r="C1" s="135"/>
      <c r="D1" s="135"/>
      <c r="E1" s="135"/>
      <c r="F1" s="135"/>
      <c r="G1" s="135"/>
      <c r="H1" s="135"/>
      <c r="I1" s="135"/>
      <c r="J1" s="135"/>
    </row>
    <row r="2" spans="1:10" ht="29.25" customHeight="1" x14ac:dyDescent="0.2">
      <c r="A2" s="30" t="s">
        <v>0</v>
      </c>
      <c r="B2" s="30" t="s">
        <v>6</v>
      </c>
      <c r="C2" s="30" t="s">
        <v>472</v>
      </c>
      <c r="D2" s="30" t="s">
        <v>474</v>
      </c>
      <c r="E2" s="31" t="s">
        <v>475</v>
      </c>
      <c r="F2" s="30" t="s">
        <v>57</v>
      </c>
      <c r="G2" s="31" t="s">
        <v>477</v>
      </c>
      <c r="H2" s="30" t="s">
        <v>59</v>
      </c>
      <c r="I2" s="30" t="s">
        <v>478</v>
      </c>
      <c r="J2" s="30" t="s">
        <v>395</v>
      </c>
    </row>
    <row r="3" spans="1:10" ht="16" x14ac:dyDescent="0.2">
      <c r="A3" s="35" t="s">
        <v>311</v>
      </c>
      <c r="B3" s="35" t="s">
        <v>331</v>
      </c>
      <c r="C3" s="35" t="s">
        <v>437</v>
      </c>
      <c r="D3" s="35" t="s">
        <v>487</v>
      </c>
      <c r="E3" s="35"/>
      <c r="F3" s="35" t="s">
        <v>29</v>
      </c>
      <c r="G3" s="35" t="s">
        <v>499</v>
      </c>
      <c r="H3" s="35" t="s">
        <v>458</v>
      </c>
      <c r="I3" s="35" t="s">
        <v>501</v>
      </c>
      <c r="J3" s="35"/>
    </row>
  </sheetData>
  <mergeCells count="1">
    <mergeCell ref="A1:J1"/>
  </mergeCells>
  <dataValidations count="1">
    <dataValidation allowBlank="1" sqref="C1:XFD1048576 A1:B2" xr:uid="{F6BAD261-01D3-A741-B12F-10BFF0DEDC21}"/>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496F3D63-1E6F-6D41-A9D9-DBD39B634B42}">
          <x14:formula1>
            <xm:f>INDIRECT("drop_down_rule_comp!$D$2:$D$"&amp;drop_down_rule_comp!$C$3+1)</xm:f>
          </x14:formula1>
          <xm:sqref>B3:B1048576</xm:sqref>
        </x14:dataValidation>
        <x14:dataValidation type="list" allowBlank="1" xr:uid="{4320E464-9238-374E-A39F-272419FAAB47}">
          <x14:formula1>
            <xm:f>drop_down_rule_set!$L$2:$L$55</xm:f>
          </x14:formula1>
          <xm:sqref>A3:A1048576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5" t="s">
        <v>1060</v>
      </c>
      <c r="B1" s="135"/>
      <c r="C1" s="135"/>
      <c r="D1" s="135"/>
      <c r="E1" s="135"/>
      <c r="F1" s="135"/>
      <c r="G1" s="135"/>
      <c r="H1" s="135"/>
      <c r="I1" s="135"/>
    </row>
    <row r="2" spans="1:9" x14ac:dyDescent="0.2">
      <c r="A2" s="9" t="s">
        <v>0</v>
      </c>
      <c r="B2" s="9" t="s">
        <v>6</v>
      </c>
      <c r="C2" s="9" t="s">
        <v>10</v>
      </c>
      <c r="D2" s="9" t="s">
        <v>41</v>
      </c>
      <c r="E2" s="9" t="s">
        <v>57</v>
      </c>
      <c r="F2" s="9" t="s">
        <v>58</v>
      </c>
      <c r="G2" s="9" t="s">
        <v>59</v>
      </c>
      <c r="H2" s="9" t="s">
        <v>60</v>
      </c>
      <c r="I2" s="30" t="s">
        <v>395</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 type="list" allowBlank="1" xr:uid="{F70D9D0E-CCA3-5A4E-A31B-2ED7FC40E220}">
          <x14:formula1>
            <xm:f>drop_down_rule_set!$L$2:$L$55</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5" t="s">
        <v>1061</v>
      </c>
      <c r="B1" s="135"/>
      <c r="C1" s="135"/>
      <c r="D1" s="135"/>
      <c r="E1" s="135"/>
      <c r="F1" s="135"/>
      <c r="G1" s="135"/>
      <c r="H1" s="135"/>
      <c r="I1" s="135"/>
      <c r="J1" s="135"/>
      <c r="K1" s="135"/>
      <c r="L1" s="135"/>
      <c r="M1" s="135"/>
      <c r="N1" s="135"/>
      <c r="O1" s="135"/>
      <c r="P1" s="135"/>
      <c r="Q1" s="135"/>
    </row>
    <row r="2" spans="1:17" x14ac:dyDescent="0.2">
      <c r="A2" s="9" t="s">
        <v>0</v>
      </c>
      <c r="B2" s="9" t="s">
        <v>6</v>
      </c>
      <c r="C2" s="9" t="s">
        <v>10</v>
      </c>
      <c r="D2" s="9" t="s">
        <v>61</v>
      </c>
      <c r="E2" s="9" t="s">
        <v>62</v>
      </c>
      <c r="F2" s="9" t="s">
        <v>63</v>
      </c>
      <c r="G2" s="9" t="s">
        <v>64</v>
      </c>
      <c r="H2" s="9" t="s">
        <v>65</v>
      </c>
      <c r="I2" s="9" t="s">
        <v>66</v>
      </c>
      <c r="J2" s="9" t="s">
        <v>67</v>
      </c>
      <c r="K2" s="9" t="s">
        <v>68</v>
      </c>
      <c r="L2" s="9" t="s">
        <v>69</v>
      </c>
      <c r="M2" s="9" t="s">
        <v>70</v>
      </c>
      <c r="N2" s="9" t="s">
        <v>71</v>
      </c>
      <c r="O2" s="9" t="s">
        <v>72</v>
      </c>
      <c r="P2" s="9" t="s">
        <v>60</v>
      </c>
      <c r="Q2" s="30" t="s">
        <v>395</v>
      </c>
    </row>
  </sheetData>
  <mergeCells count="1">
    <mergeCell ref="A1:Q1"/>
  </mergeCells>
  <dataValidations count="1">
    <dataValidation allowBlank="1" sqref="A1:C2 D1:D1048576 H1:XFD1048576 E1:G2" xr:uid="{97C55E9B-F6E9-D748-96C8-C9DB5E42C4A3}"/>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 type="list" allowBlank="1" xr:uid="{CF0AB637-9171-1241-BC11-A381672D1552}">
          <x14:formula1>
            <xm:f>drop_down_rule_set!$L$2:$L$55</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5" t="s">
        <v>1062</v>
      </c>
      <c r="B1" s="135"/>
      <c r="C1" s="135"/>
      <c r="D1" s="135"/>
      <c r="E1" s="135"/>
      <c r="F1" s="135"/>
      <c r="G1" s="135"/>
      <c r="H1" s="135"/>
      <c r="I1" s="135"/>
      <c r="J1" s="135"/>
      <c r="K1" s="135"/>
      <c r="L1" s="135"/>
      <c r="M1" s="135"/>
      <c r="N1" s="135"/>
      <c r="O1" s="135"/>
      <c r="P1" s="135"/>
      <c r="Q1" s="135"/>
      <c r="R1" s="135"/>
      <c r="S1" s="135"/>
      <c r="T1" s="135"/>
    </row>
    <row r="2" spans="1:20" ht="16" x14ac:dyDescent="0.2">
      <c r="A2" s="12" t="s">
        <v>0</v>
      </c>
      <c r="B2" s="78" t="s">
        <v>6</v>
      </c>
      <c r="C2" s="12" t="s">
        <v>10</v>
      </c>
      <c r="D2" s="12" t="s">
        <v>73</v>
      </c>
      <c r="E2" s="12" t="s">
        <v>74</v>
      </c>
      <c r="F2" s="12" t="s">
        <v>63</v>
      </c>
      <c r="G2" s="12" t="s">
        <v>64</v>
      </c>
      <c r="H2" s="12" t="s">
        <v>75</v>
      </c>
      <c r="I2" s="13" t="s">
        <v>65</v>
      </c>
      <c r="J2" s="12" t="s">
        <v>59</v>
      </c>
      <c r="K2" s="12" t="s">
        <v>68</v>
      </c>
      <c r="L2" s="12" t="s">
        <v>66</v>
      </c>
      <c r="M2" s="12" t="s">
        <v>67</v>
      </c>
      <c r="N2" s="12" t="s">
        <v>69</v>
      </c>
      <c r="O2" s="12" t="s">
        <v>70</v>
      </c>
      <c r="P2" s="12" t="s">
        <v>71</v>
      </c>
      <c r="Q2" s="12" t="s">
        <v>72</v>
      </c>
      <c r="R2" s="78" t="s">
        <v>60</v>
      </c>
      <c r="S2" s="47" t="s">
        <v>394</v>
      </c>
      <c r="T2" s="47" t="s">
        <v>395</v>
      </c>
    </row>
    <row r="3" spans="1:20" ht="29.25" customHeight="1" x14ac:dyDescent="0.2">
      <c r="A3" s="35" t="s">
        <v>311</v>
      </c>
      <c r="B3" s="35" t="s">
        <v>331</v>
      </c>
      <c r="C3" s="35" t="s">
        <v>438</v>
      </c>
      <c r="D3" s="35" t="s">
        <v>666</v>
      </c>
      <c r="E3" s="35" t="s">
        <v>456</v>
      </c>
      <c r="F3" s="35" t="s">
        <v>365</v>
      </c>
      <c r="G3" s="35" t="s">
        <v>77</v>
      </c>
      <c r="H3" s="35"/>
      <c r="I3" s="35"/>
      <c r="J3" s="35" t="s">
        <v>366</v>
      </c>
      <c r="K3" s="35" t="s">
        <v>670</v>
      </c>
      <c r="L3" s="35"/>
      <c r="M3" s="35"/>
      <c r="N3" s="35">
        <v>22</v>
      </c>
      <c r="O3" s="35">
        <v>22</v>
      </c>
      <c r="P3" s="35"/>
      <c r="Q3" s="35"/>
      <c r="R3" s="35" t="s">
        <v>672</v>
      </c>
      <c r="S3" s="35"/>
      <c r="T3" s="35"/>
    </row>
    <row r="4" spans="1:20" ht="28.75" customHeight="1" x14ac:dyDescent="0.2">
      <c r="A4" s="35" t="s">
        <v>311</v>
      </c>
      <c r="B4" s="35" t="s">
        <v>331</v>
      </c>
      <c r="C4" s="35" t="s">
        <v>438</v>
      </c>
      <c r="D4" s="35" t="s">
        <v>666</v>
      </c>
      <c r="E4" s="35" t="s">
        <v>456</v>
      </c>
      <c r="F4" s="35" t="s">
        <v>365</v>
      </c>
      <c r="G4" s="35" t="s">
        <v>77</v>
      </c>
      <c r="H4" s="35"/>
      <c r="I4" s="35"/>
      <c r="J4" s="35" t="s">
        <v>366</v>
      </c>
      <c r="K4" s="35" t="s">
        <v>669</v>
      </c>
      <c r="L4" s="35"/>
      <c r="M4" s="35"/>
      <c r="N4" s="35">
        <v>22</v>
      </c>
      <c r="O4" s="35">
        <v>22</v>
      </c>
      <c r="P4" s="35"/>
      <c r="Q4" s="35"/>
      <c r="R4" s="35" t="s">
        <v>673</v>
      </c>
      <c r="S4" s="35"/>
      <c r="T4" s="35"/>
    </row>
    <row r="5" spans="1:20" ht="28.75" customHeight="1" x14ac:dyDescent="0.2">
      <c r="A5" s="35" t="s">
        <v>311</v>
      </c>
      <c r="B5" s="35" t="s">
        <v>331</v>
      </c>
      <c r="C5" s="35" t="s">
        <v>438</v>
      </c>
      <c r="D5" s="35" t="s">
        <v>666</v>
      </c>
      <c r="E5" s="35" t="s">
        <v>456</v>
      </c>
      <c r="F5" s="35" t="s">
        <v>365</v>
      </c>
      <c r="G5" s="35" t="s">
        <v>77</v>
      </c>
      <c r="H5" s="35"/>
      <c r="I5" s="35"/>
      <c r="J5" s="35" t="s">
        <v>366</v>
      </c>
      <c r="K5" s="35" t="s">
        <v>671</v>
      </c>
      <c r="L5" s="35"/>
      <c r="M5" s="35"/>
      <c r="N5" s="35">
        <v>22</v>
      </c>
      <c r="O5" s="35">
        <v>22</v>
      </c>
      <c r="P5" s="35"/>
      <c r="Q5" s="35"/>
      <c r="R5" s="35" t="s">
        <v>674</v>
      </c>
      <c r="S5" s="35"/>
      <c r="T5" s="35"/>
    </row>
    <row r="6" spans="1:20" ht="48" x14ac:dyDescent="0.2">
      <c r="A6" s="35" t="s">
        <v>311</v>
      </c>
      <c r="B6" s="35" t="s">
        <v>331</v>
      </c>
      <c r="C6" s="35" t="s">
        <v>438</v>
      </c>
      <c r="D6" s="35" t="s">
        <v>666</v>
      </c>
      <c r="E6" s="35" t="s">
        <v>456</v>
      </c>
      <c r="F6" s="35" t="s">
        <v>365</v>
      </c>
      <c r="G6" s="35" t="s">
        <v>77</v>
      </c>
      <c r="H6" s="35"/>
      <c r="I6" s="35"/>
      <c r="J6" s="35" t="s">
        <v>459</v>
      </c>
      <c r="K6" s="35" t="s">
        <v>681</v>
      </c>
      <c r="L6" s="35"/>
      <c r="M6" s="35"/>
      <c r="N6" s="35">
        <v>443</v>
      </c>
      <c r="O6" s="35">
        <v>443</v>
      </c>
      <c r="P6" s="35"/>
      <c r="Q6" s="35"/>
      <c r="R6" s="35" t="s">
        <v>697</v>
      </c>
      <c r="S6" s="35"/>
      <c r="T6" s="35"/>
    </row>
    <row r="7" spans="1:20" ht="29.25" customHeight="1" x14ac:dyDescent="0.2">
      <c r="A7" s="35" t="s">
        <v>311</v>
      </c>
      <c r="B7" s="35" t="s">
        <v>331</v>
      </c>
      <c r="C7" s="35" t="s">
        <v>438</v>
      </c>
      <c r="D7" s="35" t="s">
        <v>669</v>
      </c>
      <c r="E7" s="35" t="s">
        <v>457</v>
      </c>
      <c r="F7" s="35" t="s">
        <v>365</v>
      </c>
      <c r="G7" s="35" t="s">
        <v>77</v>
      </c>
      <c r="H7" s="35" t="s">
        <v>366</v>
      </c>
      <c r="I7" s="35" t="s">
        <v>670</v>
      </c>
      <c r="J7" s="35"/>
      <c r="K7" s="35"/>
      <c r="L7" s="35"/>
      <c r="M7" s="35"/>
      <c r="N7" s="35">
        <v>80</v>
      </c>
      <c r="O7" s="35">
        <v>80</v>
      </c>
      <c r="P7" s="35"/>
      <c r="Q7" s="35"/>
      <c r="R7" s="35" t="s">
        <v>675</v>
      </c>
      <c r="S7" s="35"/>
      <c r="T7" s="35"/>
    </row>
    <row r="8" spans="1:20" ht="29.25" customHeight="1" x14ac:dyDescent="0.2">
      <c r="A8" s="35" t="s">
        <v>311</v>
      </c>
      <c r="B8" s="35" t="s">
        <v>331</v>
      </c>
      <c r="C8" s="35" t="s">
        <v>438</v>
      </c>
      <c r="D8" s="35" t="s">
        <v>669</v>
      </c>
      <c r="E8" s="35" t="s">
        <v>457</v>
      </c>
      <c r="F8" s="35" t="s">
        <v>365</v>
      </c>
      <c r="G8" s="35" t="s">
        <v>77</v>
      </c>
      <c r="H8" s="35" t="s">
        <v>366</v>
      </c>
      <c r="I8" s="35" t="s">
        <v>666</v>
      </c>
      <c r="J8" s="35"/>
      <c r="K8" s="35"/>
      <c r="L8" s="35"/>
      <c r="M8" s="35"/>
      <c r="N8" s="35">
        <v>22</v>
      </c>
      <c r="O8" s="35">
        <v>22</v>
      </c>
      <c r="P8" s="35"/>
      <c r="Q8" s="35"/>
      <c r="R8" s="35" t="s">
        <v>676</v>
      </c>
      <c r="S8" s="35"/>
      <c r="T8" s="35"/>
    </row>
    <row r="9" spans="1:20" ht="29.25" customHeight="1" x14ac:dyDescent="0.2">
      <c r="A9" s="35" t="s">
        <v>311</v>
      </c>
      <c r="B9" s="35" t="s">
        <v>331</v>
      </c>
      <c r="C9" s="35" t="s">
        <v>438</v>
      </c>
      <c r="D9" s="35" t="s">
        <v>669</v>
      </c>
      <c r="E9" s="35" t="s">
        <v>457</v>
      </c>
      <c r="F9" s="35" t="s">
        <v>365</v>
      </c>
      <c r="G9" s="35" t="s">
        <v>77</v>
      </c>
      <c r="H9" s="35" t="s">
        <v>366</v>
      </c>
      <c r="I9" s="35" t="s">
        <v>666</v>
      </c>
      <c r="J9" s="35"/>
      <c r="K9" s="35"/>
      <c r="L9" s="35"/>
      <c r="M9" s="35"/>
      <c r="N9" s="35">
        <v>3389</v>
      </c>
      <c r="O9" s="35">
        <v>3389</v>
      </c>
      <c r="P9" s="35"/>
      <c r="Q9" s="35"/>
      <c r="R9" s="35" t="s">
        <v>677</v>
      </c>
      <c r="S9" s="35"/>
      <c r="T9" s="35"/>
    </row>
    <row r="10" spans="1:20" ht="48" x14ac:dyDescent="0.2">
      <c r="A10" s="35" t="s">
        <v>311</v>
      </c>
      <c r="B10" s="35" t="s">
        <v>331</v>
      </c>
      <c r="C10" s="35" t="s">
        <v>438</v>
      </c>
      <c r="D10" s="35" t="s">
        <v>669</v>
      </c>
      <c r="E10" s="35" t="s">
        <v>456</v>
      </c>
      <c r="F10" s="35" t="s">
        <v>365</v>
      </c>
      <c r="G10" s="35" t="s">
        <v>77</v>
      </c>
      <c r="H10" s="35"/>
      <c r="I10" s="35"/>
      <c r="J10" s="35" t="s">
        <v>459</v>
      </c>
      <c r="K10" s="35" t="s">
        <v>681</v>
      </c>
      <c r="L10" s="35"/>
      <c r="M10" s="35"/>
      <c r="N10" s="35">
        <v>443</v>
      </c>
      <c r="O10" s="35">
        <v>443</v>
      </c>
      <c r="P10" s="35"/>
      <c r="Q10" s="35"/>
      <c r="R10" s="35" t="s">
        <v>697</v>
      </c>
      <c r="S10" s="35"/>
      <c r="T10" s="35"/>
    </row>
    <row r="11" spans="1:20" ht="43.5" customHeight="1" x14ac:dyDescent="0.2">
      <c r="A11" s="35" t="s">
        <v>311</v>
      </c>
      <c r="B11" s="35" t="s">
        <v>331</v>
      </c>
      <c r="C11" s="35" t="s">
        <v>439</v>
      </c>
      <c r="D11" s="35" t="s">
        <v>669</v>
      </c>
      <c r="E11" s="35" t="s">
        <v>456</v>
      </c>
      <c r="F11" s="35" t="s">
        <v>365</v>
      </c>
      <c r="G11" s="35" t="s">
        <v>77</v>
      </c>
      <c r="H11" s="35"/>
      <c r="I11" s="35"/>
      <c r="J11" s="35" t="s">
        <v>78</v>
      </c>
      <c r="K11" s="35" t="s">
        <v>726</v>
      </c>
      <c r="L11" s="35"/>
      <c r="M11" s="35"/>
      <c r="N11" s="35">
        <v>1521</v>
      </c>
      <c r="O11" s="35">
        <v>1522</v>
      </c>
      <c r="P11" s="35"/>
      <c r="Q11" s="35"/>
      <c r="R11" s="35" t="s">
        <v>727</v>
      </c>
      <c r="S11" s="35"/>
      <c r="T11" s="35"/>
    </row>
    <row r="12" spans="1:20" ht="43.5" customHeight="1" x14ac:dyDescent="0.2">
      <c r="A12" s="35" t="s">
        <v>311</v>
      </c>
      <c r="B12" s="35" t="s">
        <v>331</v>
      </c>
      <c r="C12" s="35" t="s">
        <v>439</v>
      </c>
      <c r="D12" s="35" t="s">
        <v>669</v>
      </c>
      <c r="E12" s="35" t="s">
        <v>456</v>
      </c>
      <c r="F12" s="35" t="s">
        <v>365</v>
      </c>
      <c r="G12" s="35" t="s">
        <v>77</v>
      </c>
      <c r="H12" s="35"/>
      <c r="I12" s="35"/>
      <c r="J12" s="35" t="s">
        <v>78</v>
      </c>
      <c r="K12" s="35" t="s">
        <v>726</v>
      </c>
      <c r="L12" s="35"/>
      <c r="M12" s="35"/>
      <c r="N12" s="35">
        <v>6200</v>
      </c>
      <c r="O12" s="35">
        <v>6200</v>
      </c>
      <c r="P12" s="35"/>
      <c r="Q12" s="35"/>
      <c r="R12" s="35" t="s">
        <v>728</v>
      </c>
      <c r="S12" s="35"/>
      <c r="T12" s="35"/>
    </row>
    <row r="13" spans="1:20" ht="43.5" customHeight="1" x14ac:dyDescent="0.2">
      <c r="A13" s="35" t="s">
        <v>311</v>
      </c>
      <c r="B13" s="35" t="s">
        <v>331</v>
      </c>
      <c r="C13" s="35" t="s">
        <v>438</v>
      </c>
      <c r="D13" s="35" t="s">
        <v>669</v>
      </c>
      <c r="E13" s="35" t="s">
        <v>456</v>
      </c>
      <c r="F13" s="35" t="s">
        <v>365</v>
      </c>
      <c r="G13" s="35" t="s">
        <v>77</v>
      </c>
      <c r="H13" s="35"/>
      <c r="I13" s="35"/>
      <c r="J13" s="35" t="s">
        <v>366</v>
      </c>
      <c r="K13" s="35" t="s">
        <v>671</v>
      </c>
      <c r="L13" s="35"/>
      <c r="M13" s="35"/>
      <c r="N13" s="35">
        <v>6200</v>
      </c>
      <c r="O13" s="35">
        <v>6200</v>
      </c>
      <c r="P13" s="35"/>
      <c r="Q13" s="35"/>
      <c r="R13" s="35" t="s">
        <v>682</v>
      </c>
      <c r="S13" s="35"/>
      <c r="T13" s="35"/>
    </row>
    <row r="14" spans="1:20" ht="29.25" customHeight="1" x14ac:dyDescent="0.2">
      <c r="A14" s="35" t="s">
        <v>311</v>
      </c>
      <c r="B14" s="35" t="s">
        <v>331</v>
      </c>
      <c r="C14" s="35" t="s">
        <v>438</v>
      </c>
      <c r="D14" s="35" t="s">
        <v>669</v>
      </c>
      <c r="E14" s="35" t="s">
        <v>456</v>
      </c>
      <c r="F14" s="35" t="s">
        <v>365</v>
      </c>
      <c r="G14" s="35" t="s">
        <v>77</v>
      </c>
      <c r="H14" s="35"/>
      <c r="I14" s="35"/>
      <c r="J14" s="35" t="s">
        <v>366</v>
      </c>
      <c r="K14" s="35" t="s">
        <v>671</v>
      </c>
      <c r="L14" s="35"/>
      <c r="M14" s="35"/>
      <c r="N14" s="35">
        <v>1521</v>
      </c>
      <c r="O14" s="35">
        <v>1522</v>
      </c>
      <c r="P14" s="35"/>
      <c r="Q14" s="35"/>
      <c r="R14" s="35" t="s">
        <v>678</v>
      </c>
      <c r="S14" s="35"/>
      <c r="T14" s="35"/>
    </row>
    <row r="15" spans="1:20" ht="43.5" customHeight="1" x14ac:dyDescent="0.2">
      <c r="A15" s="35" t="s">
        <v>311</v>
      </c>
      <c r="B15" s="35" t="s">
        <v>331</v>
      </c>
      <c r="C15" s="35" t="s">
        <v>438</v>
      </c>
      <c r="D15" s="35" t="s">
        <v>670</v>
      </c>
      <c r="E15" s="35" t="s">
        <v>457</v>
      </c>
      <c r="F15" s="35" t="s">
        <v>365</v>
      </c>
      <c r="G15" s="35" t="s">
        <v>77</v>
      </c>
      <c r="H15" s="35" t="s">
        <v>366</v>
      </c>
      <c r="I15" s="35" t="s">
        <v>666</v>
      </c>
      <c r="J15" s="35"/>
      <c r="K15" s="35"/>
      <c r="L15" s="35"/>
      <c r="M15" s="35"/>
      <c r="N15" s="35">
        <v>22</v>
      </c>
      <c r="O15" s="35">
        <v>22</v>
      </c>
      <c r="P15" s="35"/>
      <c r="Q15" s="35"/>
      <c r="R15" s="35" t="s">
        <v>676</v>
      </c>
      <c r="S15" s="35"/>
      <c r="T15" s="35"/>
    </row>
    <row r="16" spans="1:20" ht="43.5" customHeight="1" x14ac:dyDescent="0.2">
      <c r="A16" s="35" t="s">
        <v>311</v>
      </c>
      <c r="B16" s="35" t="s">
        <v>331</v>
      </c>
      <c r="C16" s="35" t="s">
        <v>438</v>
      </c>
      <c r="D16" s="35" t="s">
        <v>670</v>
      </c>
      <c r="E16" s="35" t="s">
        <v>457</v>
      </c>
      <c r="F16" s="35" t="s">
        <v>365</v>
      </c>
      <c r="G16" s="35" t="s">
        <v>77</v>
      </c>
      <c r="H16" s="35" t="s">
        <v>78</v>
      </c>
      <c r="I16" s="35" t="s">
        <v>667</v>
      </c>
      <c r="J16" s="35"/>
      <c r="K16" s="35"/>
      <c r="L16" s="35"/>
      <c r="M16" s="35"/>
      <c r="N16" s="35">
        <v>443</v>
      </c>
      <c r="O16" s="35">
        <v>443</v>
      </c>
      <c r="P16" s="35"/>
      <c r="Q16" s="35"/>
      <c r="R16" s="35" t="s">
        <v>668</v>
      </c>
      <c r="S16" s="35"/>
      <c r="T16" s="35"/>
    </row>
    <row r="17" spans="1:20" ht="43.5" customHeight="1" x14ac:dyDescent="0.2">
      <c r="A17" s="35" t="s">
        <v>311</v>
      </c>
      <c r="B17" s="35" t="s">
        <v>331</v>
      </c>
      <c r="C17" s="35" t="s">
        <v>438</v>
      </c>
      <c r="D17" s="35" t="s">
        <v>670</v>
      </c>
      <c r="E17" s="35" t="s">
        <v>456</v>
      </c>
      <c r="F17" s="35" t="s">
        <v>365</v>
      </c>
      <c r="G17" s="35" t="s">
        <v>77</v>
      </c>
      <c r="H17" s="35"/>
      <c r="I17" s="35"/>
      <c r="J17" s="35" t="s">
        <v>459</v>
      </c>
      <c r="K17" s="35" t="s">
        <v>681</v>
      </c>
      <c r="L17" s="35"/>
      <c r="M17" s="35"/>
      <c r="N17" s="35">
        <v>443</v>
      </c>
      <c r="O17" s="35">
        <v>443</v>
      </c>
      <c r="P17" s="35"/>
      <c r="Q17" s="35"/>
      <c r="R17" s="35" t="s">
        <v>697</v>
      </c>
      <c r="S17" s="35"/>
      <c r="T17" s="35"/>
    </row>
    <row r="18" spans="1:20" ht="32" x14ac:dyDescent="0.2">
      <c r="A18" s="35" t="s">
        <v>311</v>
      </c>
      <c r="B18" s="35" t="s">
        <v>331</v>
      </c>
      <c r="C18" s="35" t="s">
        <v>438</v>
      </c>
      <c r="D18" s="35" t="s">
        <v>670</v>
      </c>
      <c r="E18" s="35" t="s">
        <v>456</v>
      </c>
      <c r="F18" s="35" t="s">
        <v>365</v>
      </c>
      <c r="G18" s="35" t="s">
        <v>77</v>
      </c>
      <c r="H18" s="35"/>
      <c r="I18" s="35"/>
      <c r="J18" s="35" t="s">
        <v>366</v>
      </c>
      <c r="K18" s="35" t="s">
        <v>669</v>
      </c>
      <c r="L18" s="35"/>
      <c r="M18" s="35"/>
      <c r="N18" s="35">
        <v>80</v>
      </c>
      <c r="O18" s="35">
        <v>80</v>
      </c>
      <c r="P18" s="35"/>
      <c r="Q18" s="35"/>
      <c r="R18" s="35" t="s">
        <v>679</v>
      </c>
      <c r="S18" s="35"/>
      <c r="T18" s="35"/>
    </row>
    <row r="19" spans="1:20" s="35" customFormat="1" ht="31.75" customHeight="1" x14ac:dyDescent="0.2">
      <c r="A19" s="35" t="s">
        <v>311</v>
      </c>
      <c r="B19" s="35" t="s">
        <v>331</v>
      </c>
      <c r="C19" s="35" t="s">
        <v>438</v>
      </c>
      <c r="D19" s="35" t="s">
        <v>671</v>
      </c>
      <c r="E19" s="35" t="s">
        <v>457</v>
      </c>
      <c r="F19" s="35" t="s">
        <v>365</v>
      </c>
      <c r="G19" s="35" t="s">
        <v>77</v>
      </c>
      <c r="H19" s="35" t="s">
        <v>366</v>
      </c>
      <c r="I19" s="35" t="s">
        <v>666</v>
      </c>
      <c r="N19" s="35">
        <v>22</v>
      </c>
      <c r="O19" s="35">
        <v>22</v>
      </c>
      <c r="R19" s="35" t="s">
        <v>676</v>
      </c>
    </row>
    <row r="20" spans="1:20" s="35" customFormat="1" ht="31.75" customHeight="1" x14ac:dyDescent="0.2">
      <c r="A20" s="35" t="s">
        <v>311</v>
      </c>
      <c r="B20" s="35" t="s">
        <v>331</v>
      </c>
      <c r="C20" s="35" t="s">
        <v>438</v>
      </c>
      <c r="D20" s="35" t="s">
        <v>671</v>
      </c>
      <c r="E20" s="35" t="s">
        <v>457</v>
      </c>
      <c r="F20" s="35" t="s">
        <v>365</v>
      </c>
      <c r="G20" s="35" t="s">
        <v>77</v>
      </c>
      <c r="H20" s="35" t="s">
        <v>366</v>
      </c>
      <c r="I20" s="35" t="s">
        <v>669</v>
      </c>
      <c r="N20" s="35">
        <v>1521</v>
      </c>
      <c r="O20" s="35">
        <v>1522</v>
      </c>
      <c r="R20" s="35" t="s">
        <v>680</v>
      </c>
    </row>
    <row r="21" spans="1:20" s="35" customFormat="1" ht="48" x14ac:dyDescent="0.2">
      <c r="A21" s="35" t="s">
        <v>311</v>
      </c>
      <c r="B21" s="35" t="s">
        <v>331</v>
      </c>
      <c r="C21" s="35" t="s">
        <v>438</v>
      </c>
      <c r="D21" s="35" t="s">
        <v>671</v>
      </c>
      <c r="E21" s="35" t="s">
        <v>456</v>
      </c>
      <c r="F21" s="35" t="s">
        <v>365</v>
      </c>
      <c r="G21" s="35" t="s">
        <v>77</v>
      </c>
      <c r="J21" s="35" t="s">
        <v>459</v>
      </c>
      <c r="K21" s="35" t="s">
        <v>681</v>
      </c>
      <c r="N21" s="35">
        <v>443</v>
      </c>
      <c r="O21" s="35">
        <v>443</v>
      </c>
      <c r="R21" s="35" t="s">
        <v>697</v>
      </c>
    </row>
    <row r="22" spans="1:20" ht="29.25" customHeight="1" x14ac:dyDescent="0.2">
      <c r="A22" s="35" t="s">
        <v>311</v>
      </c>
      <c r="B22" s="35" t="s">
        <v>331</v>
      </c>
      <c r="C22" s="35" t="s">
        <v>439</v>
      </c>
      <c r="D22" s="35" t="s">
        <v>683</v>
      </c>
      <c r="E22" s="35" t="s">
        <v>456</v>
      </c>
      <c r="F22" s="35" t="s">
        <v>365</v>
      </c>
      <c r="G22" s="35" t="s">
        <v>77</v>
      </c>
      <c r="H22" s="35"/>
      <c r="I22" s="35"/>
      <c r="J22" s="35" t="s">
        <v>366</v>
      </c>
      <c r="K22" s="35" t="s">
        <v>684</v>
      </c>
      <c r="L22" s="35"/>
      <c r="M22" s="35"/>
      <c r="N22" s="35">
        <v>22</v>
      </c>
      <c r="O22" s="35">
        <v>22</v>
      </c>
      <c r="P22" s="35"/>
      <c r="Q22" s="35"/>
      <c r="R22" s="35" t="s">
        <v>685</v>
      </c>
      <c r="S22" s="35"/>
      <c r="T22" s="35"/>
    </row>
    <row r="23" spans="1:20" ht="28.75" customHeight="1" x14ac:dyDescent="0.2">
      <c r="A23" s="35" t="s">
        <v>311</v>
      </c>
      <c r="B23" s="35" t="s">
        <v>331</v>
      </c>
      <c r="C23" s="35" t="s">
        <v>439</v>
      </c>
      <c r="D23" s="35" t="s">
        <v>683</v>
      </c>
      <c r="E23" s="35" t="s">
        <v>456</v>
      </c>
      <c r="F23" s="35" t="s">
        <v>365</v>
      </c>
      <c r="G23" s="35" t="s">
        <v>77</v>
      </c>
      <c r="H23" s="35"/>
      <c r="I23" s="35"/>
      <c r="J23" s="35" t="s">
        <v>366</v>
      </c>
      <c r="K23" s="35" t="s">
        <v>686</v>
      </c>
      <c r="L23" s="35"/>
      <c r="M23" s="35"/>
      <c r="N23" s="35">
        <v>22</v>
      </c>
      <c r="O23" s="35">
        <v>22</v>
      </c>
      <c r="P23" s="35"/>
      <c r="Q23" s="35"/>
      <c r="R23" s="35" t="s">
        <v>687</v>
      </c>
      <c r="S23" s="35"/>
      <c r="T23" s="35"/>
    </row>
    <row r="24" spans="1:20" ht="28.75" customHeight="1" x14ac:dyDescent="0.2">
      <c r="A24" s="35" t="s">
        <v>311</v>
      </c>
      <c r="B24" s="35" t="s">
        <v>331</v>
      </c>
      <c r="C24" s="35" t="s">
        <v>439</v>
      </c>
      <c r="D24" s="35" t="s">
        <v>683</v>
      </c>
      <c r="E24" s="35" t="s">
        <v>456</v>
      </c>
      <c r="F24" s="35" t="s">
        <v>365</v>
      </c>
      <c r="G24" s="35" t="s">
        <v>77</v>
      </c>
      <c r="H24" s="35"/>
      <c r="I24" s="35"/>
      <c r="J24" s="35" t="s">
        <v>366</v>
      </c>
      <c r="K24" s="35" t="s">
        <v>688</v>
      </c>
      <c r="L24" s="35"/>
      <c r="M24" s="35"/>
      <c r="N24" s="35">
        <v>22</v>
      </c>
      <c r="O24" s="35">
        <v>22</v>
      </c>
      <c r="P24" s="35"/>
      <c r="Q24" s="35"/>
      <c r="R24" s="35" t="s">
        <v>689</v>
      </c>
      <c r="S24" s="35"/>
      <c r="T24" s="35"/>
    </row>
    <row r="25" spans="1:20" ht="48" x14ac:dyDescent="0.2">
      <c r="A25" s="35" t="s">
        <v>311</v>
      </c>
      <c r="B25" s="35" t="s">
        <v>331</v>
      </c>
      <c r="C25" s="35" t="s">
        <v>439</v>
      </c>
      <c r="D25" s="35" t="s">
        <v>683</v>
      </c>
      <c r="E25" s="35" t="s">
        <v>456</v>
      </c>
      <c r="F25" s="35" t="s">
        <v>365</v>
      </c>
      <c r="G25" s="35" t="s">
        <v>77</v>
      </c>
      <c r="H25" s="35"/>
      <c r="I25" s="35"/>
      <c r="J25" s="35" t="s">
        <v>459</v>
      </c>
      <c r="K25" s="35" t="s">
        <v>681</v>
      </c>
      <c r="L25" s="35"/>
      <c r="M25" s="35"/>
      <c r="N25" s="35">
        <v>443</v>
      </c>
      <c r="O25" s="35">
        <v>443</v>
      </c>
      <c r="P25" s="35"/>
      <c r="Q25" s="35"/>
      <c r="R25" s="35" t="s">
        <v>697</v>
      </c>
      <c r="S25" s="35"/>
      <c r="T25" s="35"/>
    </row>
    <row r="26" spans="1:20" ht="29.25" customHeight="1" x14ac:dyDescent="0.2">
      <c r="A26" s="35" t="s">
        <v>311</v>
      </c>
      <c r="B26" s="35" t="s">
        <v>331</v>
      </c>
      <c r="C26" s="35" t="s">
        <v>439</v>
      </c>
      <c r="D26" s="35" t="s">
        <v>686</v>
      </c>
      <c r="E26" s="35" t="s">
        <v>457</v>
      </c>
      <c r="F26" s="35" t="s">
        <v>365</v>
      </c>
      <c r="G26" s="35" t="s">
        <v>77</v>
      </c>
      <c r="H26" s="35" t="s">
        <v>366</v>
      </c>
      <c r="I26" s="35" t="s">
        <v>684</v>
      </c>
      <c r="J26" s="35"/>
      <c r="K26" s="35"/>
      <c r="L26" s="35"/>
      <c r="M26" s="35"/>
      <c r="N26" s="35">
        <v>80</v>
      </c>
      <c r="O26" s="35">
        <v>80</v>
      </c>
      <c r="P26" s="35"/>
      <c r="Q26" s="35"/>
      <c r="R26" s="35" t="s">
        <v>690</v>
      </c>
      <c r="S26" s="35"/>
      <c r="T26" s="35"/>
    </row>
    <row r="27" spans="1:20" ht="29.25" customHeight="1" x14ac:dyDescent="0.2">
      <c r="A27" s="35" t="s">
        <v>311</v>
      </c>
      <c r="B27" s="35" t="s">
        <v>331</v>
      </c>
      <c r="C27" s="35" t="s">
        <v>439</v>
      </c>
      <c r="D27" s="35" t="s">
        <v>686</v>
      </c>
      <c r="E27" s="35" t="s">
        <v>457</v>
      </c>
      <c r="F27" s="35" t="s">
        <v>365</v>
      </c>
      <c r="G27" s="35" t="s">
        <v>77</v>
      </c>
      <c r="H27" s="35" t="s">
        <v>366</v>
      </c>
      <c r="I27" s="35" t="s">
        <v>683</v>
      </c>
      <c r="J27" s="35"/>
      <c r="K27" s="35"/>
      <c r="L27" s="35"/>
      <c r="M27" s="35"/>
      <c r="N27" s="35">
        <v>22</v>
      </c>
      <c r="O27" s="35">
        <v>22</v>
      </c>
      <c r="P27" s="35"/>
      <c r="Q27" s="35"/>
      <c r="R27" s="35" t="s">
        <v>691</v>
      </c>
      <c r="S27" s="35"/>
      <c r="T27" s="35"/>
    </row>
    <row r="28" spans="1:20" ht="29.25" customHeight="1" x14ac:dyDescent="0.2">
      <c r="A28" s="35" t="s">
        <v>311</v>
      </c>
      <c r="B28" s="35" t="s">
        <v>331</v>
      </c>
      <c r="C28" s="35" t="s">
        <v>439</v>
      </c>
      <c r="D28" s="35" t="s">
        <v>686</v>
      </c>
      <c r="E28" s="35" t="s">
        <v>457</v>
      </c>
      <c r="F28" s="35" t="s">
        <v>365</v>
      </c>
      <c r="G28" s="35" t="s">
        <v>77</v>
      </c>
      <c r="H28" s="35" t="s">
        <v>366</v>
      </c>
      <c r="I28" s="35" t="s">
        <v>683</v>
      </c>
      <c r="J28" s="35"/>
      <c r="K28" s="35"/>
      <c r="L28" s="35"/>
      <c r="M28" s="35"/>
      <c r="N28" s="35">
        <v>3389</v>
      </c>
      <c r="O28" s="35">
        <v>3389</v>
      </c>
      <c r="P28" s="35"/>
      <c r="Q28" s="35"/>
      <c r="R28" s="35" t="s">
        <v>692</v>
      </c>
      <c r="S28" s="35"/>
      <c r="T28" s="35"/>
    </row>
    <row r="29" spans="1:20" ht="48" x14ac:dyDescent="0.2">
      <c r="A29" s="35" t="s">
        <v>311</v>
      </c>
      <c r="B29" s="35" t="s">
        <v>331</v>
      </c>
      <c r="C29" s="35" t="s">
        <v>439</v>
      </c>
      <c r="D29" s="35" t="s">
        <v>686</v>
      </c>
      <c r="E29" s="35" t="s">
        <v>456</v>
      </c>
      <c r="F29" s="35" t="s">
        <v>365</v>
      </c>
      <c r="G29" s="35" t="s">
        <v>77</v>
      </c>
      <c r="H29" s="35"/>
      <c r="I29" s="35"/>
      <c r="J29" s="35" t="s">
        <v>459</v>
      </c>
      <c r="K29" s="35" t="s">
        <v>681</v>
      </c>
      <c r="L29" s="35"/>
      <c r="M29" s="35"/>
      <c r="N29" s="35">
        <v>443</v>
      </c>
      <c r="O29" s="35">
        <v>443</v>
      </c>
      <c r="P29" s="35"/>
      <c r="Q29" s="35"/>
      <c r="R29" s="35" t="s">
        <v>697</v>
      </c>
      <c r="S29" s="35"/>
      <c r="T29" s="35"/>
    </row>
    <row r="30" spans="1:20" ht="43.5" customHeight="1" x14ac:dyDescent="0.2">
      <c r="A30" s="35" t="s">
        <v>311</v>
      </c>
      <c r="B30" s="35" t="s">
        <v>331</v>
      </c>
      <c r="C30" s="35" t="s">
        <v>439</v>
      </c>
      <c r="D30" s="35" t="s">
        <v>686</v>
      </c>
      <c r="E30" s="35" t="s">
        <v>456</v>
      </c>
      <c r="F30" s="35" t="s">
        <v>365</v>
      </c>
      <c r="G30" s="35" t="s">
        <v>77</v>
      </c>
      <c r="H30" s="35"/>
      <c r="I30" s="35"/>
      <c r="J30" s="35" t="s">
        <v>78</v>
      </c>
      <c r="K30" s="35" t="s">
        <v>726</v>
      </c>
      <c r="L30" s="35"/>
      <c r="M30" s="35"/>
      <c r="N30" s="35">
        <v>1521</v>
      </c>
      <c r="O30" s="35">
        <v>1522</v>
      </c>
      <c r="P30" s="35"/>
      <c r="Q30" s="35"/>
      <c r="R30" s="35" t="s">
        <v>727</v>
      </c>
      <c r="S30" s="35"/>
      <c r="T30" s="35"/>
    </row>
    <row r="31" spans="1:20" ht="43.5" customHeight="1" x14ac:dyDescent="0.2">
      <c r="A31" s="35" t="s">
        <v>311</v>
      </c>
      <c r="B31" s="35" t="s">
        <v>331</v>
      </c>
      <c r="C31" s="35" t="s">
        <v>439</v>
      </c>
      <c r="D31" s="35" t="s">
        <v>686</v>
      </c>
      <c r="E31" s="35" t="s">
        <v>456</v>
      </c>
      <c r="F31" s="35" t="s">
        <v>365</v>
      </c>
      <c r="G31" s="35" t="s">
        <v>77</v>
      </c>
      <c r="H31" s="35"/>
      <c r="I31" s="35"/>
      <c r="J31" s="35" t="s">
        <v>78</v>
      </c>
      <c r="K31" s="35" t="s">
        <v>726</v>
      </c>
      <c r="L31" s="35"/>
      <c r="M31" s="35"/>
      <c r="N31" s="35">
        <v>6200</v>
      </c>
      <c r="O31" s="35">
        <v>6200</v>
      </c>
      <c r="P31" s="35"/>
      <c r="Q31" s="35"/>
      <c r="R31" s="35" t="s">
        <v>728</v>
      </c>
      <c r="S31" s="35"/>
      <c r="T31" s="35"/>
    </row>
    <row r="32" spans="1:20" ht="43.5" customHeight="1" x14ac:dyDescent="0.2">
      <c r="A32" s="35" t="s">
        <v>311</v>
      </c>
      <c r="B32" s="35" t="s">
        <v>331</v>
      </c>
      <c r="C32" s="35" t="s">
        <v>439</v>
      </c>
      <c r="D32" s="35" t="s">
        <v>686</v>
      </c>
      <c r="E32" s="35" t="s">
        <v>456</v>
      </c>
      <c r="F32" s="35" t="s">
        <v>365</v>
      </c>
      <c r="G32" s="35" t="s">
        <v>77</v>
      </c>
      <c r="H32" s="35"/>
      <c r="I32" s="35"/>
      <c r="J32" s="35" t="s">
        <v>366</v>
      </c>
      <c r="K32" s="35" t="s">
        <v>688</v>
      </c>
      <c r="L32" s="35"/>
      <c r="M32" s="35"/>
      <c r="N32" s="35">
        <v>6200</v>
      </c>
      <c r="O32" s="35">
        <v>6200</v>
      </c>
      <c r="P32" s="35"/>
      <c r="Q32" s="35"/>
      <c r="R32" s="35" t="s">
        <v>693</v>
      </c>
      <c r="S32" s="35"/>
      <c r="T32" s="35"/>
    </row>
    <row r="33" spans="1:20" ht="29.25" customHeight="1" x14ac:dyDescent="0.2">
      <c r="A33" s="35" t="s">
        <v>311</v>
      </c>
      <c r="B33" s="35" t="s">
        <v>331</v>
      </c>
      <c r="C33" s="35" t="s">
        <v>439</v>
      </c>
      <c r="D33" s="35" t="s">
        <v>686</v>
      </c>
      <c r="E33" s="35" t="s">
        <v>456</v>
      </c>
      <c r="F33" s="35" t="s">
        <v>365</v>
      </c>
      <c r="G33" s="35" t="s">
        <v>77</v>
      </c>
      <c r="H33" s="35"/>
      <c r="I33" s="35"/>
      <c r="J33" s="35" t="s">
        <v>366</v>
      </c>
      <c r="K33" s="35" t="s">
        <v>688</v>
      </c>
      <c r="L33" s="35"/>
      <c r="M33" s="35"/>
      <c r="N33" s="35">
        <v>1521</v>
      </c>
      <c r="O33" s="35">
        <v>1522</v>
      </c>
      <c r="P33" s="35"/>
      <c r="Q33" s="35"/>
      <c r="R33" s="35" t="s">
        <v>694</v>
      </c>
      <c r="S33" s="35"/>
      <c r="T33" s="35"/>
    </row>
    <row r="34" spans="1:20" ht="43.5" customHeight="1" x14ac:dyDescent="0.2">
      <c r="A34" s="35" t="s">
        <v>311</v>
      </c>
      <c r="B34" s="35" t="s">
        <v>331</v>
      </c>
      <c r="C34" s="35" t="s">
        <v>439</v>
      </c>
      <c r="D34" s="35" t="s">
        <v>684</v>
      </c>
      <c r="E34" s="35" t="s">
        <v>457</v>
      </c>
      <c r="F34" s="35" t="s">
        <v>365</v>
      </c>
      <c r="G34" s="35" t="s">
        <v>77</v>
      </c>
      <c r="H34" s="35" t="s">
        <v>366</v>
      </c>
      <c r="I34" s="35" t="s">
        <v>683</v>
      </c>
      <c r="J34" s="35"/>
      <c r="K34" s="35"/>
      <c r="L34" s="35"/>
      <c r="M34" s="35"/>
      <c r="N34" s="35">
        <v>22</v>
      </c>
      <c r="O34" s="35">
        <v>22</v>
      </c>
      <c r="P34" s="35"/>
      <c r="Q34" s="35"/>
      <c r="R34" s="35" t="s">
        <v>691</v>
      </c>
      <c r="S34" s="35"/>
      <c r="T34" s="35"/>
    </row>
    <row r="35" spans="1:20" ht="43.5" customHeight="1" x14ac:dyDescent="0.2">
      <c r="A35" s="35" t="s">
        <v>311</v>
      </c>
      <c r="B35" s="35" t="s">
        <v>331</v>
      </c>
      <c r="C35" s="35" t="s">
        <v>439</v>
      </c>
      <c r="D35" s="35" t="s">
        <v>684</v>
      </c>
      <c r="E35" s="35" t="s">
        <v>457</v>
      </c>
      <c r="F35" s="35" t="s">
        <v>365</v>
      </c>
      <c r="G35" s="35" t="s">
        <v>77</v>
      </c>
      <c r="H35" s="35" t="s">
        <v>78</v>
      </c>
      <c r="I35" s="35" t="s">
        <v>667</v>
      </c>
      <c r="J35" s="35"/>
      <c r="K35" s="35"/>
      <c r="L35" s="35"/>
      <c r="M35" s="35"/>
      <c r="N35" s="35">
        <v>443</v>
      </c>
      <c r="O35" s="35">
        <v>443</v>
      </c>
      <c r="P35" s="35"/>
      <c r="Q35" s="35"/>
      <c r="R35" s="35" t="s">
        <v>668</v>
      </c>
      <c r="S35" s="35"/>
      <c r="T35" s="35"/>
    </row>
    <row r="36" spans="1:20" ht="43.5" customHeight="1" x14ac:dyDescent="0.2">
      <c r="A36" s="35" t="s">
        <v>311</v>
      </c>
      <c r="B36" s="35" t="s">
        <v>331</v>
      </c>
      <c r="C36" s="35" t="s">
        <v>439</v>
      </c>
      <c r="D36" s="35" t="s">
        <v>684</v>
      </c>
      <c r="E36" s="35" t="s">
        <v>456</v>
      </c>
      <c r="F36" s="35" t="s">
        <v>365</v>
      </c>
      <c r="G36" s="35" t="s">
        <v>77</v>
      </c>
      <c r="H36" s="35"/>
      <c r="I36" s="35"/>
      <c r="J36" s="35" t="s">
        <v>459</v>
      </c>
      <c r="K36" s="35" t="s">
        <v>681</v>
      </c>
      <c r="L36" s="35"/>
      <c r="M36" s="35"/>
      <c r="N36" s="35">
        <v>443</v>
      </c>
      <c r="O36" s="35">
        <v>443</v>
      </c>
      <c r="P36" s="35"/>
      <c r="Q36" s="35"/>
      <c r="R36" s="35" t="s">
        <v>697</v>
      </c>
      <c r="S36" s="35"/>
      <c r="T36" s="35"/>
    </row>
    <row r="37" spans="1:20" ht="32" x14ac:dyDescent="0.2">
      <c r="A37" s="35" t="s">
        <v>311</v>
      </c>
      <c r="B37" s="35" t="s">
        <v>331</v>
      </c>
      <c r="C37" s="35" t="s">
        <v>439</v>
      </c>
      <c r="D37" s="35" t="s">
        <v>684</v>
      </c>
      <c r="E37" s="35" t="s">
        <v>456</v>
      </c>
      <c r="F37" s="35" t="s">
        <v>365</v>
      </c>
      <c r="G37" s="35" t="s">
        <v>77</v>
      </c>
      <c r="H37" s="35"/>
      <c r="I37" s="35"/>
      <c r="J37" s="35" t="s">
        <v>366</v>
      </c>
      <c r="K37" s="35" t="s">
        <v>686</v>
      </c>
      <c r="L37" s="35"/>
      <c r="M37" s="35"/>
      <c r="N37" s="35">
        <v>80</v>
      </c>
      <c r="O37" s="35">
        <v>80</v>
      </c>
      <c r="P37" s="35"/>
      <c r="Q37" s="35"/>
      <c r="R37" s="35" t="s">
        <v>695</v>
      </c>
      <c r="S37" s="35"/>
      <c r="T37" s="35"/>
    </row>
    <row r="38" spans="1:20" s="35" customFormat="1" ht="31.75" customHeight="1" x14ac:dyDescent="0.2">
      <c r="A38" s="35" t="s">
        <v>311</v>
      </c>
      <c r="B38" s="35" t="s">
        <v>331</v>
      </c>
      <c r="C38" s="35" t="s">
        <v>439</v>
      </c>
      <c r="D38" s="35" t="s">
        <v>688</v>
      </c>
      <c r="E38" s="35" t="s">
        <v>457</v>
      </c>
      <c r="F38" s="35" t="s">
        <v>365</v>
      </c>
      <c r="G38" s="35" t="s">
        <v>77</v>
      </c>
      <c r="H38" s="35" t="s">
        <v>366</v>
      </c>
      <c r="I38" s="35" t="s">
        <v>683</v>
      </c>
      <c r="N38" s="35">
        <v>22</v>
      </c>
      <c r="O38" s="35">
        <v>22</v>
      </c>
      <c r="R38" s="35" t="s">
        <v>691</v>
      </c>
    </row>
    <row r="39" spans="1:20" s="35" customFormat="1" ht="31.75" customHeight="1" x14ac:dyDescent="0.2">
      <c r="A39" s="35" t="s">
        <v>311</v>
      </c>
      <c r="B39" s="35" t="s">
        <v>331</v>
      </c>
      <c r="C39" s="35" t="s">
        <v>439</v>
      </c>
      <c r="D39" s="35" t="s">
        <v>688</v>
      </c>
      <c r="E39" s="35" t="s">
        <v>457</v>
      </c>
      <c r="F39" s="35" t="s">
        <v>365</v>
      </c>
      <c r="G39" s="35" t="s">
        <v>77</v>
      </c>
      <c r="H39" s="35" t="s">
        <v>366</v>
      </c>
      <c r="I39" s="35" t="s">
        <v>686</v>
      </c>
      <c r="N39" s="35">
        <v>1521</v>
      </c>
      <c r="O39" s="35">
        <v>1522</v>
      </c>
      <c r="R39" s="35" t="s">
        <v>696</v>
      </c>
    </row>
    <row r="40" spans="1:20" s="35" customFormat="1" ht="48" x14ac:dyDescent="0.2">
      <c r="A40" s="35" t="s">
        <v>311</v>
      </c>
      <c r="B40" s="35" t="s">
        <v>331</v>
      </c>
      <c r="C40" s="35" t="s">
        <v>439</v>
      </c>
      <c r="D40" s="35" t="s">
        <v>688</v>
      </c>
      <c r="E40" s="35" t="s">
        <v>456</v>
      </c>
      <c r="F40" s="35" t="s">
        <v>365</v>
      </c>
      <c r="G40" s="35" t="s">
        <v>77</v>
      </c>
      <c r="J40" s="35" t="s">
        <v>459</v>
      </c>
      <c r="K40" s="35" t="s">
        <v>681</v>
      </c>
      <c r="N40" s="35">
        <v>443</v>
      </c>
      <c r="O40" s="35">
        <v>443</v>
      </c>
      <c r="R40" s="35" t="s">
        <v>697</v>
      </c>
    </row>
    <row r="41" spans="1:20" ht="32" x14ac:dyDescent="0.2">
      <c r="A41" s="35" t="s">
        <v>311</v>
      </c>
      <c r="B41" s="35" t="s">
        <v>331</v>
      </c>
      <c r="C41" s="35" t="s">
        <v>704</v>
      </c>
      <c r="D41" s="35" t="s">
        <v>712</v>
      </c>
      <c r="E41" s="35" t="s">
        <v>456</v>
      </c>
      <c r="F41" s="35" t="s">
        <v>365</v>
      </c>
      <c r="G41" s="35" t="s">
        <v>77</v>
      </c>
      <c r="H41" s="35"/>
      <c r="I41" s="35"/>
      <c r="J41" s="35" t="s">
        <v>366</v>
      </c>
      <c r="K41" s="35" t="s">
        <v>712</v>
      </c>
      <c r="L41" s="35"/>
      <c r="M41" s="35"/>
      <c r="N41" s="35">
        <v>22</v>
      </c>
      <c r="O41" s="35">
        <v>22</v>
      </c>
      <c r="P41" s="35"/>
      <c r="Q41" s="35"/>
      <c r="R41" s="35" t="s">
        <v>714</v>
      </c>
      <c r="S41" s="35"/>
      <c r="T41" s="35"/>
    </row>
    <row r="42" spans="1:20" ht="48" x14ac:dyDescent="0.2">
      <c r="A42" s="35" t="s">
        <v>311</v>
      </c>
      <c r="B42" s="35" t="s">
        <v>331</v>
      </c>
      <c r="C42" s="35" t="s">
        <v>704</v>
      </c>
      <c r="D42" s="35" t="s">
        <v>712</v>
      </c>
      <c r="E42" s="35" t="s">
        <v>456</v>
      </c>
      <c r="F42" s="35" t="s">
        <v>365</v>
      </c>
      <c r="G42" s="35" t="s">
        <v>77</v>
      </c>
      <c r="H42" s="35"/>
      <c r="I42" s="35"/>
      <c r="J42" s="35" t="s">
        <v>459</v>
      </c>
      <c r="K42" s="35" t="s">
        <v>681</v>
      </c>
      <c r="L42" s="35"/>
      <c r="M42" s="35"/>
      <c r="N42" s="35">
        <v>443</v>
      </c>
      <c r="O42" s="35">
        <v>443</v>
      </c>
      <c r="P42" s="35"/>
      <c r="Q42" s="35"/>
      <c r="R42" s="35" t="s">
        <v>697</v>
      </c>
      <c r="S42" s="35"/>
      <c r="T42" s="35"/>
    </row>
    <row r="43" spans="1:20" ht="32" x14ac:dyDescent="0.2">
      <c r="A43" s="35" t="s">
        <v>311</v>
      </c>
      <c r="B43" s="35" t="s">
        <v>331</v>
      </c>
      <c r="C43" s="35" t="s">
        <v>704</v>
      </c>
      <c r="D43" s="35" t="s">
        <v>712</v>
      </c>
      <c r="E43" s="35" t="s">
        <v>457</v>
      </c>
      <c r="F43" s="35" t="s">
        <v>365</v>
      </c>
      <c r="G43" s="35" t="s">
        <v>77</v>
      </c>
      <c r="H43" s="35" t="s">
        <v>366</v>
      </c>
      <c r="I43" s="35" t="s">
        <v>712</v>
      </c>
      <c r="J43" s="35"/>
      <c r="K43" s="35"/>
      <c r="L43" s="35"/>
      <c r="M43" s="35"/>
      <c r="N43" s="35">
        <v>1521</v>
      </c>
      <c r="O43" s="35">
        <v>1522</v>
      </c>
      <c r="P43" s="35"/>
      <c r="Q43" s="35"/>
      <c r="R43" s="35" t="s">
        <v>715</v>
      </c>
      <c r="S43" s="35"/>
      <c r="T43" s="35"/>
    </row>
    <row r="44" spans="1:20" ht="32" x14ac:dyDescent="0.2">
      <c r="A44" s="35" t="s">
        <v>311</v>
      </c>
      <c r="B44" s="35" t="s">
        <v>331</v>
      </c>
      <c r="C44" s="35" t="s">
        <v>704</v>
      </c>
      <c r="D44" s="35" t="s">
        <v>712</v>
      </c>
      <c r="E44" s="35" t="s">
        <v>457</v>
      </c>
      <c r="F44" s="35" t="s">
        <v>365</v>
      </c>
      <c r="G44" s="35" t="s">
        <v>77</v>
      </c>
      <c r="H44" s="35" t="s">
        <v>78</v>
      </c>
      <c r="I44" s="35" t="s">
        <v>22</v>
      </c>
      <c r="J44" s="35"/>
      <c r="K44" s="35"/>
      <c r="L44" s="35"/>
      <c r="M44" s="35"/>
      <c r="N44" s="35">
        <v>1521</v>
      </c>
      <c r="O44" s="35">
        <v>1522</v>
      </c>
      <c r="P44" s="35"/>
      <c r="Q44" s="35"/>
      <c r="R44" s="35" t="s">
        <v>722</v>
      </c>
      <c r="S44" s="35"/>
      <c r="T44" s="35"/>
    </row>
    <row r="45" spans="1:20" ht="64" x14ac:dyDescent="0.2">
      <c r="A45" s="35" t="s">
        <v>311</v>
      </c>
      <c r="B45" s="35" t="s">
        <v>331</v>
      </c>
      <c r="C45" s="35" t="s">
        <v>704</v>
      </c>
      <c r="D45" s="35" t="s">
        <v>712</v>
      </c>
      <c r="E45" s="35" t="s">
        <v>457</v>
      </c>
      <c r="F45" s="35" t="s">
        <v>365</v>
      </c>
      <c r="G45" s="35" t="s">
        <v>77</v>
      </c>
      <c r="H45" s="35" t="s">
        <v>366</v>
      </c>
      <c r="I45" s="35" t="s">
        <v>712</v>
      </c>
      <c r="J45" s="35"/>
      <c r="K45" s="35"/>
      <c r="L45" s="35"/>
      <c r="M45" s="35"/>
      <c r="N45" s="35">
        <v>6200</v>
      </c>
      <c r="O45" s="35">
        <v>6200</v>
      </c>
      <c r="P45" s="35"/>
      <c r="Q45" s="35"/>
      <c r="R45" s="35" t="s">
        <v>716</v>
      </c>
      <c r="S45" s="35"/>
      <c r="T45" s="35"/>
    </row>
    <row r="46" spans="1:20" ht="48" x14ac:dyDescent="0.2">
      <c r="A46" s="35" t="s">
        <v>311</v>
      </c>
      <c r="B46" s="35" t="s">
        <v>331</v>
      </c>
      <c r="C46" s="35" t="s">
        <v>704</v>
      </c>
      <c r="D46" s="35" t="s">
        <v>712</v>
      </c>
      <c r="E46" s="35" t="s">
        <v>457</v>
      </c>
      <c r="F46" s="35" t="s">
        <v>365</v>
      </c>
      <c r="G46" s="35" t="s">
        <v>77</v>
      </c>
      <c r="H46" s="35" t="s">
        <v>78</v>
      </c>
      <c r="I46" s="35" t="s">
        <v>667</v>
      </c>
      <c r="J46" s="35"/>
      <c r="K46" s="35"/>
      <c r="L46" s="35"/>
      <c r="M46" s="35"/>
      <c r="N46" s="35">
        <v>1521</v>
      </c>
      <c r="O46" s="35">
        <v>1522</v>
      </c>
      <c r="P46" s="35"/>
      <c r="Q46" s="35"/>
      <c r="R46" s="35" t="s">
        <v>710</v>
      </c>
      <c r="S46" s="35"/>
      <c r="T46" s="35"/>
    </row>
    <row r="47" spans="1:20" ht="48" x14ac:dyDescent="0.2">
      <c r="A47" s="35" t="s">
        <v>311</v>
      </c>
      <c r="B47" s="35" t="s">
        <v>331</v>
      </c>
      <c r="C47" s="35" t="s">
        <v>704</v>
      </c>
      <c r="D47" s="35" t="s">
        <v>712</v>
      </c>
      <c r="E47" s="35" t="s">
        <v>457</v>
      </c>
      <c r="F47" s="35" t="s">
        <v>365</v>
      </c>
      <c r="G47" s="35" t="s">
        <v>77</v>
      </c>
      <c r="H47" s="35" t="s">
        <v>78</v>
      </c>
      <c r="I47" s="35" t="s">
        <v>24</v>
      </c>
      <c r="J47" s="35"/>
      <c r="K47" s="35"/>
      <c r="L47" s="35"/>
      <c r="M47" s="35"/>
      <c r="N47" s="35">
        <v>1521</v>
      </c>
      <c r="O47" s="35">
        <v>1522</v>
      </c>
      <c r="P47" s="35"/>
      <c r="Q47" s="35"/>
      <c r="R47" s="35" t="s">
        <v>723</v>
      </c>
      <c r="S47" s="35"/>
      <c r="T47" s="35"/>
    </row>
    <row r="48" spans="1:20" ht="64" x14ac:dyDescent="0.2">
      <c r="A48" s="35" t="s">
        <v>311</v>
      </c>
      <c r="B48" s="35" t="s">
        <v>331</v>
      </c>
      <c r="C48" s="35" t="s">
        <v>704</v>
      </c>
      <c r="D48" s="35" t="s">
        <v>712</v>
      </c>
      <c r="E48" s="35" t="s">
        <v>457</v>
      </c>
      <c r="F48" s="35" t="s">
        <v>365</v>
      </c>
      <c r="G48" s="35" t="s">
        <v>77</v>
      </c>
      <c r="H48" s="35" t="s">
        <v>78</v>
      </c>
      <c r="I48" s="35" t="s">
        <v>667</v>
      </c>
      <c r="J48" s="35"/>
      <c r="K48" s="35"/>
      <c r="L48" s="35"/>
      <c r="M48" s="35"/>
      <c r="N48" s="35">
        <v>6200</v>
      </c>
      <c r="O48" s="35">
        <v>6200</v>
      </c>
      <c r="P48" s="35"/>
      <c r="Q48" s="35"/>
      <c r="R48" s="35" t="s">
        <v>711</v>
      </c>
      <c r="S48" s="35"/>
      <c r="T48" s="35"/>
    </row>
    <row r="49" spans="1:20" ht="32" x14ac:dyDescent="0.2">
      <c r="A49" s="35" t="s">
        <v>311</v>
      </c>
      <c r="B49" s="35" t="s">
        <v>331</v>
      </c>
      <c r="C49" s="35" t="s">
        <v>704</v>
      </c>
      <c r="D49" s="35" t="s">
        <v>712</v>
      </c>
      <c r="E49" s="35" t="s">
        <v>456</v>
      </c>
      <c r="F49" s="35" t="s">
        <v>365</v>
      </c>
      <c r="G49" s="35" t="s">
        <v>77</v>
      </c>
      <c r="H49" s="35"/>
      <c r="I49" s="35"/>
      <c r="J49" s="35" t="s">
        <v>366</v>
      </c>
      <c r="K49" s="35" t="s">
        <v>712</v>
      </c>
      <c r="L49" s="35"/>
      <c r="M49" s="35"/>
      <c r="N49" s="35">
        <v>1521</v>
      </c>
      <c r="O49" s="35">
        <v>1522</v>
      </c>
      <c r="P49" s="35"/>
      <c r="Q49" s="35"/>
      <c r="R49" s="35" t="s">
        <v>719</v>
      </c>
      <c r="S49" s="35"/>
      <c r="T49" s="35"/>
    </row>
    <row r="50" spans="1:20" ht="64" x14ac:dyDescent="0.2">
      <c r="A50" s="35" t="s">
        <v>311</v>
      </c>
      <c r="B50" s="35" t="s">
        <v>331</v>
      </c>
      <c r="C50" s="35" t="s">
        <v>704</v>
      </c>
      <c r="D50" s="35" t="s">
        <v>712</v>
      </c>
      <c r="E50" s="35" t="s">
        <v>457</v>
      </c>
      <c r="F50" s="35" t="s">
        <v>365</v>
      </c>
      <c r="G50" s="35" t="s">
        <v>77</v>
      </c>
      <c r="H50" s="35" t="s">
        <v>78</v>
      </c>
      <c r="I50" s="35" t="s">
        <v>22</v>
      </c>
      <c r="J50" s="35"/>
      <c r="K50" s="35"/>
      <c r="L50" s="35"/>
      <c r="M50" s="35"/>
      <c r="N50" s="35">
        <v>6200</v>
      </c>
      <c r="O50" s="35">
        <v>6200</v>
      </c>
      <c r="P50" s="35"/>
      <c r="Q50" s="35"/>
      <c r="R50" s="35" t="s">
        <v>724</v>
      </c>
      <c r="S50" s="35"/>
      <c r="T50" s="35"/>
    </row>
    <row r="51" spans="1:20" ht="64" x14ac:dyDescent="0.2">
      <c r="A51" s="35" t="s">
        <v>311</v>
      </c>
      <c r="B51" s="35" t="s">
        <v>331</v>
      </c>
      <c r="C51" s="35" t="s">
        <v>704</v>
      </c>
      <c r="D51" s="35" t="s">
        <v>712</v>
      </c>
      <c r="E51" s="35" t="s">
        <v>456</v>
      </c>
      <c r="F51" s="35" t="s">
        <v>365</v>
      </c>
      <c r="G51" s="35" t="s">
        <v>77</v>
      </c>
      <c r="H51" s="35"/>
      <c r="I51" s="35"/>
      <c r="J51" s="35" t="s">
        <v>366</v>
      </c>
      <c r="K51" s="35" t="s">
        <v>712</v>
      </c>
      <c r="L51" s="35"/>
      <c r="M51" s="35"/>
      <c r="N51" s="35">
        <v>6200</v>
      </c>
      <c r="O51" s="35">
        <v>6200</v>
      </c>
      <c r="P51" s="35"/>
      <c r="Q51" s="35"/>
      <c r="R51" s="35" t="s">
        <v>717</v>
      </c>
      <c r="S51" s="35"/>
      <c r="T51" s="35"/>
    </row>
    <row r="52" spans="1:20" ht="64" x14ac:dyDescent="0.2">
      <c r="A52" s="35" t="s">
        <v>311</v>
      </c>
      <c r="B52" s="35" t="s">
        <v>331</v>
      </c>
      <c r="C52" s="35" t="s">
        <v>704</v>
      </c>
      <c r="D52" s="35" t="s">
        <v>712</v>
      </c>
      <c r="E52" s="35" t="s">
        <v>457</v>
      </c>
      <c r="F52" s="35" t="s">
        <v>365</v>
      </c>
      <c r="G52" s="35" t="s">
        <v>77</v>
      </c>
      <c r="H52" s="35" t="s">
        <v>78</v>
      </c>
      <c r="I52" s="35" t="s">
        <v>24</v>
      </c>
      <c r="J52" s="35"/>
      <c r="K52" s="35"/>
      <c r="L52" s="35"/>
      <c r="M52" s="35"/>
      <c r="N52" s="35">
        <v>6200</v>
      </c>
      <c r="O52" s="35">
        <v>6200</v>
      </c>
      <c r="P52" s="35"/>
      <c r="Q52" s="35"/>
      <c r="R52" s="35" t="s">
        <v>725</v>
      </c>
      <c r="S52" s="35"/>
      <c r="T52" s="35"/>
    </row>
    <row r="53" spans="1:20" ht="32" x14ac:dyDescent="0.2">
      <c r="A53" s="35" t="s">
        <v>311</v>
      </c>
      <c r="B53" s="35" t="s">
        <v>331</v>
      </c>
      <c r="C53" s="35" t="s">
        <v>704</v>
      </c>
      <c r="D53" s="35" t="s">
        <v>712</v>
      </c>
      <c r="E53" s="35" t="s">
        <v>457</v>
      </c>
      <c r="F53" s="35" t="s">
        <v>365</v>
      </c>
      <c r="G53" s="35" t="s">
        <v>77</v>
      </c>
      <c r="H53" s="35" t="s">
        <v>366</v>
      </c>
      <c r="I53" s="35" t="s">
        <v>712</v>
      </c>
      <c r="J53" s="35"/>
      <c r="K53" s="35"/>
      <c r="L53" s="35"/>
      <c r="M53" s="35"/>
      <c r="N53" s="35">
        <v>22</v>
      </c>
      <c r="O53" s="35">
        <v>22</v>
      </c>
      <c r="P53" s="35"/>
      <c r="Q53" s="35"/>
      <c r="R53" s="35" t="s">
        <v>718</v>
      </c>
      <c r="S53" s="35"/>
      <c r="T53" s="35"/>
    </row>
    <row r="54" spans="1:20" ht="32" x14ac:dyDescent="0.2">
      <c r="A54" s="35" t="s">
        <v>311</v>
      </c>
      <c r="B54" s="35" t="s">
        <v>331</v>
      </c>
      <c r="C54" s="35" t="s">
        <v>704</v>
      </c>
      <c r="D54" s="35" t="s">
        <v>713</v>
      </c>
      <c r="E54" s="35" t="s">
        <v>456</v>
      </c>
      <c r="F54" s="35" t="s">
        <v>365</v>
      </c>
      <c r="G54" s="35" t="s">
        <v>77</v>
      </c>
      <c r="H54" s="35"/>
      <c r="I54" s="35"/>
      <c r="J54" s="35" t="s">
        <v>459</v>
      </c>
      <c r="K54" s="35" t="s">
        <v>720</v>
      </c>
      <c r="L54" s="35"/>
      <c r="M54" s="35"/>
      <c r="N54" s="35">
        <v>443</v>
      </c>
      <c r="O54" s="35">
        <v>443</v>
      </c>
      <c r="P54" s="35"/>
      <c r="Q54" s="35"/>
      <c r="R54" s="35" t="s">
        <v>721</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 type="list" allowBlank="1" xr:uid="{D6C2AB56-7FCB-874E-AFFD-DF69F786118D}">
          <x14:formula1>
            <xm:f>drop_down_rule_set!$L$2:$L$55</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5" t="s">
        <v>1066</v>
      </c>
      <c r="B1" s="147"/>
      <c r="C1" s="147"/>
      <c r="D1" s="147"/>
      <c r="E1" s="147"/>
      <c r="F1" s="147"/>
      <c r="G1" s="147"/>
      <c r="H1" s="147"/>
      <c r="I1" s="147"/>
    </row>
    <row r="2" spans="1:9" x14ac:dyDescent="0.2">
      <c r="A2" s="6" t="s">
        <v>0</v>
      </c>
      <c r="B2" s="6" t="s">
        <v>6</v>
      </c>
      <c r="C2" s="6" t="s">
        <v>983</v>
      </c>
      <c r="D2" s="30" t="s">
        <v>984</v>
      </c>
      <c r="E2" s="30" t="s">
        <v>985</v>
      </c>
      <c r="F2" s="30" t="s">
        <v>986</v>
      </c>
      <c r="G2" s="30" t="s">
        <v>987</v>
      </c>
      <c r="H2" s="30" t="s">
        <v>988</v>
      </c>
      <c r="I2" s="6" t="s">
        <v>395</v>
      </c>
    </row>
    <row r="3" spans="1:9" s="34" customFormat="1" x14ac:dyDescent="0.2">
      <c r="A3" s="32" t="s">
        <v>4</v>
      </c>
      <c r="B3" s="32"/>
      <c r="C3" s="32"/>
      <c r="D3" s="105"/>
      <c r="E3" s="105"/>
      <c r="F3" s="105"/>
      <c r="G3" s="105"/>
      <c r="H3" s="105"/>
      <c r="I3" s="32"/>
    </row>
    <row r="4" spans="1:9" ht="43.5" customHeight="1" x14ac:dyDescent="0.2">
      <c r="A4" s="35" t="s">
        <v>311</v>
      </c>
      <c r="B4" s="36" t="s">
        <v>331</v>
      </c>
      <c r="C4" s="35" t="s">
        <v>1034</v>
      </c>
      <c r="D4" s="35" t="s">
        <v>1036</v>
      </c>
      <c r="E4" s="35" t="s">
        <v>1038</v>
      </c>
      <c r="F4" s="35" t="s">
        <v>1026</v>
      </c>
      <c r="G4" s="35" t="s">
        <v>1027</v>
      </c>
      <c r="H4" s="35">
        <v>3600</v>
      </c>
      <c r="I4" s="33"/>
    </row>
    <row r="5" spans="1:9" ht="43.5" customHeight="1" x14ac:dyDescent="0.2">
      <c r="A5" s="35" t="s">
        <v>311</v>
      </c>
      <c r="B5" s="36" t="s">
        <v>331</v>
      </c>
      <c r="C5" s="35" t="s">
        <v>1034</v>
      </c>
      <c r="D5" s="35" t="s">
        <v>1036</v>
      </c>
      <c r="E5" s="35" t="s">
        <v>1039</v>
      </c>
      <c r="F5" s="35" t="s">
        <v>1028</v>
      </c>
      <c r="G5" s="35" t="s">
        <v>1029</v>
      </c>
      <c r="H5" s="35">
        <v>300</v>
      </c>
      <c r="I5" s="33"/>
    </row>
    <row r="6" spans="1:9" ht="43.5" customHeight="1" x14ac:dyDescent="0.2">
      <c r="A6" s="35" t="s">
        <v>311</v>
      </c>
      <c r="B6" s="36" t="s">
        <v>331</v>
      </c>
      <c r="C6" s="35" t="s">
        <v>1035</v>
      </c>
      <c r="D6" s="35" t="s">
        <v>1037</v>
      </c>
      <c r="E6" s="35" t="s">
        <v>1040</v>
      </c>
      <c r="F6" s="35" t="s">
        <v>1026</v>
      </c>
      <c r="G6" s="35" t="s">
        <v>1030</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10999981-4B7A-9D4E-929A-6B0585617731}">
          <x14:formula1>
            <xm:f>INDIRECT("drop_down_rule_comp!$D$2:$D$"&amp;drop_down_rule_comp!$C$3+1)</xm:f>
          </x14:formula1>
          <xm:sqref>B3:B1048576</xm:sqref>
        </x14:dataValidation>
        <x14:dataValidation type="list" allowBlank="1" xr:uid="{600A13E4-7BE9-0B48-808B-C88623C6E4E8}">
          <x14:formula1>
            <xm:f>drop_down_rule_set!$L$2:$L$55</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8" t="s">
        <v>1063</v>
      </c>
      <c r="B1" s="149"/>
      <c r="C1" s="149"/>
      <c r="D1" s="149"/>
      <c r="E1" s="149"/>
      <c r="F1" s="149"/>
      <c r="G1" s="149"/>
      <c r="H1" s="149"/>
      <c r="I1" s="149"/>
      <c r="J1" s="149"/>
      <c r="K1" s="149"/>
    </row>
    <row r="2" spans="1:11" ht="32" x14ac:dyDescent="0.2">
      <c r="A2" s="30" t="s">
        <v>0</v>
      </c>
      <c r="B2" s="31" t="s">
        <v>6</v>
      </c>
      <c r="C2" s="30" t="s">
        <v>10</v>
      </c>
      <c r="D2" s="30" t="s">
        <v>307</v>
      </c>
      <c r="E2" s="30" t="s">
        <v>989</v>
      </c>
      <c r="F2" s="30" t="s">
        <v>990</v>
      </c>
      <c r="G2" s="30" t="s">
        <v>991</v>
      </c>
      <c r="H2" s="30" t="s">
        <v>992</v>
      </c>
      <c r="I2" s="30" t="s">
        <v>993</v>
      </c>
      <c r="J2" s="30" t="s">
        <v>1024</v>
      </c>
      <c r="K2" s="30" t="s">
        <v>395</v>
      </c>
    </row>
    <row r="3" spans="1:11" s="34" customFormat="1" x14ac:dyDescent="0.2">
      <c r="A3" s="105" t="s">
        <v>4</v>
      </c>
      <c r="B3" s="105"/>
      <c r="C3" s="105"/>
      <c r="D3" s="105"/>
      <c r="E3" s="105"/>
      <c r="F3" s="105"/>
      <c r="G3" s="105"/>
      <c r="H3" s="105"/>
      <c r="I3" s="105"/>
      <c r="J3" s="105"/>
      <c r="K3" s="105"/>
    </row>
    <row r="4" spans="1:11" ht="64" x14ac:dyDescent="0.2">
      <c r="A4" s="36" t="s">
        <v>311</v>
      </c>
      <c r="B4" s="36" t="s">
        <v>331</v>
      </c>
      <c r="C4" s="36" t="s">
        <v>438</v>
      </c>
      <c r="D4" s="36" t="s">
        <v>438</v>
      </c>
      <c r="E4" s="35" t="s">
        <v>1041</v>
      </c>
      <c r="F4" s="33" t="s">
        <v>1031</v>
      </c>
      <c r="G4" s="36" t="s">
        <v>441</v>
      </c>
      <c r="H4" s="33" t="s">
        <v>1033</v>
      </c>
      <c r="I4" s="32"/>
      <c r="J4" s="33" t="s">
        <v>1025</v>
      </c>
      <c r="K4" s="33"/>
    </row>
    <row r="5" spans="1:11" ht="29.25" customHeight="1" x14ac:dyDescent="0.2">
      <c r="A5" s="35" t="s">
        <v>311</v>
      </c>
      <c r="B5" s="36" t="s">
        <v>331</v>
      </c>
      <c r="C5" s="36" t="s">
        <v>438</v>
      </c>
      <c r="D5" s="36" t="s">
        <v>438</v>
      </c>
      <c r="E5" s="35" t="s">
        <v>1041</v>
      </c>
      <c r="F5" s="33" t="s">
        <v>1032</v>
      </c>
      <c r="G5" s="36" t="s">
        <v>441</v>
      </c>
      <c r="H5" s="33" t="s">
        <v>1042</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 type="list" allowBlank="1" xr:uid="{7FE49E2F-6AC9-E44C-951A-95E664D2EEA6}">
          <x14:formula1>
            <xm:f>drop_down_rule_set!$L$2:$L$55</xm:f>
          </x14:formula1>
          <xm:sqref>A3:A1048576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82" customHeight="1" x14ac:dyDescent="0.2">
      <c r="A1" s="135" t="s">
        <v>1064</v>
      </c>
      <c r="B1" s="135"/>
      <c r="C1" s="135"/>
      <c r="D1" s="135"/>
      <c r="E1" s="135"/>
      <c r="F1" s="135"/>
      <c r="G1" s="135"/>
    </row>
    <row r="2" spans="1:7" s="43" customFormat="1" ht="28.75" customHeight="1" x14ac:dyDescent="0.2">
      <c r="A2" s="30" t="s">
        <v>0</v>
      </c>
      <c r="B2" s="30" t="s">
        <v>6</v>
      </c>
      <c r="C2" s="30" t="s">
        <v>307</v>
      </c>
      <c r="D2" s="31" t="s">
        <v>80</v>
      </c>
      <c r="E2" s="31" t="s">
        <v>81</v>
      </c>
      <c r="F2" s="31" t="s">
        <v>82</v>
      </c>
      <c r="G2" s="31" t="s">
        <v>395</v>
      </c>
    </row>
    <row r="3" spans="1:7" ht="44.25" customHeight="1" x14ac:dyDescent="0.2">
      <c r="A3" s="36" t="s">
        <v>5</v>
      </c>
      <c r="B3" s="36" t="s">
        <v>337</v>
      </c>
      <c r="C3" s="36" t="s">
        <v>83</v>
      </c>
      <c r="D3" s="36" t="s">
        <v>55</v>
      </c>
      <c r="E3" s="36" t="s">
        <v>84</v>
      </c>
      <c r="F3" s="36" t="s">
        <v>97</v>
      </c>
      <c r="G3" s="35" t="s">
        <v>403</v>
      </c>
    </row>
    <row r="4" spans="1:7" ht="28.75" customHeight="1" x14ac:dyDescent="0.2">
      <c r="A4" s="36" t="s">
        <v>5</v>
      </c>
      <c r="B4" s="36" t="s">
        <v>337</v>
      </c>
      <c r="C4" s="36" t="s">
        <v>85</v>
      </c>
      <c r="D4" s="36" t="s">
        <v>86</v>
      </c>
      <c r="E4" s="36" t="s">
        <v>84</v>
      </c>
      <c r="F4" s="36" t="s">
        <v>99</v>
      </c>
      <c r="G4" s="36"/>
    </row>
    <row r="5" spans="1:7" ht="28.75" customHeight="1" x14ac:dyDescent="0.2">
      <c r="A5" s="36" t="s">
        <v>5</v>
      </c>
      <c r="B5" s="36" t="s">
        <v>337</v>
      </c>
      <c r="C5" s="36" t="s">
        <v>87</v>
      </c>
      <c r="D5" s="36" t="s">
        <v>55</v>
      </c>
      <c r="E5" s="36" t="s">
        <v>84</v>
      </c>
      <c r="F5" s="36" t="s">
        <v>330</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48BF80ED-9066-394C-8E50-141ADE7D07A2}">
          <x14:formula1>
            <xm:f>INDIRECT("drop_down_rule_comp!$D$2:$D$"&amp;drop_down_rule_comp!$C$3+1)</xm:f>
          </x14:formula1>
          <xm:sqref>B3:B1048576</xm:sqref>
        </x14:dataValidation>
        <x14:dataValidation type="list" allowBlank="1" xr:uid="{392C168D-A8AA-FC48-9915-83E3A099C052}">
          <x14:formula1>
            <xm:f>drop_down_rule_set!$L$2:$L$55</xm:f>
          </x14:formula1>
          <xm:sqref>A3:A1048576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0"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50" t="s">
        <v>1680</v>
      </c>
      <c r="B1" s="151"/>
      <c r="C1" s="151"/>
      <c r="D1" s="151"/>
      <c r="E1" s="151"/>
      <c r="F1" s="151"/>
      <c r="G1" s="151"/>
      <c r="H1" s="152"/>
      <c r="I1" s="139" t="s">
        <v>1238</v>
      </c>
      <c r="J1" s="140"/>
      <c r="K1" s="140"/>
      <c r="L1" s="140"/>
      <c r="M1" s="140"/>
      <c r="N1" s="140"/>
      <c r="O1" s="140"/>
      <c r="P1" s="140"/>
      <c r="Q1" s="140"/>
      <c r="R1" s="140"/>
      <c r="S1" s="140"/>
      <c r="T1" s="140"/>
      <c r="U1" s="140"/>
      <c r="V1" s="141"/>
    </row>
    <row r="2" spans="1:22" s="43" customFormat="1" ht="52.5" customHeight="1" x14ac:dyDescent="0.2">
      <c r="A2" s="30" t="s">
        <v>0</v>
      </c>
      <c r="B2" s="31" t="s">
        <v>6</v>
      </c>
      <c r="C2" s="31" t="s">
        <v>80</v>
      </c>
      <c r="D2" s="30" t="s">
        <v>307</v>
      </c>
      <c r="E2" s="31" t="s">
        <v>82</v>
      </c>
      <c r="F2" s="31" t="s">
        <v>1235</v>
      </c>
      <c r="G2" s="30" t="s">
        <v>88</v>
      </c>
      <c r="H2" s="31" t="s">
        <v>89</v>
      </c>
      <c r="I2" s="30" t="s">
        <v>404</v>
      </c>
      <c r="J2" s="30" t="s">
        <v>81</v>
      </c>
      <c r="K2" s="31" t="s">
        <v>605</v>
      </c>
      <c r="L2" s="31" t="s">
        <v>606</v>
      </c>
      <c r="M2" s="31" t="s">
        <v>609</v>
      </c>
      <c r="N2" s="31" t="s">
        <v>610</v>
      </c>
      <c r="O2" s="31" t="s">
        <v>1093</v>
      </c>
      <c r="P2" s="30" t="s">
        <v>91</v>
      </c>
      <c r="Q2" s="30" t="s">
        <v>92</v>
      </c>
      <c r="R2" s="10" t="s">
        <v>413</v>
      </c>
      <c r="S2" s="30" t="s">
        <v>93</v>
      </c>
      <c r="T2" s="31" t="s">
        <v>94</v>
      </c>
      <c r="U2" s="31" t="s">
        <v>960</v>
      </c>
      <c r="V2" s="30" t="s">
        <v>395</v>
      </c>
    </row>
    <row r="3" spans="1:22" ht="64" x14ac:dyDescent="0.2">
      <c r="A3" s="36" t="s">
        <v>311</v>
      </c>
      <c r="B3" s="36" t="s">
        <v>331</v>
      </c>
      <c r="C3" s="36" t="s">
        <v>55</v>
      </c>
      <c r="D3" s="36" t="s">
        <v>640</v>
      </c>
      <c r="E3" s="36" t="s">
        <v>330</v>
      </c>
      <c r="F3" s="35" t="s">
        <v>1236</v>
      </c>
      <c r="G3" s="36" t="b">
        <v>0</v>
      </c>
      <c r="H3" s="36" t="s">
        <v>729</v>
      </c>
      <c r="I3" s="36" t="s">
        <v>405</v>
      </c>
      <c r="J3" s="77" t="s">
        <v>730</v>
      </c>
      <c r="K3" s="36">
        <v>8</v>
      </c>
      <c r="L3" s="36"/>
      <c r="M3" s="36"/>
      <c r="N3" s="36"/>
      <c r="O3" s="36"/>
      <c r="P3" s="36" t="s">
        <v>98</v>
      </c>
      <c r="Q3" s="36" t="s">
        <v>537</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28" x14ac:dyDescent="0.2">
      <c r="A5" s="52" t="s">
        <v>5</v>
      </c>
      <c r="B5" s="52" t="s">
        <v>331</v>
      </c>
      <c r="C5" s="52" t="s">
        <v>55</v>
      </c>
      <c r="D5" s="52" t="s">
        <v>370</v>
      </c>
      <c r="E5" s="52" t="s">
        <v>99</v>
      </c>
      <c r="F5" s="53" t="s">
        <v>1237</v>
      </c>
      <c r="G5" s="52" t="b">
        <v>0</v>
      </c>
      <c r="H5" s="52"/>
      <c r="I5" s="52" t="s">
        <v>406</v>
      </c>
      <c r="J5" s="52" t="s">
        <v>326</v>
      </c>
      <c r="K5" s="52"/>
      <c r="L5" s="52"/>
      <c r="M5" s="52" t="b">
        <v>1</v>
      </c>
      <c r="N5" s="52"/>
      <c r="O5" s="52" t="s">
        <v>995</v>
      </c>
      <c r="P5" s="52" t="s">
        <v>98</v>
      </c>
      <c r="Q5" s="52" t="s">
        <v>414</v>
      </c>
      <c r="R5" s="52" t="s">
        <v>345</v>
      </c>
      <c r="S5" s="52"/>
      <c r="T5" s="52" t="s">
        <v>87</v>
      </c>
      <c r="U5" s="53" t="s">
        <v>1084</v>
      </c>
      <c r="V5" s="53" t="s">
        <v>403</v>
      </c>
    </row>
    <row r="6" spans="1:22" ht="96" x14ac:dyDescent="0.2">
      <c r="A6" s="52" t="s">
        <v>5</v>
      </c>
      <c r="B6" s="52" t="s">
        <v>316</v>
      </c>
      <c r="C6" s="52" t="s">
        <v>55</v>
      </c>
      <c r="D6" s="52" t="s">
        <v>371</v>
      </c>
      <c r="E6" s="52" t="s">
        <v>330</v>
      </c>
      <c r="F6" s="53" t="s">
        <v>1240</v>
      </c>
      <c r="G6" s="52" t="b">
        <v>0</v>
      </c>
      <c r="H6" s="52"/>
      <c r="I6" s="52" t="s">
        <v>407</v>
      </c>
      <c r="J6" s="83" t="s">
        <v>100</v>
      </c>
      <c r="K6" s="83">
        <v>16</v>
      </c>
      <c r="L6" s="83">
        <v>55</v>
      </c>
      <c r="M6" s="83"/>
      <c r="N6" s="83"/>
      <c r="O6" s="83"/>
      <c r="P6" s="52" t="s">
        <v>98</v>
      </c>
      <c r="Q6" s="52" t="s">
        <v>369</v>
      </c>
      <c r="R6" s="52"/>
      <c r="S6" s="52" t="s">
        <v>367</v>
      </c>
      <c r="T6" s="52"/>
      <c r="U6" s="53" t="s">
        <v>1085</v>
      </c>
      <c r="V6" s="52"/>
    </row>
    <row r="7" spans="1:22" ht="96" x14ac:dyDescent="0.2">
      <c r="A7" s="52" t="s">
        <v>5</v>
      </c>
      <c r="B7" s="52" t="s">
        <v>331</v>
      </c>
      <c r="C7" s="52" t="s">
        <v>55</v>
      </c>
      <c r="D7" s="52" t="s">
        <v>372</v>
      </c>
      <c r="E7" s="52" t="s">
        <v>99</v>
      </c>
      <c r="F7" s="53" t="s">
        <v>1241</v>
      </c>
      <c r="G7" s="52" t="b">
        <v>0</v>
      </c>
      <c r="H7" s="52"/>
      <c r="I7" s="52" t="s">
        <v>406</v>
      </c>
      <c r="J7" s="83" t="s">
        <v>100</v>
      </c>
      <c r="K7" s="83"/>
      <c r="L7" s="83"/>
      <c r="M7" s="83"/>
      <c r="N7" s="83"/>
      <c r="O7" s="83"/>
      <c r="P7" s="52" t="s">
        <v>98</v>
      </c>
      <c r="Q7" s="52" t="s">
        <v>369</v>
      </c>
      <c r="R7" s="52"/>
      <c r="S7" s="52" t="s">
        <v>368</v>
      </c>
      <c r="T7" s="52"/>
      <c r="U7" s="52"/>
      <c r="V7" s="52"/>
    </row>
    <row r="8" spans="1:22" ht="96" x14ac:dyDescent="0.2">
      <c r="A8" s="52" t="s">
        <v>5</v>
      </c>
      <c r="B8" s="52" t="s">
        <v>331</v>
      </c>
      <c r="C8" s="52" t="s">
        <v>55</v>
      </c>
      <c r="D8" s="52" t="s">
        <v>741</v>
      </c>
      <c r="E8" s="52" t="s">
        <v>330</v>
      </c>
      <c r="F8" s="53" t="s">
        <v>1242</v>
      </c>
      <c r="G8" s="52" t="b">
        <v>0</v>
      </c>
      <c r="H8" s="52"/>
      <c r="I8" s="52" t="s">
        <v>740</v>
      </c>
      <c r="J8" s="83" t="s">
        <v>100</v>
      </c>
      <c r="K8" s="83"/>
      <c r="L8" s="83"/>
      <c r="M8" s="83"/>
      <c r="N8" s="83"/>
      <c r="O8" s="83"/>
      <c r="P8" s="52" t="s">
        <v>98</v>
      </c>
      <c r="Q8" s="52" t="s">
        <v>369</v>
      </c>
      <c r="R8" s="52"/>
      <c r="S8" s="52" t="s">
        <v>368</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 type="list" allowBlank="1" xr:uid="{58CABDAC-3EC8-244C-8CC6-62411D89AED8}">
          <x14:formula1>
            <xm:f>drop_down_rule_set!$L$2:$L$55</xm:f>
          </x14:formula1>
          <xm:sqref>A3:A1048576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9" t="s">
        <v>1559</v>
      </c>
      <c r="B1" s="140"/>
      <c r="C1" s="140"/>
      <c r="D1" s="140"/>
      <c r="E1" s="140"/>
      <c r="F1" s="140"/>
      <c r="G1" s="140"/>
      <c r="H1" s="140"/>
      <c r="I1" s="140"/>
      <c r="J1" s="140"/>
      <c r="K1" s="140"/>
      <c r="L1" s="140"/>
      <c r="M1" s="140"/>
      <c r="N1" s="140"/>
      <c r="O1" s="140"/>
      <c r="P1" s="140"/>
      <c r="Q1" s="140"/>
      <c r="R1" s="141"/>
    </row>
    <row r="2" spans="1:18" s="43" customFormat="1" ht="48" x14ac:dyDescent="0.2">
      <c r="A2" s="30" t="s">
        <v>0</v>
      </c>
      <c r="B2" s="30" t="s">
        <v>6</v>
      </c>
      <c r="C2" s="30" t="s">
        <v>101</v>
      </c>
      <c r="D2" s="30" t="s">
        <v>1052</v>
      </c>
      <c r="E2" s="30" t="s">
        <v>102</v>
      </c>
      <c r="F2" s="31" t="s">
        <v>80</v>
      </c>
      <c r="G2" s="31" t="s">
        <v>103</v>
      </c>
      <c r="H2" s="31" t="s">
        <v>104</v>
      </c>
      <c r="I2" s="31" t="s">
        <v>612</v>
      </c>
      <c r="J2" s="31" t="s">
        <v>404</v>
      </c>
      <c r="K2" s="31" t="s">
        <v>1162</v>
      </c>
      <c r="L2" s="31" t="s">
        <v>1163</v>
      </c>
      <c r="M2" s="31" t="s">
        <v>1164</v>
      </c>
      <c r="N2" s="31" t="s">
        <v>1168</v>
      </c>
      <c r="O2" s="31" t="s">
        <v>611</v>
      </c>
      <c r="P2" s="31" t="s">
        <v>92</v>
      </c>
      <c r="Q2" s="31" t="s">
        <v>413</v>
      </c>
      <c r="R2" s="31" t="s">
        <v>395</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316</v>
      </c>
      <c r="C4" s="52" t="s">
        <v>373</v>
      </c>
      <c r="D4" s="52">
        <v>40</v>
      </c>
      <c r="E4" s="52">
        <v>150</v>
      </c>
      <c r="F4" s="52" t="s">
        <v>55</v>
      </c>
      <c r="G4" s="52" t="s">
        <v>371</v>
      </c>
      <c r="H4" s="52" t="s">
        <v>105</v>
      </c>
      <c r="I4" s="53" t="s">
        <v>613</v>
      </c>
      <c r="J4" s="124" t="s">
        <v>1165</v>
      </c>
      <c r="K4" s="124" t="s">
        <v>1166</v>
      </c>
      <c r="L4" s="124">
        <v>100</v>
      </c>
      <c r="M4" s="124" t="s">
        <v>1167</v>
      </c>
      <c r="N4" s="124" t="s">
        <v>1175</v>
      </c>
      <c r="O4" s="84" t="b">
        <v>1</v>
      </c>
      <c r="P4" s="84"/>
      <c r="Q4" s="52" t="s">
        <v>345</v>
      </c>
      <c r="R4" s="53" t="s">
        <v>403</v>
      </c>
    </row>
    <row r="5" spans="1:18" ht="28.75" customHeight="1" x14ac:dyDescent="0.2">
      <c r="A5" s="52" t="s">
        <v>5</v>
      </c>
      <c r="B5" s="52" t="s">
        <v>325</v>
      </c>
      <c r="C5" s="52" t="s">
        <v>374</v>
      </c>
      <c r="D5" s="52"/>
      <c r="E5" s="52">
        <v>150</v>
      </c>
      <c r="F5" s="52" t="s">
        <v>55</v>
      </c>
      <c r="G5" s="52" t="s">
        <v>372</v>
      </c>
      <c r="H5" s="85" t="s">
        <v>105</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2">
        <x14:dataValidation type="list" allowBlank="1" xr:uid="{0D42991A-073B-0B40-AF45-49EF0E834302}">
          <x14:formula1>
            <xm:f>INDIRECT("drop_down_rule_comp!$D$2:$D$"&amp;drop_down_rule_comp!$C$3+1)</xm:f>
          </x14:formula1>
          <xm:sqref>B3:B1048576</xm:sqref>
        </x14:dataValidation>
        <x14:dataValidation type="list" allowBlank="1" xr:uid="{5F2F54D4-DE5B-A740-A826-1380AC8F6641}">
          <x14:formula1>
            <xm:f>drop_down_rule_set!$L$2:$L$55</xm:f>
          </x14:formula1>
          <xm:sqref>A3:A1048576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9" t="s">
        <v>1239</v>
      </c>
      <c r="B1" s="140"/>
      <c r="C1" s="140"/>
      <c r="D1" s="140"/>
      <c r="E1" s="140"/>
      <c r="F1" s="140"/>
      <c r="G1" s="140"/>
      <c r="H1" s="140"/>
      <c r="I1" s="140"/>
      <c r="J1" s="140"/>
      <c r="K1" s="140"/>
      <c r="L1" s="141"/>
      <c r="M1" s="153" t="s">
        <v>1227</v>
      </c>
      <c r="N1" s="154"/>
      <c r="O1" s="154"/>
      <c r="P1" s="154"/>
      <c r="Q1" s="154"/>
      <c r="R1" s="154"/>
      <c r="S1" s="154"/>
      <c r="T1" s="154"/>
      <c r="U1" s="154"/>
      <c r="V1" s="155"/>
    </row>
    <row r="2" spans="1:22" s="1" customFormat="1" ht="63" customHeight="1" x14ac:dyDescent="0.2">
      <c r="A2" s="10" t="s">
        <v>0</v>
      </c>
      <c r="B2" s="10" t="s">
        <v>6</v>
      </c>
      <c r="C2" s="10" t="s">
        <v>80</v>
      </c>
      <c r="D2" s="10" t="s">
        <v>106</v>
      </c>
      <c r="E2" s="31" t="s">
        <v>1235</v>
      </c>
      <c r="F2" s="10" t="s">
        <v>107</v>
      </c>
      <c r="G2" s="10" t="s">
        <v>108</v>
      </c>
      <c r="H2" s="10" t="s">
        <v>93</v>
      </c>
      <c r="I2" s="10" t="s">
        <v>109</v>
      </c>
      <c r="J2" s="31" t="s">
        <v>1180</v>
      </c>
      <c r="K2" s="31" t="s">
        <v>1176</v>
      </c>
      <c r="L2" s="31" t="s">
        <v>1177</v>
      </c>
      <c r="M2" s="10" t="s">
        <v>110</v>
      </c>
      <c r="N2" s="10" t="s">
        <v>111</v>
      </c>
      <c r="O2" s="10" t="s">
        <v>112</v>
      </c>
      <c r="P2" s="10" t="s">
        <v>113</v>
      </c>
      <c r="Q2" s="10" t="s">
        <v>114</v>
      </c>
      <c r="R2" s="10" t="s">
        <v>115</v>
      </c>
      <c r="S2" s="10" t="s">
        <v>116</v>
      </c>
      <c r="T2" s="31" t="s">
        <v>1193</v>
      </c>
      <c r="U2" s="31" t="s">
        <v>1178</v>
      </c>
      <c r="V2" s="10" t="s">
        <v>395</v>
      </c>
    </row>
    <row r="3" spans="1:22" ht="24" customHeight="1" x14ac:dyDescent="0.2">
      <c r="A3" s="36" t="s">
        <v>4</v>
      </c>
      <c r="B3" s="36"/>
      <c r="C3" s="36"/>
      <c r="D3" s="36"/>
      <c r="E3" s="35" t="s">
        <v>564</v>
      </c>
      <c r="F3" s="36"/>
      <c r="G3" s="36"/>
      <c r="H3" s="36"/>
      <c r="I3" s="36"/>
      <c r="J3" s="36"/>
      <c r="K3" s="36"/>
      <c r="L3" s="36"/>
      <c r="M3" s="36"/>
      <c r="N3" s="36"/>
      <c r="O3" s="36"/>
      <c r="P3" s="36"/>
      <c r="Q3" s="36"/>
      <c r="R3" s="36"/>
      <c r="S3" s="36"/>
      <c r="T3" s="36"/>
      <c r="U3" s="36"/>
      <c r="V3" s="36"/>
    </row>
    <row r="4" spans="1:22" ht="64" x14ac:dyDescent="0.2">
      <c r="A4" s="87" t="s">
        <v>5</v>
      </c>
      <c r="B4" s="52" t="s">
        <v>331</v>
      </c>
      <c r="C4" s="87" t="s">
        <v>86</v>
      </c>
      <c r="D4" s="87" t="s">
        <v>117</v>
      </c>
      <c r="E4" s="53" t="s">
        <v>1237</v>
      </c>
      <c r="F4" s="87"/>
      <c r="G4" s="87" t="s">
        <v>118</v>
      </c>
      <c r="H4" s="53" t="s">
        <v>396</v>
      </c>
      <c r="I4" s="87" t="s">
        <v>119</v>
      </c>
      <c r="J4" s="52"/>
      <c r="K4" s="52"/>
      <c r="L4" s="52"/>
      <c r="M4" s="87" t="s">
        <v>468</v>
      </c>
      <c r="N4" s="87"/>
      <c r="O4" s="87"/>
      <c r="P4" s="87"/>
      <c r="Q4" s="87"/>
      <c r="R4" s="87"/>
      <c r="S4" s="87"/>
      <c r="T4" s="52"/>
      <c r="U4" s="52"/>
      <c r="V4" s="53" t="s">
        <v>403</v>
      </c>
    </row>
    <row r="5" spans="1:22" ht="24" customHeight="1" x14ac:dyDescent="0.2">
      <c r="A5" s="87"/>
      <c r="B5" s="52"/>
      <c r="C5" s="87"/>
      <c r="D5" s="87"/>
      <c r="E5" s="88"/>
      <c r="F5" s="87"/>
      <c r="G5" s="87"/>
      <c r="H5" s="52"/>
      <c r="I5" s="87"/>
      <c r="J5" s="52"/>
      <c r="K5" s="52"/>
      <c r="L5" s="52"/>
      <c r="M5" s="87" t="s">
        <v>468</v>
      </c>
      <c r="N5" s="87" t="s">
        <v>120</v>
      </c>
      <c r="O5" s="87" t="s">
        <v>121</v>
      </c>
      <c r="P5" s="87"/>
      <c r="Q5" s="87"/>
      <c r="R5" s="87"/>
      <c r="S5" s="87"/>
      <c r="T5" s="52"/>
      <c r="U5" s="52"/>
      <c r="V5" s="52"/>
    </row>
    <row r="6" spans="1:22" ht="24" customHeight="1" x14ac:dyDescent="0.2">
      <c r="A6" s="87"/>
      <c r="B6" s="82"/>
      <c r="C6" s="87"/>
      <c r="D6" s="87"/>
      <c r="E6" s="88"/>
      <c r="F6" s="87"/>
      <c r="G6" s="87"/>
      <c r="H6" s="52"/>
      <c r="I6" s="87"/>
      <c r="J6" s="52"/>
      <c r="K6" s="52"/>
      <c r="L6" s="52"/>
      <c r="M6" s="87" t="s">
        <v>468</v>
      </c>
      <c r="N6" s="87" t="s">
        <v>122</v>
      </c>
      <c r="O6" s="87" t="s">
        <v>123</v>
      </c>
      <c r="P6" s="87"/>
      <c r="Q6" s="87"/>
      <c r="R6" s="87"/>
      <c r="S6" s="87"/>
      <c r="T6" s="52"/>
      <c r="U6" s="52"/>
      <c r="V6" s="52"/>
    </row>
    <row r="7" spans="1:22" ht="48" x14ac:dyDescent="0.2">
      <c r="A7" s="87" t="s">
        <v>5</v>
      </c>
      <c r="B7" s="52" t="s">
        <v>331</v>
      </c>
      <c r="C7" s="87" t="s">
        <v>86</v>
      </c>
      <c r="D7" s="87" t="s">
        <v>117</v>
      </c>
      <c r="E7" s="53" t="s">
        <v>1237</v>
      </c>
      <c r="F7" s="87"/>
      <c r="G7" s="87"/>
      <c r="H7" s="52"/>
      <c r="I7" s="87" t="s">
        <v>124</v>
      </c>
      <c r="J7" s="52"/>
      <c r="K7" s="52"/>
      <c r="L7" s="52"/>
      <c r="M7" s="87" t="s">
        <v>469</v>
      </c>
      <c r="N7" s="87"/>
      <c r="O7" s="87"/>
      <c r="P7" s="87"/>
      <c r="Q7" s="87"/>
      <c r="R7" s="87"/>
      <c r="S7" s="87"/>
      <c r="T7" s="52"/>
      <c r="U7" s="52"/>
      <c r="V7" s="52"/>
    </row>
    <row r="8" spans="1:22" ht="48" x14ac:dyDescent="0.2">
      <c r="A8" s="87" t="s">
        <v>5</v>
      </c>
      <c r="B8" s="52" t="s">
        <v>331</v>
      </c>
      <c r="C8" s="87" t="s">
        <v>95</v>
      </c>
      <c r="D8" s="87" t="s">
        <v>125</v>
      </c>
      <c r="E8" s="53" t="s">
        <v>1237</v>
      </c>
      <c r="F8" s="87"/>
      <c r="G8" s="87"/>
      <c r="H8" s="52"/>
      <c r="I8" s="87" t="s">
        <v>126</v>
      </c>
      <c r="J8" s="52"/>
      <c r="K8" s="52"/>
      <c r="L8" s="52"/>
      <c r="M8" s="87" t="s">
        <v>470</v>
      </c>
      <c r="N8" s="87" t="s">
        <v>127</v>
      </c>
      <c r="O8" s="87" t="s">
        <v>121</v>
      </c>
      <c r="P8" s="87"/>
      <c r="Q8" s="87"/>
      <c r="R8" s="87"/>
      <c r="S8" s="87"/>
      <c r="T8" s="52"/>
      <c r="U8" s="52"/>
      <c r="V8" s="52"/>
    </row>
    <row r="9" spans="1:22" ht="48" x14ac:dyDescent="0.2">
      <c r="A9" s="87" t="s">
        <v>5</v>
      </c>
      <c r="B9" s="52" t="s">
        <v>331</v>
      </c>
      <c r="C9" s="87" t="s">
        <v>95</v>
      </c>
      <c r="D9" s="87" t="s">
        <v>128</v>
      </c>
      <c r="E9" s="53" t="s">
        <v>1237</v>
      </c>
      <c r="F9" s="87"/>
      <c r="G9" s="87"/>
      <c r="H9" s="52"/>
      <c r="I9" s="87" t="s">
        <v>126</v>
      </c>
      <c r="J9" s="52"/>
      <c r="K9" s="52"/>
      <c r="L9" s="52"/>
      <c r="M9" s="87" t="s">
        <v>470</v>
      </c>
      <c r="N9" s="87" t="s">
        <v>129</v>
      </c>
      <c r="O9" s="87" t="s">
        <v>123</v>
      </c>
      <c r="P9" s="87"/>
      <c r="Q9" s="87"/>
      <c r="R9" s="87"/>
      <c r="S9" s="87"/>
      <c r="T9" s="52"/>
      <c r="U9" s="52"/>
      <c r="V9" s="52"/>
    </row>
    <row r="10" spans="1:22" ht="48" x14ac:dyDescent="0.2">
      <c r="A10" s="87" t="s">
        <v>5</v>
      </c>
      <c r="B10" s="52" t="s">
        <v>331</v>
      </c>
      <c r="C10" s="87" t="s">
        <v>86</v>
      </c>
      <c r="D10" s="87" t="s">
        <v>130</v>
      </c>
      <c r="E10" s="53" t="s">
        <v>1237</v>
      </c>
      <c r="F10" s="87"/>
      <c r="G10" s="87"/>
      <c r="H10" s="52"/>
      <c r="I10" s="87" t="s">
        <v>131</v>
      </c>
      <c r="J10" s="52"/>
      <c r="K10" s="52"/>
      <c r="L10" s="52"/>
      <c r="M10" s="87" t="s">
        <v>471</v>
      </c>
      <c r="N10" s="87"/>
      <c r="O10" s="87"/>
      <c r="P10" s="87"/>
      <c r="Q10" s="87"/>
      <c r="R10" s="87"/>
      <c r="S10" s="87"/>
      <c r="T10" s="52"/>
      <c r="U10" s="52"/>
      <c r="V10" s="52"/>
    </row>
    <row r="11" spans="1:22" ht="48" x14ac:dyDescent="0.2">
      <c r="A11" s="87" t="s">
        <v>5</v>
      </c>
      <c r="B11" s="52" t="s">
        <v>331</v>
      </c>
      <c r="C11" s="87" t="s">
        <v>86</v>
      </c>
      <c r="D11" s="87" t="s">
        <v>1225</v>
      </c>
      <c r="E11" s="53" t="s">
        <v>1237</v>
      </c>
      <c r="F11" s="87"/>
      <c r="G11" s="87"/>
      <c r="H11" s="52"/>
      <c r="I11" s="87"/>
      <c r="J11" s="52"/>
      <c r="K11" s="52"/>
      <c r="L11" s="52"/>
      <c r="M11" s="87"/>
      <c r="N11" s="87"/>
      <c r="O11" s="87"/>
      <c r="P11" s="87"/>
      <c r="Q11" s="87"/>
      <c r="R11" s="87"/>
      <c r="S11" s="87"/>
      <c r="T11" s="52"/>
      <c r="U11" s="52"/>
      <c r="V11" s="52"/>
    </row>
    <row r="12" spans="1:22" ht="15" x14ac:dyDescent="0.2">
      <c r="A12" s="87" t="s">
        <v>5</v>
      </c>
      <c r="B12" s="52" t="s">
        <v>331</v>
      </c>
      <c r="C12" s="87" t="s">
        <v>86</v>
      </c>
      <c r="D12" s="87"/>
      <c r="E12" s="53"/>
      <c r="F12" s="87"/>
      <c r="G12" s="87"/>
      <c r="H12" s="52"/>
      <c r="I12" s="87" t="s">
        <v>1226</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U1:XFD1048576 D2:D1048576 F2:L1048576 M1:S1048576 E2" xr:uid="{6585BFD1-FCAD-AB4B-A467-E55533136206}"/>
    <dataValidation showInputMessage="1" showErrorMessage="1" sqref="T1:T1048576" xr:uid="{B2C1DC0D-AB56-E344-B3BC-0C930F5E74F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 type="list" allowBlank="1" xr:uid="{0757FBA8-DB93-E44F-A921-A9517A7362D6}">
          <x14:formula1>
            <xm:f>drop_down_rule_set!$L$2:$L$55</xm:f>
          </x14:formula1>
          <xm:sqref>A3:A1048576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6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7.1640625" customWidth="1"/>
    <col min="23" max="23" width="10.5" customWidth="1"/>
    <col min="24" max="24" width="15.1640625" customWidth="1"/>
    <col min="25" max="25" width="8.33203125" customWidth="1"/>
    <col min="26" max="26" width="9.1640625" customWidth="1"/>
    <col min="27" max="27" width="21.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9" t="s">
        <v>1243</v>
      </c>
      <c r="B1" s="140"/>
      <c r="C1" s="140"/>
      <c r="D1" s="140"/>
      <c r="E1" s="140"/>
      <c r="F1" s="140"/>
      <c r="G1" s="140"/>
      <c r="H1" s="140"/>
      <c r="I1" s="140"/>
      <c r="J1" s="140"/>
      <c r="K1" s="140"/>
      <c r="L1" s="140"/>
      <c r="M1" s="140"/>
      <c r="N1" s="140"/>
      <c r="O1" s="141"/>
      <c r="P1" s="150" t="s">
        <v>1272</v>
      </c>
      <c r="Q1" s="151"/>
      <c r="R1" s="151"/>
      <c r="S1" s="151"/>
      <c r="T1" s="151"/>
      <c r="U1" s="151"/>
      <c r="V1" s="151"/>
      <c r="W1" s="151"/>
      <c r="X1" s="151"/>
      <c r="Y1" s="151"/>
      <c r="Z1" s="151"/>
      <c r="AA1" s="151"/>
      <c r="AB1" s="151"/>
      <c r="AC1" s="151"/>
      <c r="AD1" s="151"/>
      <c r="AE1" s="151"/>
      <c r="AF1" s="151"/>
      <c r="AG1" s="151"/>
      <c r="AH1" s="151"/>
      <c r="AI1" s="151"/>
    </row>
    <row r="2" spans="1:35" s="1" customFormat="1" ht="62" customHeight="1" x14ac:dyDescent="0.2">
      <c r="A2" s="31" t="s">
        <v>0</v>
      </c>
      <c r="B2" s="31" t="s">
        <v>6</v>
      </c>
      <c r="C2" s="31" t="s">
        <v>769</v>
      </c>
      <c r="D2" s="31" t="s">
        <v>1106</v>
      </c>
      <c r="E2" s="31" t="s">
        <v>768</v>
      </c>
      <c r="F2" s="31" t="s">
        <v>767</v>
      </c>
      <c r="G2" s="31" t="s">
        <v>766</v>
      </c>
      <c r="H2" s="31" t="s">
        <v>1244</v>
      </c>
      <c r="I2" s="31" t="s">
        <v>1267</v>
      </c>
      <c r="J2" s="31" t="s">
        <v>765</v>
      </c>
      <c r="K2" s="31" t="s">
        <v>764</v>
      </c>
      <c r="L2" s="31" t="s">
        <v>763</v>
      </c>
      <c r="M2" s="31" t="s">
        <v>762</v>
      </c>
      <c r="N2" s="31" t="s">
        <v>1263</v>
      </c>
      <c r="O2" s="31" t="s">
        <v>761</v>
      </c>
      <c r="P2" s="31" t="s">
        <v>760</v>
      </c>
      <c r="Q2" s="31" t="s">
        <v>81</v>
      </c>
      <c r="R2" s="31" t="s">
        <v>605</v>
      </c>
      <c r="S2" s="31" t="s">
        <v>404</v>
      </c>
      <c r="T2" s="31" t="s">
        <v>606</v>
      </c>
      <c r="U2" s="31" t="s">
        <v>759</v>
      </c>
      <c r="V2" s="31" t="s">
        <v>1268</v>
      </c>
      <c r="W2" s="31" t="s">
        <v>80</v>
      </c>
      <c r="X2" s="31" t="s">
        <v>1110</v>
      </c>
      <c r="Y2" s="31" t="s">
        <v>758</v>
      </c>
      <c r="Z2" s="31" t="s">
        <v>757</v>
      </c>
      <c r="AA2" s="31" t="s">
        <v>1269</v>
      </c>
      <c r="AB2" s="31" t="s">
        <v>756</v>
      </c>
      <c r="AC2" s="31" t="s">
        <v>91</v>
      </c>
      <c r="AD2" s="31" t="s">
        <v>395</v>
      </c>
      <c r="AE2" s="31" t="s">
        <v>755</v>
      </c>
      <c r="AF2" s="31" t="s">
        <v>754</v>
      </c>
      <c r="AG2" s="31" t="s">
        <v>1113</v>
      </c>
      <c r="AH2" s="31" t="s">
        <v>1114</v>
      </c>
      <c r="AI2" s="31" t="s">
        <v>1118</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39" customHeight="1" x14ac:dyDescent="0.2">
      <c r="A4" s="53" t="s">
        <v>311</v>
      </c>
      <c r="B4" s="95" t="s">
        <v>417</v>
      </c>
      <c r="C4" s="95" t="s">
        <v>753</v>
      </c>
      <c r="D4" s="95" t="s">
        <v>1107</v>
      </c>
      <c r="E4" s="95" t="s">
        <v>1109</v>
      </c>
      <c r="F4" s="95" t="s">
        <v>752</v>
      </c>
      <c r="G4" s="95" t="b">
        <v>1</v>
      </c>
      <c r="H4" s="95" t="s">
        <v>1270</v>
      </c>
      <c r="I4" s="95" t="s">
        <v>1270</v>
      </c>
      <c r="J4" s="53" t="b">
        <v>0</v>
      </c>
      <c r="K4" s="95" t="s">
        <v>751</v>
      </c>
      <c r="L4" s="95" t="s">
        <v>750</v>
      </c>
      <c r="M4" s="95" t="s">
        <v>670</v>
      </c>
      <c r="N4" s="95" t="s">
        <v>1264</v>
      </c>
      <c r="O4" s="95" t="s">
        <v>1109</v>
      </c>
      <c r="P4" s="95">
        <v>1</v>
      </c>
      <c r="Q4" s="95" t="s">
        <v>742</v>
      </c>
      <c r="R4" s="95">
        <v>32</v>
      </c>
      <c r="S4" s="95" t="s">
        <v>771</v>
      </c>
      <c r="T4" s="95">
        <v>32</v>
      </c>
      <c r="U4" s="95" t="s">
        <v>669</v>
      </c>
      <c r="V4" s="95" t="s">
        <v>1271</v>
      </c>
      <c r="W4" s="95" t="s">
        <v>95</v>
      </c>
      <c r="X4" s="95" t="s">
        <v>1111</v>
      </c>
      <c r="Y4" s="95"/>
      <c r="Z4" s="95"/>
      <c r="AA4" s="95"/>
      <c r="AB4" s="96" t="s">
        <v>749</v>
      </c>
      <c r="AC4" s="95" t="s">
        <v>98</v>
      </c>
      <c r="AD4" s="95"/>
      <c r="AE4" s="96"/>
      <c r="AF4" s="96"/>
      <c r="AG4" s="96"/>
      <c r="AH4" s="96"/>
      <c r="AI4" s="96"/>
    </row>
    <row r="5" spans="1:35" ht="32" x14ac:dyDescent="0.2">
      <c r="A5" s="53" t="s">
        <v>311</v>
      </c>
      <c r="B5" s="53"/>
      <c r="C5" s="53"/>
      <c r="D5" s="95"/>
      <c r="E5" s="52"/>
      <c r="F5" s="53"/>
      <c r="G5" s="53"/>
      <c r="H5" s="53"/>
      <c r="I5" s="53"/>
      <c r="J5" s="53"/>
      <c r="K5" s="53"/>
      <c r="L5" s="53"/>
      <c r="M5" s="53"/>
      <c r="N5" s="53" t="s">
        <v>1265</v>
      </c>
      <c r="O5" s="95" t="s">
        <v>1109</v>
      </c>
      <c r="P5" s="53">
        <v>2</v>
      </c>
      <c r="Q5" s="53" t="s">
        <v>747</v>
      </c>
      <c r="R5" s="53">
        <v>16</v>
      </c>
      <c r="S5" s="53" t="s">
        <v>771</v>
      </c>
      <c r="T5" s="53">
        <v>32</v>
      </c>
      <c r="U5" s="53"/>
      <c r="V5" s="95" t="s">
        <v>1271</v>
      </c>
      <c r="W5" s="53" t="s">
        <v>86</v>
      </c>
      <c r="X5" s="95" t="s">
        <v>1112</v>
      </c>
      <c r="Y5" s="53"/>
      <c r="Z5" s="53"/>
      <c r="AA5" s="53"/>
      <c r="AB5" s="52" t="s">
        <v>746</v>
      </c>
      <c r="AC5" s="53" t="s">
        <v>98</v>
      </c>
      <c r="AD5" s="53"/>
      <c r="AE5" s="52"/>
      <c r="AF5" s="52"/>
      <c r="AG5" s="52"/>
      <c r="AH5" s="52"/>
      <c r="AI5" s="52"/>
    </row>
    <row r="6" spans="1:35" ht="32" x14ac:dyDescent="0.2">
      <c r="A6" s="53" t="s">
        <v>311</v>
      </c>
      <c r="B6" s="95" t="s">
        <v>417</v>
      </c>
      <c r="C6" s="53" t="s">
        <v>745</v>
      </c>
      <c r="D6" s="53" t="s">
        <v>1108</v>
      </c>
      <c r="E6" s="53" t="s">
        <v>1109</v>
      </c>
      <c r="F6" s="53" t="s">
        <v>744</v>
      </c>
      <c r="G6" s="53" t="b">
        <v>0</v>
      </c>
      <c r="H6" s="95" t="s">
        <v>1270</v>
      </c>
      <c r="I6" s="95" t="s">
        <v>1270</v>
      </c>
      <c r="J6" s="53" t="b">
        <v>0</v>
      </c>
      <c r="K6" s="53"/>
      <c r="L6" s="53"/>
      <c r="M6" s="53"/>
      <c r="N6" s="53" t="s">
        <v>1266</v>
      </c>
      <c r="O6" s="95" t="s">
        <v>1109</v>
      </c>
      <c r="P6" s="53">
        <v>1</v>
      </c>
      <c r="Q6" s="53" t="s">
        <v>742</v>
      </c>
      <c r="R6" s="53">
        <v>32</v>
      </c>
      <c r="S6" s="53" t="s">
        <v>771</v>
      </c>
      <c r="T6" s="53">
        <v>32</v>
      </c>
      <c r="U6" s="95" t="s">
        <v>669</v>
      </c>
      <c r="V6" s="95" t="s">
        <v>1271</v>
      </c>
      <c r="W6" s="53" t="s">
        <v>95</v>
      </c>
      <c r="X6" s="95" t="s">
        <v>1112</v>
      </c>
      <c r="Y6" s="53">
        <v>2</v>
      </c>
      <c r="Z6" s="53"/>
      <c r="AA6" s="95" t="s">
        <v>1271</v>
      </c>
      <c r="AB6" s="97"/>
      <c r="AC6" s="53" t="s">
        <v>98</v>
      </c>
      <c r="AD6" s="53"/>
      <c r="AE6" s="52"/>
      <c r="AF6" s="52"/>
      <c r="AG6" s="52"/>
      <c r="AH6" s="52"/>
      <c r="AI6" s="53" t="s">
        <v>1119</v>
      </c>
    </row>
  </sheetData>
  <mergeCells count="2">
    <mergeCell ref="A1:O1"/>
    <mergeCell ref="P1:AI1"/>
  </mergeCells>
  <dataValidations count="2">
    <dataValidation allowBlank="1" sqref="A1:B2 Y2:Z1048576 E1:J2 D3:D1048576 AA2 V2:W2 O4:P6 C1:C1048576 D1 K1:M1048576 N1 N3:N1048576 Q7:U1048576 O1:P2 P2:U6 AJ1:XFD1048576 AB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AA3:AA1048576 H3:I1048576 V3:V1048576</xm:sqref>
        </x14:dataValidation>
        <x14:dataValidation type="list" allowBlank="1" prompt="Select an OCI Region." xr:uid="{495D32CE-3F1F-3245-8FCB-48744197D742}">
          <x14:formula1>
            <xm:f>drop_down_rule_set!$L$2:$L$55</xm:f>
          </x14:formula1>
          <xm:sqref>A3:A1048576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5" t="s">
        <v>1262</v>
      </c>
      <c r="B1" s="135"/>
      <c r="C1" s="135"/>
      <c r="D1" s="135"/>
      <c r="E1" s="135"/>
      <c r="F1" s="135"/>
      <c r="G1" s="135"/>
      <c r="H1" s="135"/>
      <c r="I1" s="135"/>
      <c r="J1" s="135"/>
      <c r="K1" s="135"/>
      <c r="L1" s="135"/>
      <c r="M1" s="135"/>
      <c r="N1" s="135"/>
      <c r="O1" s="135"/>
      <c r="P1" s="135"/>
      <c r="Q1" s="135"/>
      <c r="R1" s="135"/>
      <c r="S1" s="135"/>
    </row>
    <row r="2" spans="1:19" ht="43" customHeight="1" x14ac:dyDescent="0.2">
      <c r="A2" s="19" t="s">
        <v>0</v>
      </c>
      <c r="B2" s="19" t="s">
        <v>6</v>
      </c>
      <c r="C2" s="6" t="s">
        <v>132</v>
      </c>
      <c r="D2" s="19" t="s">
        <v>604</v>
      </c>
      <c r="E2" s="19" t="s">
        <v>502</v>
      </c>
      <c r="F2" s="19" t="s">
        <v>503</v>
      </c>
      <c r="G2" s="19" t="s">
        <v>1235</v>
      </c>
      <c r="H2" s="19" t="s">
        <v>133</v>
      </c>
      <c r="I2" s="19" t="s">
        <v>93</v>
      </c>
      <c r="J2" s="19" t="s">
        <v>614</v>
      </c>
      <c r="K2" s="19" t="s">
        <v>134</v>
      </c>
      <c r="L2" s="19" t="s">
        <v>135</v>
      </c>
      <c r="M2" s="19" t="s">
        <v>136</v>
      </c>
      <c r="N2" s="19" t="s">
        <v>137</v>
      </c>
      <c r="O2" s="19" t="s">
        <v>138</v>
      </c>
      <c r="P2" s="19" t="s">
        <v>139</v>
      </c>
      <c r="Q2" s="19" t="s">
        <v>380</v>
      </c>
      <c r="R2" s="19" t="s">
        <v>381</v>
      </c>
      <c r="S2" s="31" t="s">
        <v>395</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331</v>
      </c>
      <c r="C4" s="52" t="s">
        <v>375</v>
      </c>
      <c r="D4" s="52" t="s">
        <v>140</v>
      </c>
      <c r="E4" s="52"/>
      <c r="F4" s="52"/>
      <c r="G4" s="53" t="s">
        <v>1237</v>
      </c>
      <c r="H4" s="52" t="b">
        <v>1</v>
      </c>
      <c r="I4" s="52"/>
      <c r="J4" s="52"/>
      <c r="K4" s="53" t="s">
        <v>141</v>
      </c>
      <c r="L4" s="52" t="s">
        <v>142</v>
      </c>
      <c r="M4" s="52"/>
      <c r="N4" s="52"/>
      <c r="O4" s="52" t="s">
        <v>143</v>
      </c>
      <c r="P4" s="53" t="s">
        <v>144</v>
      </c>
      <c r="Q4" s="52" t="s">
        <v>390</v>
      </c>
      <c r="R4" s="89" t="s">
        <v>392</v>
      </c>
      <c r="S4" s="53" t="s">
        <v>403</v>
      </c>
    </row>
    <row r="5" spans="1:19" ht="37.5" customHeight="1" x14ac:dyDescent="0.2">
      <c r="A5" s="52"/>
      <c r="B5" s="52"/>
      <c r="C5" s="52"/>
      <c r="D5" s="52"/>
      <c r="E5" s="52"/>
      <c r="F5" s="52"/>
      <c r="G5" s="52"/>
      <c r="H5" s="52"/>
      <c r="I5" s="52"/>
      <c r="J5" s="52"/>
      <c r="K5" s="53"/>
      <c r="L5" s="52" t="s">
        <v>145</v>
      </c>
      <c r="M5" s="52"/>
      <c r="N5" s="52"/>
      <c r="O5" s="52" t="s">
        <v>143</v>
      </c>
      <c r="P5" s="53" t="s">
        <v>144</v>
      </c>
      <c r="Q5" s="52"/>
      <c r="R5" s="52"/>
      <c r="S5" s="52"/>
    </row>
    <row r="6" spans="1:19" ht="43.5" customHeight="1" x14ac:dyDescent="0.2">
      <c r="A6" s="52" t="s">
        <v>5</v>
      </c>
      <c r="B6" s="52" t="s">
        <v>331</v>
      </c>
      <c r="C6" s="52" t="s">
        <v>376</v>
      </c>
      <c r="D6" s="52" t="s">
        <v>146</v>
      </c>
      <c r="E6" s="52"/>
      <c r="F6" s="52"/>
      <c r="G6" s="53" t="s">
        <v>1237</v>
      </c>
      <c r="H6" s="52" t="b">
        <v>0</v>
      </c>
      <c r="I6" s="52" t="s">
        <v>364</v>
      </c>
      <c r="J6" s="52"/>
      <c r="K6" s="53" t="s">
        <v>147</v>
      </c>
      <c r="L6" s="52" t="s">
        <v>148</v>
      </c>
      <c r="M6" s="52" t="s">
        <v>143</v>
      </c>
      <c r="N6" s="52" t="s">
        <v>149</v>
      </c>
      <c r="O6" s="52" t="s">
        <v>143</v>
      </c>
      <c r="P6" s="52" t="s">
        <v>143</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 type="list" allowBlank="1" prompt="Select an OCI Region." xr:uid="{70DBC8A3-2943-444E-98B8-3FCF198F865C}">
          <x14:formula1>
            <xm:f>drop_down_rule_set!$L$2:$L$55</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26.5"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9" t="s">
        <v>1261</v>
      </c>
      <c r="B1" s="140"/>
      <c r="C1" s="140"/>
      <c r="D1" s="140"/>
      <c r="E1" s="140"/>
      <c r="F1" s="140"/>
      <c r="G1" s="140"/>
      <c r="H1" s="140"/>
      <c r="I1" s="140"/>
      <c r="J1" s="140"/>
      <c r="K1" s="140"/>
      <c r="L1" s="140"/>
      <c r="M1" s="140"/>
      <c r="N1" s="140"/>
      <c r="O1" s="140"/>
      <c r="P1" s="140"/>
      <c r="Q1" s="140"/>
      <c r="R1" s="140"/>
      <c r="S1" s="140"/>
      <c r="T1" s="140"/>
      <c r="U1" s="140"/>
      <c r="V1" s="141"/>
    </row>
    <row r="2" spans="1:22" ht="58.5" customHeight="1" x14ac:dyDescent="0.2">
      <c r="A2" s="37" t="s">
        <v>0</v>
      </c>
      <c r="B2" s="37" t="s">
        <v>6</v>
      </c>
      <c r="C2" s="38" t="s">
        <v>132</v>
      </c>
      <c r="D2" s="31" t="s">
        <v>607</v>
      </c>
      <c r="E2" s="37" t="s">
        <v>616</v>
      </c>
      <c r="F2" s="37" t="s">
        <v>150</v>
      </c>
      <c r="G2" s="37" t="s">
        <v>1254</v>
      </c>
      <c r="H2" s="37" t="s">
        <v>151</v>
      </c>
      <c r="I2" s="37" t="s">
        <v>152</v>
      </c>
      <c r="J2" s="37" t="s">
        <v>153</v>
      </c>
      <c r="K2" s="37" t="s">
        <v>154</v>
      </c>
      <c r="L2" s="37" t="s">
        <v>412</v>
      </c>
      <c r="M2" s="37" t="s">
        <v>155</v>
      </c>
      <c r="N2" s="37" t="s">
        <v>156</v>
      </c>
      <c r="O2" s="37" t="s">
        <v>157</v>
      </c>
      <c r="P2" s="37" t="s">
        <v>158</v>
      </c>
      <c r="Q2" s="37" t="s">
        <v>159</v>
      </c>
      <c r="R2" s="11" t="s">
        <v>160</v>
      </c>
      <c r="S2" s="31" t="s">
        <v>380</v>
      </c>
      <c r="T2" s="31" t="s">
        <v>379</v>
      </c>
      <c r="U2" s="31" t="s">
        <v>410</v>
      </c>
      <c r="V2" s="31" t="s">
        <v>411</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331</v>
      </c>
      <c r="C4" s="52" t="s">
        <v>375</v>
      </c>
      <c r="D4" s="52"/>
      <c r="E4" s="52"/>
      <c r="F4" s="52" t="s">
        <v>161</v>
      </c>
      <c r="G4" s="53" t="s">
        <v>1256</v>
      </c>
      <c r="H4" s="52" t="s">
        <v>162</v>
      </c>
      <c r="I4" s="52" t="s">
        <v>163</v>
      </c>
      <c r="J4" s="52">
        <v>80</v>
      </c>
      <c r="K4" s="52" t="s">
        <v>164</v>
      </c>
      <c r="L4" s="52">
        <v>10000</v>
      </c>
      <c r="M4" s="52" t="s">
        <v>165</v>
      </c>
      <c r="N4" s="52" t="s">
        <v>166</v>
      </c>
      <c r="O4" s="52" t="b">
        <v>1</v>
      </c>
      <c r="P4" s="52" t="s">
        <v>164</v>
      </c>
      <c r="Q4" s="52" t="s">
        <v>23</v>
      </c>
      <c r="R4" s="52" t="s">
        <v>96</v>
      </c>
      <c r="S4" s="52" t="s">
        <v>390</v>
      </c>
      <c r="T4" s="90" t="s">
        <v>391</v>
      </c>
      <c r="U4" s="52">
        <v>2</v>
      </c>
      <c r="V4" s="52" t="b">
        <v>1</v>
      </c>
    </row>
    <row r="5" spans="1:22" x14ac:dyDescent="0.2">
      <c r="A5" s="52"/>
      <c r="B5" s="52"/>
      <c r="C5" s="52"/>
      <c r="D5" s="52" t="s">
        <v>148</v>
      </c>
      <c r="E5" s="52"/>
      <c r="F5" s="52" t="s">
        <v>167</v>
      </c>
      <c r="G5" s="52" t="s">
        <v>1255</v>
      </c>
      <c r="H5" s="52" t="s">
        <v>162</v>
      </c>
      <c r="I5" s="52" t="s">
        <v>163</v>
      </c>
      <c r="J5" s="52">
        <v>443</v>
      </c>
      <c r="K5" s="52"/>
      <c r="L5" s="52"/>
      <c r="M5" s="52" t="s">
        <v>168</v>
      </c>
      <c r="N5" s="52" t="s">
        <v>169</v>
      </c>
      <c r="O5" s="52" t="b">
        <v>1</v>
      </c>
      <c r="P5" s="52"/>
      <c r="Q5" s="52" t="s">
        <v>21</v>
      </c>
      <c r="R5" s="52"/>
      <c r="S5" s="52"/>
      <c r="T5" s="52"/>
      <c r="U5" s="52"/>
      <c r="V5" s="52"/>
    </row>
    <row r="6" spans="1:22" ht="28.75" customHeight="1" x14ac:dyDescent="0.2">
      <c r="A6" s="52" t="s">
        <v>5</v>
      </c>
      <c r="B6" s="52" t="s">
        <v>331</v>
      </c>
      <c r="C6" s="52" t="s">
        <v>376</v>
      </c>
      <c r="D6" s="52"/>
      <c r="E6" s="52"/>
      <c r="F6" s="52" t="s">
        <v>170</v>
      </c>
      <c r="G6" s="52" t="s">
        <v>1257</v>
      </c>
      <c r="H6" s="52" t="s">
        <v>162</v>
      </c>
      <c r="I6" s="52" t="s">
        <v>163</v>
      </c>
      <c r="J6" s="52">
        <v>80</v>
      </c>
      <c r="K6" s="52" t="s">
        <v>164</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xr:uid="{45CB2C48-FD26-B54E-B01D-F34BF2E37B38}">
          <x14:formula1>
            <xm:f>INDIRECT("drop_down_rule_comp!$D$2:$D$"&amp;drop_down_rule_comp!$C$3+1)</xm:f>
          </x14:formula1>
          <xm:sqref>B3:B1048576</xm:sqref>
        </x14:dataValidation>
        <x14:dataValidation type="list" allowBlank="1" prompt="Select an OCI Region." xr:uid="{157E81DB-16B2-444D-9949-C33EC0A87EFF}">
          <x14:formula1>
            <xm:f>drop_down_rule_set!$L$2:$L$55</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5" t="s">
        <v>615</v>
      </c>
      <c r="B1" s="135"/>
      <c r="C1" s="135"/>
      <c r="D1" s="135"/>
      <c r="E1" s="135"/>
      <c r="F1" s="135"/>
      <c r="G1" s="135"/>
      <c r="H1" s="135"/>
      <c r="I1" s="135"/>
      <c r="J1" s="135"/>
      <c r="K1" s="135"/>
      <c r="L1" s="135"/>
      <c r="M1" s="135"/>
      <c r="N1" s="135"/>
      <c r="O1" s="135"/>
      <c r="P1" s="135"/>
      <c r="Q1" s="135"/>
    </row>
    <row r="2" spans="1:17" ht="46.5" customHeight="1" x14ac:dyDescent="0.2">
      <c r="A2" s="10" t="s">
        <v>0</v>
      </c>
      <c r="B2" s="10" t="s">
        <v>132</v>
      </c>
      <c r="C2" s="10" t="s">
        <v>150</v>
      </c>
      <c r="D2" s="7" t="s">
        <v>235</v>
      </c>
      <c r="E2" s="10" t="s">
        <v>224</v>
      </c>
      <c r="F2" s="10" t="s">
        <v>236</v>
      </c>
      <c r="G2" s="10" t="s">
        <v>237</v>
      </c>
      <c r="H2" s="31" t="s">
        <v>607</v>
      </c>
      <c r="I2" s="31" t="s">
        <v>616</v>
      </c>
      <c r="J2" s="10" t="s">
        <v>238</v>
      </c>
      <c r="K2" s="7" t="s">
        <v>400</v>
      </c>
      <c r="L2" s="7" t="s">
        <v>239</v>
      </c>
      <c r="M2" s="18" t="s">
        <v>240</v>
      </c>
      <c r="N2" s="31" t="s">
        <v>380</v>
      </c>
      <c r="O2" s="31" t="s">
        <v>379</v>
      </c>
      <c r="P2" s="31" t="s">
        <v>410</v>
      </c>
      <c r="Q2" s="31" t="s">
        <v>411</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375</v>
      </c>
      <c r="C4" s="52" t="s">
        <v>161</v>
      </c>
      <c r="D4" s="52" t="s">
        <v>241</v>
      </c>
      <c r="E4" s="52" t="s">
        <v>226</v>
      </c>
      <c r="F4" s="52" t="s">
        <v>186</v>
      </c>
      <c r="G4" s="52" t="s">
        <v>23</v>
      </c>
      <c r="H4" s="52"/>
      <c r="I4" s="52"/>
      <c r="J4" s="52" t="s">
        <v>346</v>
      </c>
      <c r="K4" s="52"/>
      <c r="L4" s="52"/>
      <c r="M4" s="52"/>
      <c r="N4" s="52" t="s">
        <v>390</v>
      </c>
      <c r="O4" s="90" t="s">
        <v>391</v>
      </c>
      <c r="P4" s="52">
        <v>2</v>
      </c>
      <c r="Q4" s="52" t="b">
        <v>1</v>
      </c>
    </row>
    <row r="5" spans="1:17" x14ac:dyDescent="0.2">
      <c r="A5" s="52"/>
      <c r="B5" s="52"/>
      <c r="C5" s="52" t="s">
        <v>167</v>
      </c>
      <c r="D5" s="52"/>
      <c r="E5" s="52" t="s">
        <v>229</v>
      </c>
      <c r="F5" s="52" t="s">
        <v>222</v>
      </c>
      <c r="G5" s="52" t="s">
        <v>23</v>
      </c>
      <c r="H5" s="52"/>
      <c r="I5" s="52"/>
      <c r="J5" s="52" t="s">
        <v>398</v>
      </c>
      <c r="K5" s="52"/>
      <c r="L5" s="52"/>
      <c r="M5" s="52"/>
      <c r="N5" s="52"/>
      <c r="O5" s="52"/>
      <c r="P5" s="52"/>
      <c r="Q5" s="52"/>
    </row>
    <row r="6" spans="1:17" x14ac:dyDescent="0.2">
      <c r="A6" s="52" t="s">
        <v>5</v>
      </c>
      <c r="B6" s="52" t="s">
        <v>376</v>
      </c>
      <c r="C6" s="52" t="s">
        <v>170</v>
      </c>
      <c r="D6" s="52" t="s">
        <v>242</v>
      </c>
      <c r="E6" s="52" t="s">
        <v>232</v>
      </c>
      <c r="F6" s="52" t="s">
        <v>243</v>
      </c>
      <c r="G6" s="52" t="s">
        <v>21</v>
      </c>
      <c r="H6" s="52" t="s">
        <v>148</v>
      </c>
      <c r="I6" s="52"/>
      <c r="J6" s="52" t="s">
        <v>244</v>
      </c>
      <c r="K6" s="52" t="s">
        <v>163</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drop_down_rule_set!$L$2:$L$55</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9" t="s">
        <v>401</v>
      </c>
      <c r="B1" s="140"/>
      <c r="C1" s="140"/>
      <c r="D1" s="140"/>
      <c r="E1" s="140"/>
      <c r="F1" s="140"/>
      <c r="G1" s="140"/>
      <c r="H1" s="140"/>
      <c r="I1" s="140"/>
      <c r="J1" s="142" t="s">
        <v>409</v>
      </c>
      <c r="K1" s="156"/>
      <c r="L1" s="156"/>
      <c r="M1" s="156"/>
      <c r="N1" s="156"/>
      <c r="O1" s="156"/>
      <c r="P1" s="156"/>
      <c r="Q1" s="156"/>
      <c r="R1" s="156"/>
      <c r="S1" s="157"/>
    </row>
    <row r="2" spans="1:19" ht="58.75" customHeight="1" x14ac:dyDescent="0.2">
      <c r="A2" s="10" t="s">
        <v>0</v>
      </c>
      <c r="B2" s="9" t="s">
        <v>132</v>
      </c>
      <c r="C2" s="10" t="s">
        <v>171</v>
      </c>
      <c r="D2" s="10" t="s">
        <v>172</v>
      </c>
      <c r="E2" s="10" t="s">
        <v>173</v>
      </c>
      <c r="F2" s="10" t="s">
        <v>174</v>
      </c>
      <c r="G2" s="10" t="s">
        <v>175</v>
      </c>
      <c r="H2" s="10" t="s">
        <v>176</v>
      </c>
      <c r="I2" s="10" t="s">
        <v>177</v>
      </c>
      <c r="J2" s="10" t="s">
        <v>178</v>
      </c>
      <c r="K2" s="10" t="s">
        <v>179</v>
      </c>
      <c r="L2" s="10" t="s">
        <v>180</v>
      </c>
      <c r="M2" s="10" t="s">
        <v>181</v>
      </c>
      <c r="N2" s="10" t="s">
        <v>182</v>
      </c>
      <c r="O2" s="31" t="s">
        <v>408</v>
      </c>
      <c r="P2" s="10" t="s">
        <v>183</v>
      </c>
      <c r="Q2" s="10" t="s">
        <v>184</v>
      </c>
      <c r="R2" s="10" t="s">
        <v>185</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375</v>
      </c>
      <c r="C4" s="52" t="s">
        <v>186</v>
      </c>
      <c r="D4" s="52" t="s">
        <v>187</v>
      </c>
      <c r="E4" s="52" t="s">
        <v>378</v>
      </c>
      <c r="F4" s="52"/>
      <c r="G4" s="52"/>
      <c r="H4" s="52"/>
      <c r="I4" s="52"/>
      <c r="J4" s="52"/>
      <c r="K4" s="52"/>
      <c r="L4" s="52"/>
      <c r="M4" s="52"/>
      <c r="N4" s="52"/>
      <c r="O4" s="52"/>
      <c r="P4" s="52"/>
      <c r="Q4" s="52"/>
      <c r="R4" s="52">
        <v>405</v>
      </c>
      <c r="S4" s="52"/>
    </row>
    <row r="5" spans="1:19" x14ac:dyDescent="0.2">
      <c r="A5" s="52"/>
      <c r="B5" s="52"/>
      <c r="C5" s="52"/>
      <c r="D5" s="52"/>
      <c r="E5" s="52" t="s">
        <v>189</v>
      </c>
      <c r="F5" s="52"/>
      <c r="G5" s="52"/>
      <c r="H5" s="52"/>
      <c r="I5" s="52"/>
      <c r="J5" s="52"/>
      <c r="K5" s="52"/>
      <c r="L5" s="52"/>
      <c r="M5" s="52"/>
      <c r="N5" s="52"/>
      <c r="O5" s="52"/>
      <c r="P5" s="52"/>
      <c r="Q5" s="52"/>
      <c r="R5" s="52"/>
      <c r="S5" s="52"/>
    </row>
    <row r="6" spans="1:19" x14ac:dyDescent="0.2">
      <c r="A6" s="52"/>
      <c r="B6" s="52"/>
      <c r="C6" s="52"/>
      <c r="D6" s="52"/>
      <c r="E6" s="52" t="s">
        <v>190</v>
      </c>
      <c r="F6" s="52"/>
      <c r="G6" s="52"/>
      <c r="H6" s="52"/>
      <c r="I6" s="52"/>
      <c r="J6" s="52"/>
      <c r="K6" s="52"/>
      <c r="L6" s="52"/>
      <c r="M6" s="52"/>
      <c r="N6" s="52"/>
      <c r="O6" s="52"/>
      <c r="P6" s="52"/>
      <c r="Q6" s="52"/>
      <c r="R6" s="52"/>
      <c r="S6" s="52"/>
    </row>
    <row r="7" spans="1:19" x14ac:dyDescent="0.2">
      <c r="A7" s="52"/>
      <c r="B7" s="52"/>
      <c r="C7" s="52"/>
      <c r="D7" s="52"/>
      <c r="E7" s="52" t="s">
        <v>191</v>
      </c>
      <c r="F7" s="52"/>
      <c r="G7" s="52"/>
      <c r="H7" s="52"/>
      <c r="I7" s="52"/>
      <c r="J7" s="52"/>
      <c r="K7" s="52"/>
      <c r="L7" s="52"/>
      <c r="M7" s="52"/>
      <c r="N7" s="52"/>
      <c r="O7" s="52"/>
      <c r="P7" s="52"/>
      <c r="Q7" s="52"/>
      <c r="R7" s="52"/>
      <c r="S7" s="52"/>
    </row>
    <row r="8" spans="1:19" x14ac:dyDescent="0.2">
      <c r="A8" s="52"/>
      <c r="B8" s="52"/>
      <c r="C8" s="52"/>
      <c r="D8" s="52"/>
      <c r="E8" s="52" t="s">
        <v>192</v>
      </c>
      <c r="F8" s="52"/>
      <c r="G8" s="52"/>
      <c r="H8" s="52"/>
      <c r="I8" s="52"/>
      <c r="J8" s="52"/>
      <c r="K8" s="52"/>
      <c r="L8" s="52"/>
      <c r="M8" s="52"/>
      <c r="N8" s="52"/>
      <c r="O8" s="52"/>
      <c r="P8" s="52"/>
      <c r="Q8" s="52"/>
      <c r="R8" s="52"/>
      <c r="S8" s="52"/>
    </row>
    <row r="9" spans="1:19" x14ac:dyDescent="0.2">
      <c r="A9" s="52"/>
      <c r="B9" s="52"/>
      <c r="C9" s="52"/>
      <c r="D9" s="52" t="s">
        <v>193</v>
      </c>
      <c r="E9" s="52"/>
      <c r="F9" s="52" t="b">
        <v>1</v>
      </c>
      <c r="G9" s="52">
        <v>32</v>
      </c>
      <c r="H9" s="52"/>
      <c r="I9" s="52"/>
      <c r="J9" s="52"/>
      <c r="K9" s="52"/>
      <c r="L9" s="52"/>
      <c r="M9" s="52"/>
      <c r="N9" s="52"/>
      <c r="O9" s="52"/>
      <c r="P9" s="52"/>
      <c r="Q9" s="52"/>
      <c r="R9" s="52"/>
      <c r="S9" s="52"/>
    </row>
    <row r="10" spans="1:19" x14ac:dyDescent="0.2">
      <c r="A10" s="52"/>
      <c r="B10" s="52"/>
      <c r="C10" s="52"/>
      <c r="D10" s="52" t="s">
        <v>194</v>
      </c>
      <c r="E10" s="52"/>
      <c r="F10" s="52"/>
      <c r="G10" s="52"/>
      <c r="H10" s="52" t="s">
        <v>195</v>
      </c>
      <c r="I10" s="52" t="s">
        <v>196</v>
      </c>
      <c r="J10" s="52" t="s">
        <v>197</v>
      </c>
      <c r="K10" s="52"/>
      <c r="L10" s="52"/>
      <c r="M10" s="52"/>
      <c r="N10" s="52"/>
      <c r="O10" s="52"/>
      <c r="P10" s="52"/>
      <c r="Q10" s="52"/>
      <c r="R10" s="52"/>
      <c r="S10" s="52"/>
    </row>
    <row r="11" spans="1:19" x14ac:dyDescent="0.2">
      <c r="A11" s="52"/>
      <c r="B11" s="52"/>
      <c r="C11" s="52"/>
      <c r="D11" s="52" t="s">
        <v>198</v>
      </c>
      <c r="E11" s="52"/>
      <c r="F11" s="52"/>
      <c r="G11" s="52"/>
      <c r="H11" s="52" t="s">
        <v>199</v>
      </c>
      <c r="I11" s="52" t="s">
        <v>200</v>
      </c>
      <c r="J11" s="52"/>
      <c r="K11" s="52" t="s">
        <v>201</v>
      </c>
      <c r="L11" s="52"/>
      <c r="M11" s="52" t="s">
        <v>202</v>
      </c>
      <c r="N11" s="52" t="s">
        <v>203</v>
      </c>
      <c r="O11" s="52"/>
      <c r="P11" s="52">
        <v>302</v>
      </c>
      <c r="Q11" s="52"/>
      <c r="R11" s="52"/>
      <c r="S11" s="52"/>
    </row>
    <row r="12" spans="1:19" x14ac:dyDescent="0.2">
      <c r="A12" s="52"/>
      <c r="B12" s="52"/>
      <c r="C12" s="52"/>
      <c r="D12" s="52" t="s">
        <v>198</v>
      </c>
      <c r="E12" s="52"/>
      <c r="F12" s="52"/>
      <c r="G12" s="52"/>
      <c r="H12" s="52" t="s">
        <v>199</v>
      </c>
      <c r="I12" s="52" t="s">
        <v>204</v>
      </c>
      <c r="J12" s="52"/>
      <c r="K12" s="52" t="s">
        <v>205</v>
      </c>
      <c r="L12" s="52"/>
      <c r="M12" s="52" t="s">
        <v>206</v>
      </c>
      <c r="N12" s="52" t="s">
        <v>203</v>
      </c>
      <c r="O12" s="52"/>
      <c r="P12" s="52">
        <v>303</v>
      </c>
      <c r="Q12" s="52"/>
      <c r="R12" s="52"/>
      <c r="S12" s="52"/>
    </row>
    <row r="13" spans="1:19" x14ac:dyDescent="0.2">
      <c r="A13" s="52"/>
      <c r="B13" s="52"/>
      <c r="C13" s="52"/>
      <c r="D13" s="52" t="s">
        <v>207</v>
      </c>
      <c r="E13" s="52"/>
      <c r="F13" s="52"/>
      <c r="G13" s="52"/>
      <c r="H13" s="52"/>
      <c r="I13" s="52"/>
      <c r="J13" s="52"/>
      <c r="K13" s="52"/>
      <c r="L13" s="52" t="s">
        <v>208</v>
      </c>
      <c r="M13" s="52"/>
      <c r="N13" s="52"/>
      <c r="O13" s="52"/>
      <c r="P13" s="52"/>
      <c r="Q13" s="52" t="s">
        <v>209</v>
      </c>
      <c r="R13" s="52"/>
      <c r="S13" s="52"/>
    </row>
    <row r="14" spans="1:19" x14ac:dyDescent="0.2">
      <c r="A14" s="52"/>
      <c r="B14" s="52"/>
      <c r="C14" s="52"/>
      <c r="D14" s="52" t="s">
        <v>210</v>
      </c>
      <c r="E14" s="52"/>
      <c r="F14" s="52"/>
      <c r="G14" s="52"/>
      <c r="H14" s="52"/>
      <c r="I14" s="52"/>
      <c r="J14" s="52"/>
      <c r="K14" s="52"/>
      <c r="L14" s="52" t="s">
        <v>211</v>
      </c>
      <c r="M14" s="52"/>
      <c r="N14" s="52"/>
      <c r="O14" s="52"/>
      <c r="P14" s="52"/>
      <c r="Q14" s="52"/>
      <c r="R14" s="52"/>
      <c r="S14" s="52" t="s">
        <v>149</v>
      </c>
    </row>
    <row r="15" spans="1:19" x14ac:dyDescent="0.2">
      <c r="A15" s="52"/>
      <c r="B15" s="52"/>
      <c r="C15" s="52"/>
      <c r="D15" s="52" t="s">
        <v>212</v>
      </c>
      <c r="E15" s="52"/>
      <c r="F15" s="52"/>
      <c r="G15" s="52"/>
      <c r="H15" s="52"/>
      <c r="I15" s="52"/>
      <c r="J15" s="52"/>
      <c r="K15" s="52"/>
      <c r="L15" s="52" t="s">
        <v>213</v>
      </c>
      <c r="M15" s="52"/>
      <c r="N15" s="52"/>
      <c r="O15" s="52"/>
      <c r="P15" s="52"/>
      <c r="Q15" s="52"/>
      <c r="R15" s="52"/>
      <c r="S15" s="52"/>
    </row>
    <row r="16" spans="1:19" x14ac:dyDescent="0.2">
      <c r="A16" s="52"/>
      <c r="B16" s="52"/>
      <c r="C16" s="52"/>
      <c r="D16" s="52" t="s">
        <v>214</v>
      </c>
      <c r="E16" s="52"/>
      <c r="F16" s="52"/>
      <c r="G16" s="52"/>
      <c r="H16" s="52"/>
      <c r="I16" s="52"/>
      <c r="J16" s="52"/>
      <c r="K16" s="52"/>
      <c r="L16" s="52" t="s">
        <v>215</v>
      </c>
      <c r="M16" s="52"/>
      <c r="N16" s="52"/>
      <c r="O16" s="52"/>
      <c r="P16" s="52"/>
      <c r="Q16" s="52"/>
      <c r="R16" s="52"/>
      <c r="S16" s="52" t="s">
        <v>216</v>
      </c>
    </row>
    <row r="17" spans="1:19" x14ac:dyDescent="0.2">
      <c r="A17" s="52"/>
      <c r="B17" s="52"/>
      <c r="C17" s="52"/>
      <c r="D17" s="52" t="s">
        <v>217</v>
      </c>
      <c r="E17" s="52"/>
      <c r="F17" s="52"/>
      <c r="G17" s="52"/>
      <c r="H17" s="52"/>
      <c r="I17" s="52"/>
      <c r="J17" s="52"/>
      <c r="K17" s="52"/>
      <c r="L17" s="52" t="s">
        <v>218</v>
      </c>
      <c r="M17" s="52"/>
      <c r="N17" s="52"/>
      <c r="O17" s="52"/>
      <c r="P17" s="52"/>
      <c r="Q17" s="52"/>
      <c r="R17" s="52"/>
      <c r="S17" s="52"/>
    </row>
    <row r="18" spans="1:19" x14ac:dyDescent="0.2">
      <c r="A18" s="52"/>
      <c r="B18" s="52"/>
      <c r="C18" s="52"/>
      <c r="D18" s="52" t="s">
        <v>219</v>
      </c>
      <c r="E18" s="52"/>
      <c r="F18" s="52"/>
      <c r="G18" s="52"/>
      <c r="H18" s="52"/>
      <c r="I18" s="52"/>
      <c r="J18" s="52"/>
      <c r="K18" s="52"/>
      <c r="L18" s="52" t="s">
        <v>220</v>
      </c>
      <c r="M18" s="52"/>
      <c r="N18" s="52"/>
      <c r="O18" s="52"/>
      <c r="P18" s="52"/>
      <c r="Q18" s="52" t="s">
        <v>221</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222</v>
      </c>
      <c r="D20" s="52" t="s">
        <v>187</v>
      </c>
      <c r="E20" s="52" t="s">
        <v>188</v>
      </c>
      <c r="F20" s="52"/>
      <c r="G20" s="52"/>
      <c r="H20" s="52"/>
      <c r="I20" s="52"/>
      <c r="J20" s="52"/>
      <c r="K20" s="52"/>
      <c r="L20" s="52"/>
      <c r="M20" s="52"/>
      <c r="N20" s="52"/>
      <c r="O20" s="52"/>
      <c r="P20" s="52"/>
      <c r="Q20" s="52"/>
      <c r="R20" s="52"/>
      <c r="S20" s="52"/>
    </row>
    <row r="21" spans="1:19" x14ac:dyDescent="0.2">
      <c r="A21" s="52"/>
      <c r="B21" s="52"/>
      <c r="C21" s="52"/>
      <c r="D21" s="52"/>
      <c r="E21" s="52" t="s">
        <v>189</v>
      </c>
      <c r="F21" s="52"/>
      <c r="G21" s="52"/>
      <c r="H21" s="52"/>
      <c r="I21" s="52"/>
      <c r="J21" s="52"/>
      <c r="K21" s="52"/>
      <c r="L21" s="52"/>
      <c r="M21" s="52"/>
      <c r="N21" s="52"/>
      <c r="O21" s="52"/>
      <c r="P21" s="52"/>
      <c r="Q21" s="52"/>
      <c r="R21" s="52"/>
      <c r="S21" s="52"/>
    </row>
    <row r="22" spans="1:19" x14ac:dyDescent="0.2">
      <c r="A22" s="52" t="s">
        <v>5</v>
      </c>
      <c r="B22" s="52" t="s">
        <v>376</v>
      </c>
      <c r="C22" s="52" t="s">
        <v>223</v>
      </c>
      <c r="D22" s="52" t="s">
        <v>187</v>
      </c>
      <c r="E22" s="52" t="s">
        <v>188</v>
      </c>
      <c r="F22" s="52"/>
      <c r="G22" s="52"/>
      <c r="H22" s="52"/>
      <c r="I22" s="52"/>
      <c r="J22" s="52"/>
      <c r="K22" s="52"/>
      <c r="L22" s="52"/>
      <c r="M22" s="52"/>
      <c r="N22" s="52"/>
      <c r="O22" s="52"/>
      <c r="P22" s="52"/>
      <c r="Q22" s="52"/>
      <c r="R22" s="52"/>
      <c r="S22" s="52"/>
    </row>
    <row r="23" spans="1:19" x14ac:dyDescent="0.2">
      <c r="A23" s="52"/>
      <c r="B23" s="52"/>
      <c r="C23" s="52"/>
      <c r="D23" s="52"/>
      <c r="E23" s="52" t="s">
        <v>189</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drop_down_rule_set!$AJ$2:$AJ$41</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drop_down_rule_set!$L$2:$L$55</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8" t="s">
        <v>402</v>
      </c>
      <c r="B1" s="159"/>
      <c r="C1" s="159"/>
      <c r="D1" s="159"/>
      <c r="E1" s="159"/>
      <c r="F1" s="160"/>
    </row>
    <row r="2" spans="1:6" ht="14.5" customHeight="1" x14ac:dyDescent="0.2">
      <c r="A2" s="19" t="s">
        <v>0</v>
      </c>
      <c r="B2" s="6" t="s">
        <v>132</v>
      </c>
      <c r="C2" s="19" t="s">
        <v>224</v>
      </c>
      <c r="D2" s="19" t="s">
        <v>150</v>
      </c>
      <c r="E2" s="19" t="s">
        <v>110</v>
      </c>
      <c r="F2" s="19" t="s">
        <v>225</v>
      </c>
    </row>
    <row r="3" spans="1:6" x14ac:dyDescent="0.2">
      <c r="A3" s="36" t="s">
        <v>4</v>
      </c>
      <c r="B3" s="36"/>
      <c r="C3" s="36"/>
      <c r="D3" s="36"/>
      <c r="E3" s="36"/>
      <c r="F3" s="36"/>
    </row>
    <row r="4" spans="1:6" x14ac:dyDescent="0.2">
      <c r="A4" s="52" t="s">
        <v>5</v>
      </c>
      <c r="B4" s="52" t="s">
        <v>375</v>
      </c>
      <c r="C4" s="52" t="s">
        <v>226</v>
      </c>
      <c r="D4" s="52" t="s">
        <v>161</v>
      </c>
      <c r="E4" s="52" t="s">
        <v>227</v>
      </c>
      <c r="F4" s="52" t="s">
        <v>201</v>
      </c>
    </row>
    <row r="5" spans="1:6" x14ac:dyDescent="0.2">
      <c r="A5" s="52"/>
      <c r="B5" s="52"/>
      <c r="C5" s="52"/>
      <c r="D5" s="52" t="s">
        <v>167</v>
      </c>
      <c r="E5" s="52" t="s">
        <v>228</v>
      </c>
      <c r="F5" s="52" t="s">
        <v>205</v>
      </c>
    </row>
    <row r="6" spans="1:6" x14ac:dyDescent="0.2">
      <c r="A6" s="52"/>
      <c r="B6" s="52"/>
      <c r="C6" s="52" t="s">
        <v>229</v>
      </c>
      <c r="D6" s="52" t="s">
        <v>161</v>
      </c>
      <c r="E6" s="52" t="s">
        <v>230</v>
      </c>
      <c r="F6" s="52" t="s">
        <v>231</v>
      </c>
    </row>
    <row r="7" spans="1:6" x14ac:dyDescent="0.2">
      <c r="A7" s="52" t="s">
        <v>5</v>
      </c>
      <c r="B7" s="52" t="s">
        <v>376</v>
      </c>
      <c r="C7" s="52" t="s">
        <v>232</v>
      </c>
      <c r="D7" s="52" t="s">
        <v>170</v>
      </c>
      <c r="E7" s="52" t="s">
        <v>233</v>
      </c>
      <c r="F7" s="52" t="s">
        <v>234</v>
      </c>
    </row>
  </sheetData>
  <mergeCells count="1">
    <mergeCell ref="A1:F1"/>
  </mergeCells>
  <dataValidations count="1">
    <dataValidation allowBlank="1" sqref="A1:A2 B1:E1048576 G1:XFD1048576 F1:F2" xr:uid="{EC0E3CB6-0518-934F-8FBF-D74A2735A75B}"/>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drop_down_rule_set!$L$2:$L$55</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35F5-D74C-4E81-A1BD-5AC962A52475}">
  <sheetPr>
    <tabColor theme="2" tint="-0.249977111117893"/>
  </sheetPr>
  <dimension ref="A1:D5"/>
  <sheetViews>
    <sheetView workbookViewId="0">
      <selection sqref="A1:D1"/>
    </sheetView>
  </sheetViews>
  <sheetFormatPr baseColWidth="10" defaultColWidth="26.6640625" defaultRowHeight="79" customHeight="1" x14ac:dyDescent="0.2"/>
  <cols>
    <col min="1" max="3" width="26.6640625" style="36"/>
    <col min="4" max="4" width="51.6640625" style="36" customWidth="1"/>
    <col min="5" max="16384" width="26.6640625" style="36"/>
  </cols>
  <sheetData>
    <row r="1" spans="1:4" ht="64" customHeight="1" x14ac:dyDescent="0.2">
      <c r="A1" s="146" t="s">
        <v>1234</v>
      </c>
      <c r="B1" s="147"/>
      <c r="C1" s="147"/>
      <c r="D1" s="147"/>
    </row>
    <row r="2" spans="1:4" ht="16" x14ac:dyDescent="0.2">
      <c r="A2" s="31" t="s">
        <v>0</v>
      </c>
      <c r="B2" s="30" t="s">
        <v>132</v>
      </c>
      <c r="C2" s="31" t="s">
        <v>1229</v>
      </c>
      <c r="D2" s="31" t="s">
        <v>1024</v>
      </c>
    </row>
    <row r="3" spans="1:4" ht="16" x14ac:dyDescent="0.2">
      <c r="A3" s="53" t="s">
        <v>4</v>
      </c>
      <c r="B3" s="53"/>
      <c r="C3" s="53"/>
      <c r="D3" s="53"/>
    </row>
    <row r="4" spans="1:4" ht="79" customHeight="1" x14ac:dyDescent="0.2">
      <c r="A4" s="53" t="s">
        <v>5</v>
      </c>
      <c r="B4" s="53" t="s">
        <v>375</v>
      </c>
      <c r="C4" s="53" t="s">
        <v>1230</v>
      </c>
      <c r="D4" s="53" t="s">
        <v>1232</v>
      </c>
    </row>
    <row r="5" spans="1:4" ht="93.5" customHeight="1" x14ac:dyDescent="0.2">
      <c r="A5" s="53" t="s">
        <v>5</v>
      </c>
      <c r="B5" s="53" t="s">
        <v>375</v>
      </c>
      <c r="C5" s="53" t="s">
        <v>1233</v>
      </c>
      <c r="D5" s="53" t="s">
        <v>1231</v>
      </c>
    </row>
  </sheetData>
  <mergeCells count="1">
    <mergeCell ref="A1:D1"/>
  </mergeCells>
  <dataValidations count="1">
    <dataValidation sqref="B1:D5 A1:A2" xr:uid="{220E1071-C842-479A-BCAA-49596D101537}"/>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
        <x14:dataValidation type="list" xr:uid="{8F10F975-2926-164E-842F-2CCC938E5883}">
          <x14:formula1>
            <xm:f>drop_down_rule_set!$L$2:$L$55</xm:f>
          </x14:formula1>
          <xm:sqref>A3:A1048576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9" t="s">
        <v>639</v>
      </c>
      <c r="B1" s="140"/>
      <c r="C1" s="140"/>
      <c r="D1" s="140"/>
      <c r="E1" s="140"/>
      <c r="F1" s="140"/>
      <c r="G1" s="140"/>
      <c r="H1" s="140"/>
      <c r="I1" s="140"/>
      <c r="J1" s="140"/>
      <c r="K1" s="140"/>
      <c r="L1" s="140"/>
      <c r="M1" s="140"/>
      <c r="N1" s="141"/>
    </row>
    <row r="2" spans="1:14" ht="58" customHeight="1" x14ac:dyDescent="0.2">
      <c r="A2" s="31" t="s">
        <v>0</v>
      </c>
      <c r="B2" s="31" t="s">
        <v>6</v>
      </c>
      <c r="C2" s="30" t="s">
        <v>622</v>
      </c>
      <c r="D2" s="31" t="s">
        <v>1235</v>
      </c>
      <c r="E2" s="31" t="s">
        <v>623</v>
      </c>
      <c r="F2" s="31" t="s">
        <v>93</v>
      </c>
      <c r="G2" s="19" t="s">
        <v>133</v>
      </c>
      <c r="H2" s="19" t="s">
        <v>89</v>
      </c>
      <c r="I2" s="31" t="s">
        <v>624</v>
      </c>
      <c r="J2" s="31" t="s">
        <v>238</v>
      </c>
      <c r="K2" s="31" t="s">
        <v>150</v>
      </c>
      <c r="L2" s="31" t="s">
        <v>625</v>
      </c>
      <c r="M2" s="31" t="s">
        <v>239</v>
      </c>
      <c r="N2" s="31" t="s">
        <v>395</v>
      </c>
    </row>
    <row r="3" spans="1:14" x14ac:dyDescent="0.2">
      <c r="A3" s="36" t="s">
        <v>4</v>
      </c>
      <c r="B3" s="36"/>
      <c r="C3" s="36"/>
      <c r="D3" s="36"/>
      <c r="E3" s="36"/>
      <c r="F3" s="36"/>
      <c r="G3" s="32"/>
      <c r="H3" s="32"/>
      <c r="I3" s="36"/>
      <c r="J3" s="36"/>
      <c r="K3" s="36"/>
      <c r="L3" s="36"/>
      <c r="M3" s="36"/>
      <c r="N3" s="36"/>
    </row>
    <row r="4" spans="1:14" ht="64" x14ac:dyDescent="0.2">
      <c r="A4" s="53" t="s">
        <v>546</v>
      </c>
      <c r="B4" s="53" t="s">
        <v>331</v>
      </c>
      <c r="C4" s="53" t="s">
        <v>630</v>
      </c>
      <c r="D4" s="53" t="s">
        <v>1245</v>
      </c>
      <c r="E4" s="53" t="b">
        <v>0</v>
      </c>
      <c r="F4" s="53" t="s">
        <v>731</v>
      </c>
      <c r="G4" s="53" t="b">
        <v>1</v>
      </c>
      <c r="H4" s="53"/>
      <c r="I4" s="53"/>
      <c r="J4" s="53" t="s">
        <v>631</v>
      </c>
      <c r="K4" s="53" t="s">
        <v>632</v>
      </c>
      <c r="L4" s="53" t="s">
        <v>644</v>
      </c>
      <c r="M4" s="53">
        <v>7003</v>
      </c>
      <c r="N4" s="53"/>
    </row>
    <row r="5" spans="1:14" s="80" customFormat="1" ht="32" x14ac:dyDescent="0.2">
      <c r="A5" s="53" t="s">
        <v>546</v>
      </c>
      <c r="B5" s="53" t="s">
        <v>331</v>
      </c>
      <c r="C5" s="53" t="s">
        <v>626</v>
      </c>
      <c r="D5" s="53" t="s">
        <v>1246</v>
      </c>
      <c r="E5" s="53" t="b">
        <v>1</v>
      </c>
      <c r="F5" s="53"/>
      <c r="G5" s="53" t="b">
        <v>0</v>
      </c>
      <c r="H5" s="53"/>
      <c r="I5" s="53" t="s">
        <v>643</v>
      </c>
      <c r="J5" s="53" t="s">
        <v>627</v>
      </c>
      <c r="K5" s="53" t="s">
        <v>628</v>
      </c>
      <c r="L5" s="53" t="s">
        <v>629</v>
      </c>
      <c r="M5" s="53">
        <v>53</v>
      </c>
      <c r="N5" s="53"/>
    </row>
    <row r="6" spans="1:14" s="80" customFormat="1" ht="16" x14ac:dyDescent="0.2">
      <c r="A6" s="53"/>
      <c r="B6" s="53"/>
      <c r="C6" s="53"/>
      <c r="D6" s="53"/>
      <c r="E6" s="53"/>
      <c r="F6" s="53"/>
      <c r="G6" s="53"/>
      <c r="H6" s="53"/>
      <c r="I6" s="53"/>
      <c r="J6" s="53" t="s">
        <v>641</v>
      </c>
      <c r="K6" s="53" t="s">
        <v>642</v>
      </c>
      <c r="L6" s="53" t="s">
        <v>535</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3">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 type="list" allowBlank="1" prompt="Select an OCI Region." xr:uid="{BA005A43-7826-9A4D-BC50-B9071086F652}">
          <x14:formula1>
            <xm:f>drop_down_rule_set!$L$2:$L$55</xm:f>
          </x14:formula1>
          <xm:sqref>A3:A1048576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9" t="s">
        <v>639</v>
      </c>
      <c r="B1" s="140"/>
      <c r="C1" s="140"/>
      <c r="D1" s="140"/>
      <c r="E1" s="140"/>
      <c r="F1" s="140"/>
      <c r="G1" s="140"/>
      <c r="H1" s="140"/>
      <c r="I1" s="140"/>
      <c r="J1" s="140"/>
      <c r="K1" s="140"/>
      <c r="L1" s="140"/>
    </row>
    <row r="2" spans="1:12" ht="72.75" customHeight="1" x14ac:dyDescent="0.2">
      <c r="A2" s="31" t="s">
        <v>0</v>
      </c>
      <c r="B2" s="31" t="s">
        <v>6</v>
      </c>
      <c r="C2" s="30" t="s">
        <v>622</v>
      </c>
      <c r="D2" s="31" t="s">
        <v>150</v>
      </c>
      <c r="E2" s="31" t="s">
        <v>633</v>
      </c>
      <c r="F2" s="31" t="s">
        <v>634</v>
      </c>
      <c r="G2" s="31" t="s">
        <v>1170</v>
      </c>
      <c r="H2" s="31" t="s">
        <v>1169</v>
      </c>
      <c r="I2" s="31" t="s">
        <v>153</v>
      </c>
      <c r="J2" s="31" t="s">
        <v>154</v>
      </c>
      <c r="K2" s="31" t="s">
        <v>412</v>
      </c>
      <c r="L2" s="31" t="s">
        <v>1254</v>
      </c>
    </row>
    <row r="3" spans="1:12" ht="29.25" customHeight="1" x14ac:dyDescent="0.2">
      <c r="A3" s="36" t="s">
        <v>4</v>
      </c>
      <c r="B3" s="36"/>
      <c r="C3" s="36"/>
      <c r="D3" s="36"/>
      <c r="E3" s="36"/>
      <c r="F3" s="36"/>
      <c r="G3" s="36"/>
      <c r="H3" s="36"/>
      <c r="I3" s="36"/>
      <c r="J3" s="36"/>
      <c r="K3" s="36"/>
      <c r="L3" s="36"/>
    </row>
    <row r="4" spans="1:12" ht="16" x14ac:dyDescent="0.2">
      <c r="A4" s="53" t="s">
        <v>546</v>
      </c>
      <c r="B4" s="53" t="s">
        <v>331</v>
      </c>
      <c r="C4" s="53" t="s">
        <v>630</v>
      </c>
      <c r="D4" s="53" t="s">
        <v>632</v>
      </c>
      <c r="E4" s="53" t="s">
        <v>635</v>
      </c>
      <c r="F4" s="53" t="b">
        <v>0</v>
      </c>
      <c r="G4" s="53" t="s">
        <v>163</v>
      </c>
      <c r="H4" s="53"/>
      <c r="I4" s="53">
        <v>7003</v>
      </c>
      <c r="J4" s="53" t="s">
        <v>637</v>
      </c>
      <c r="K4" s="53">
        <v>10000</v>
      </c>
      <c r="L4" s="53" t="s">
        <v>1258</v>
      </c>
    </row>
    <row r="5" spans="1:12" ht="32" x14ac:dyDescent="0.2">
      <c r="A5" s="53" t="s">
        <v>546</v>
      </c>
      <c r="B5" s="53" t="s">
        <v>331</v>
      </c>
      <c r="C5" s="53" t="s">
        <v>626</v>
      </c>
      <c r="D5" s="53" t="s">
        <v>628</v>
      </c>
      <c r="E5" s="53" t="s">
        <v>636</v>
      </c>
      <c r="F5" s="53" t="b">
        <v>1</v>
      </c>
      <c r="G5" s="53" t="s">
        <v>629</v>
      </c>
      <c r="H5" s="53"/>
      <c r="I5" s="53">
        <v>10</v>
      </c>
      <c r="J5" s="53"/>
      <c r="K5" s="53">
        <v>10000</v>
      </c>
      <c r="L5" s="53" t="s">
        <v>1259</v>
      </c>
    </row>
    <row r="6" spans="1:12" ht="16" x14ac:dyDescent="0.2">
      <c r="A6" s="53"/>
      <c r="B6" s="53"/>
      <c r="C6" s="53"/>
      <c r="D6" s="53" t="s">
        <v>642</v>
      </c>
      <c r="E6" s="53" t="s">
        <v>638</v>
      </c>
      <c r="F6" s="53" t="b">
        <v>0</v>
      </c>
      <c r="G6" s="53" t="s">
        <v>1172</v>
      </c>
      <c r="H6" s="53" t="s">
        <v>1171</v>
      </c>
      <c r="I6" s="53">
        <v>53</v>
      </c>
      <c r="J6" s="53"/>
      <c r="K6" s="53">
        <v>20000</v>
      </c>
      <c r="L6" s="53" t="s">
        <v>1260</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5C31BFDD-5880-4A40-AB78-7AD28ACA8BD1}">
          <x14:formula1>
            <xm:f>INDIRECT("drop_down_rule_comp!$D$2:$D$"&amp;drop_down_rule_comp!$C$3+1)</xm:f>
          </x14:formula1>
          <xm:sqref>B3:B1048576</xm:sqref>
        </x14:dataValidation>
        <x14:dataValidation type="list" allowBlank="1" prompt="Select an OCI Region." xr:uid="{3D632E20-FF0D-924C-B919-17BE836AE6DD}">
          <x14:formula1>
            <xm:f>drop_down_rule_set!$L$2:$L$55</xm:f>
          </x14:formula1>
          <xm:sqref>A3:A1048576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T158"/>
  <sheetViews>
    <sheetView zoomScale="90" zoomScaleNormal="90" workbookViewId="0">
      <selection sqref="A1:T1"/>
    </sheetView>
  </sheetViews>
  <sheetFormatPr baseColWidth="10" defaultColWidth="8.83203125" defaultRowHeight="15" x14ac:dyDescent="0.2"/>
  <cols>
    <col min="2" max="2" width="13.5" customWidth="1"/>
    <col min="4" max="4" width="12" customWidth="1"/>
    <col min="5" max="5" width="12.6640625" customWidth="1"/>
    <col min="7" max="7" width="13.83203125" style="168" customWidth="1"/>
    <col min="8" max="8" width="17.83203125" style="168" customWidth="1"/>
    <col min="9" max="9" width="14.33203125" style="168" customWidth="1"/>
    <col min="10" max="10" width="8.83203125" customWidth="1"/>
    <col min="11" max="11" width="11.1640625" customWidth="1"/>
    <col min="12" max="12" width="17.1640625" bestFit="1" customWidth="1"/>
    <col min="13" max="13" width="11" customWidth="1"/>
    <col min="14" max="14" width="10.83203125" customWidth="1"/>
    <col min="15" max="15" width="14.1640625" customWidth="1"/>
    <col min="16" max="16" width="17.83203125" customWidth="1"/>
    <col min="18" max="18" width="12" customWidth="1"/>
    <col min="20" max="20" width="12" customWidth="1"/>
  </cols>
  <sheetData>
    <row r="1" spans="1:20" ht="216" customHeight="1" x14ac:dyDescent="0.2">
      <c r="A1" s="135" t="s">
        <v>1710</v>
      </c>
      <c r="B1" s="135"/>
      <c r="C1" s="135"/>
      <c r="D1" s="135"/>
      <c r="E1" s="135"/>
      <c r="F1" s="135"/>
      <c r="G1" s="135"/>
      <c r="H1" s="135"/>
      <c r="I1" s="135"/>
      <c r="J1" s="135"/>
      <c r="K1" s="135"/>
      <c r="L1" s="135"/>
      <c r="M1" s="135"/>
      <c r="N1" s="135"/>
      <c r="O1" s="135"/>
      <c r="P1" s="135"/>
      <c r="Q1" s="135"/>
      <c r="R1" s="135"/>
      <c r="S1" s="135"/>
      <c r="T1" s="135"/>
    </row>
    <row r="2" spans="1:20" ht="53" customHeight="1" x14ac:dyDescent="0.2">
      <c r="A2" s="19" t="s">
        <v>0</v>
      </c>
      <c r="B2" s="19" t="s">
        <v>6</v>
      </c>
      <c r="C2" s="50" t="s">
        <v>732</v>
      </c>
      <c r="D2" s="50" t="s">
        <v>1696</v>
      </c>
      <c r="E2" s="19" t="s">
        <v>1235</v>
      </c>
      <c r="F2" s="19" t="s">
        <v>733</v>
      </c>
      <c r="G2" s="19" t="s">
        <v>308</v>
      </c>
      <c r="H2" s="49" t="s">
        <v>568</v>
      </c>
      <c r="I2" s="81" t="s">
        <v>309</v>
      </c>
      <c r="J2" s="19" t="s">
        <v>1697</v>
      </c>
      <c r="K2" s="19" t="s">
        <v>1702</v>
      </c>
      <c r="L2" s="19" t="s">
        <v>1698</v>
      </c>
      <c r="M2" s="19" t="s">
        <v>1699</v>
      </c>
      <c r="N2" s="19" t="s">
        <v>734</v>
      </c>
      <c r="O2" s="19" t="s">
        <v>383</v>
      </c>
      <c r="P2" s="50" t="s">
        <v>572</v>
      </c>
      <c r="Q2" s="49" t="s">
        <v>314</v>
      </c>
      <c r="R2" s="49" t="s">
        <v>315</v>
      </c>
      <c r="S2" s="49" t="s">
        <v>93</v>
      </c>
      <c r="T2" s="19" t="s">
        <v>395</v>
      </c>
    </row>
    <row r="3" spans="1:20" x14ac:dyDescent="0.2">
      <c r="A3" s="36" t="s">
        <v>4</v>
      </c>
      <c r="B3" s="36"/>
      <c r="C3" s="36"/>
      <c r="D3" s="36"/>
      <c r="E3" s="36"/>
      <c r="F3" s="36"/>
      <c r="G3" s="36"/>
      <c r="H3" s="36"/>
      <c r="I3" s="36"/>
      <c r="J3" s="36"/>
      <c r="K3" s="36"/>
      <c r="L3" s="36"/>
      <c r="M3" s="36"/>
      <c r="N3" s="36"/>
      <c r="O3" s="36"/>
      <c r="P3" s="36"/>
    </row>
    <row r="4" spans="1:20" ht="32" x14ac:dyDescent="0.2">
      <c r="A4" s="52" t="s">
        <v>311</v>
      </c>
      <c r="B4" s="52" t="s">
        <v>418</v>
      </c>
      <c r="C4" s="52" t="s">
        <v>736</v>
      </c>
      <c r="D4" s="52"/>
      <c r="E4" s="53" t="s">
        <v>1247</v>
      </c>
      <c r="F4" s="52"/>
      <c r="G4" s="52" t="s">
        <v>735</v>
      </c>
      <c r="H4" s="52" t="s">
        <v>388</v>
      </c>
      <c r="I4" s="92" t="s">
        <v>321</v>
      </c>
      <c r="J4" s="52" t="s">
        <v>1700</v>
      </c>
      <c r="K4" s="52"/>
      <c r="L4" s="52" t="b">
        <v>1</v>
      </c>
      <c r="M4" s="53" t="s">
        <v>1709</v>
      </c>
      <c r="N4" s="52" t="s">
        <v>313</v>
      </c>
      <c r="O4" s="53" t="s">
        <v>1706</v>
      </c>
      <c r="P4" s="52" t="s">
        <v>811</v>
      </c>
      <c r="Q4" s="52" t="s">
        <v>323</v>
      </c>
      <c r="R4" s="52" t="s">
        <v>324</v>
      </c>
      <c r="S4" s="52"/>
      <c r="T4" s="52"/>
    </row>
    <row r="5" spans="1:20" ht="77" customHeight="1" x14ac:dyDescent="0.2">
      <c r="A5" s="53" t="s">
        <v>311</v>
      </c>
      <c r="B5" s="52" t="s">
        <v>418</v>
      </c>
      <c r="C5" s="53" t="s">
        <v>1707</v>
      </c>
      <c r="D5" s="53" t="s">
        <v>1711</v>
      </c>
      <c r="E5" s="53" t="s">
        <v>1247</v>
      </c>
      <c r="F5" s="53"/>
      <c r="G5" s="53" t="s">
        <v>1708</v>
      </c>
      <c r="H5" s="53"/>
      <c r="I5" s="169" t="s">
        <v>1712</v>
      </c>
      <c r="J5" s="53" t="s">
        <v>1703</v>
      </c>
      <c r="K5" s="53" t="s">
        <v>1704</v>
      </c>
      <c r="L5" s="53" t="b">
        <v>1</v>
      </c>
      <c r="M5" s="53" t="s">
        <v>1701</v>
      </c>
      <c r="N5" s="53" t="s">
        <v>1705</v>
      </c>
      <c r="O5" s="53" t="s">
        <v>1706</v>
      </c>
      <c r="P5" s="53" t="s">
        <v>318</v>
      </c>
      <c r="Q5" s="53" t="s">
        <v>323</v>
      </c>
      <c r="R5" s="53" t="s">
        <v>324</v>
      </c>
      <c r="S5" s="53"/>
      <c r="T5" s="53"/>
    </row>
    <row r="6" spans="1:20" s="168" customFormat="1" x14ac:dyDescent="0.2"/>
    <row r="7" spans="1:20" s="168" customFormat="1" x14ac:dyDescent="0.2"/>
    <row r="8" spans="1:20" s="168" customFormat="1" x14ac:dyDescent="0.2"/>
    <row r="9" spans="1:20" s="168" customFormat="1" x14ac:dyDescent="0.2"/>
    <row r="10" spans="1:20" s="168" customFormat="1" x14ac:dyDescent="0.2"/>
    <row r="11" spans="1:20" s="168" customFormat="1" x14ac:dyDescent="0.2"/>
    <row r="12" spans="1:20" s="168" customFormat="1" x14ac:dyDescent="0.2"/>
    <row r="13" spans="1:20" s="168" customFormat="1" x14ac:dyDescent="0.2"/>
    <row r="14" spans="1:20" s="168" customFormat="1" x14ac:dyDescent="0.2"/>
    <row r="15" spans="1:20" s="168" customFormat="1" x14ac:dyDescent="0.2"/>
    <row r="16" spans="1:20" s="168" customFormat="1" x14ac:dyDescent="0.2"/>
    <row r="17" s="168" customFormat="1" x14ac:dyDescent="0.2"/>
    <row r="18" s="168" customFormat="1" x14ac:dyDescent="0.2"/>
    <row r="19" s="168" customFormat="1" x14ac:dyDescent="0.2"/>
    <row r="20" s="168" customFormat="1" x14ac:dyDescent="0.2"/>
    <row r="21" s="168" customFormat="1" x14ac:dyDescent="0.2"/>
    <row r="22" s="168" customFormat="1" x14ac:dyDescent="0.2"/>
    <row r="23" s="168" customFormat="1" x14ac:dyDescent="0.2"/>
    <row r="24" s="168" customFormat="1" x14ac:dyDescent="0.2"/>
    <row r="25" s="168" customFormat="1" x14ac:dyDescent="0.2"/>
    <row r="26" s="168" customFormat="1" x14ac:dyDescent="0.2"/>
    <row r="27" s="168" customFormat="1" x14ac:dyDescent="0.2"/>
    <row r="28" s="168" customFormat="1" x14ac:dyDescent="0.2"/>
    <row r="29" s="168" customFormat="1" x14ac:dyDescent="0.2"/>
    <row r="30" s="168" customFormat="1" x14ac:dyDescent="0.2"/>
    <row r="31" s="168" customFormat="1" x14ac:dyDescent="0.2"/>
    <row r="32" s="168" customFormat="1" x14ac:dyDescent="0.2"/>
    <row r="33" s="168" customFormat="1" x14ac:dyDescent="0.2"/>
    <row r="34" s="168" customFormat="1" x14ac:dyDescent="0.2"/>
    <row r="35" s="168" customFormat="1" x14ac:dyDescent="0.2"/>
    <row r="36" s="168" customFormat="1" x14ac:dyDescent="0.2"/>
    <row r="37" s="168" customFormat="1" x14ac:dyDescent="0.2"/>
    <row r="38" s="168" customFormat="1" x14ac:dyDescent="0.2"/>
    <row r="39" s="168" customFormat="1" x14ac:dyDescent="0.2"/>
    <row r="40" s="168" customFormat="1" x14ac:dyDescent="0.2"/>
    <row r="41" s="168" customFormat="1" x14ac:dyDescent="0.2"/>
    <row r="42" s="168" customFormat="1" x14ac:dyDescent="0.2"/>
    <row r="43" s="168" customFormat="1" x14ac:dyDescent="0.2"/>
    <row r="44" s="168" customFormat="1" x14ac:dyDescent="0.2"/>
    <row r="45" s="168" customFormat="1" x14ac:dyDescent="0.2"/>
    <row r="46" s="168" customFormat="1" x14ac:dyDescent="0.2"/>
    <row r="47" s="168" customFormat="1" x14ac:dyDescent="0.2"/>
    <row r="48" s="168" customFormat="1" x14ac:dyDescent="0.2"/>
    <row r="49" s="168" customFormat="1" x14ac:dyDescent="0.2"/>
    <row r="50" s="168" customFormat="1" x14ac:dyDescent="0.2"/>
    <row r="51" s="168" customFormat="1" x14ac:dyDescent="0.2"/>
    <row r="52" s="168" customFormat="1" x14ac:dyDescent="0.2"/>
    <row r="53" s="168" customFormat="1" x14ac:dyDescent="0.2"/>
    <row r="54" s="168" customFormat="1" x14ac:dyDescent="0.2"/>
    <row r="55" s="168" customFormat="1" x14ac:dyDescent="0.2"/>
    <row r="56" s="168" customFormat="1" x14ac:dyDescent="0.2"/>
    <row r="57" s="168" customFormat="1" x14ac:dyDescent="0.2"/>
    <row r="58" s="168" customFormat="1" x14ac:dyDescent="0.2"/>
    <row r="59" s="168" customFormat="1" x14ac:dyDescent="0.2"/>
    <row r="60" s="168" customFormat="1" x14ac:dyDescent="0.2"/>
    <row r="61" s="168" customFormat="1" x14ac:dyDescent="0.2"/>
    <row r="62" s="168" customFormat="1" x14ac:dyDescent="0.2"/>
    <row r="63" s="168" customFormat="1" x14ac:dyDescent="0.2"/>
    <row r="64" s="168" customFormat="1" x14ac:dyDescent="0.2"/>
    <row r="65" s="168" customFormat="1" x14ac:dyDescent="0.2"/>
    <row r="66" s="168" customFormat="1" x14ac:dyDescent="0.2"/>
    <row r="67" s="168" customFormat="1" x14ac:dyDescent="0.2"/>
    <row r="68" s="168" customFormat="1" x14ac:dyDescent="0.2"/>
    <row r="69" s="168" customFormat="1" x14ac:dyDescent="0.2"/>
    <row r="70" s="168" customFormat="1" x14ac:dyDescent="0.2"/>
    <row r="71" s="168" customFormat="1" x14ac:dyDescent="0.2"/>
    <row r="72" s="168" customFormat="1" x14ac:dyDescent="0.2"/>
    <row r="73" s="168" customFormat="1" x14ac:dyDescent="0.2"/>
    <row r="74" s="168" customFormat="1" x14ac:dyDescent="0.2"/>
    <row r="75" s="168" customFormat="1" x14ac:dyDescent="0.2"/>
    <row r="76" s="168" customFormat="1" x14ac:dyDescent="0.2"/>
    <row r="77" s="168" customFormat="1" x14ac:dyDescent="0.2"/>
    <row r="78" s="168" customFormat="1" x14ac:dyDescent="0.2"/>
    <row r="79" s="168" customFormat="1" x14ac:dyDescent="0.2"/>
    <row r="80" s="168" customFormat="1" x14ac:dyDescent="0.2"/>
    <row r="81" s="168" customFormat="1" x14ac:dyDescent="0.2"/>
    <row r="82" s="168" customFormat="1" x14ac:dyDescent="0.2"/>
    <row r="83" s="168" customFormat="1" x14ac:dyDescent="0.2"/>
    <row r="84" s="168" customFormat="1" x14ac:dyDescent="0.2"/>
    <row r="85" s="168" customFormat="1" x14ac:dyDescent="0.2"/>
    <row r="86" s="168" customFormat="1" x14ac:dyDescent="0.2"/>
    <row r="87" s="168" customFormat="1" x14ac:dyDescent="0.2"/>
    <row r="88" s="168" customFormat="1" x14ac:dyDescent="0.2"/>
    <row r="89" s="168" customFormat="1" x14ac:dyDescent="0.2"/>
    <row r="90" s="168" customFormat="1" x14ac:dyDescent="0.2"/>
    <row r="91" s="168" customFormat="1" x14ac:dyDescent="0.2"/>
    <row r="92" s="168" customFormat="1" x14ac:dyDescent="0.2"/>
    <row r="93" s="168" customFormat="1" x14ac:dyDescent="0.2"/>
    <row r="94" s="168" customFormat="1" x14ac:dyDescent="0.2"/>
    <row r="95" s="168" customFormat="1" x14ac:dyDescent="0.2"/>
    <row r="96" s="168" customFormat="1" x14ac:dyDescent="0.2"/>
    <row r="97" s="168" customFormat="1" x14ac:dyDescent="0.2"/>
    <row r="98" s="168" customFormat="1" x14ac:dyDescent="0.2"/>
    <row r="99" s="168" customFormat="1" x14ac:dyDescent="0.2"/>
    <row r="100" s="168" customFormat="1" x14ac:dyDescent="0.2"/>
    <row r="101" s="168" customFormat="1" x14ac:dyDescent="0.2"/>
    <row r="102" s="168" customFormat="1" x14ac:dyDescent="0.2"/>
    <row r="103" s="168" customFormat="1" x14ac:dyDescent="0.2"/>
    <row r="104" s="168" customFormat="1" x14ac:dyDescent="0.2"/>
    <row r="105" s="168" customFormat="1" x14ac:dyDescent="0.2"/>
    <row r="106" s="168" customFormat="1" x14ac:dyDescent="0.2"/>
    <row r="107" s="168" customFormat="1" x14ac:dyDescent="0.2"/>
    <row r="108" s="168" customFormat="1" x14ac:dyDescent="0.2"/>
    <row r="109" s="168" customFormat="1" x14ac:dyDescent="0.2"/>
    <row r="110" s="168" customFormat="1" x14ac:dyDescent="0.2"/>
    <row r="111" s="168" customFormat="1" x14ac:dyDescent="0.2"/>
    <row r="112" s="168" customFormat="1" x14ac:dyDescent="0.2"/>
    <row r="113" s="168" customFormat="1" x14ac:dyDescent="0.2"/>
    <row r="114" s="168" customFormat="1" x14ac:dyDescent="0.2"/>
    <row r="115" s="168" customFormat="1" x14ac:dyDescent="0.2"/>
    <row r="116" s="168" customFormat="1" x14ac:dyDescent="0.2"/>
    <row r="117" s="168" customFormat="1" x14ac:dyDescent="0.2"/>
    <row r="118" s="168" customFormat="1" x14ac:dyDescent="0.2"/>
    <row r="119" s="168" customFormat="1" x14ac:dyDescent="0.2"/>
    <row r="120" s="168" customFormat="1" x14ac:dyDescent="0.2"/>
    <row r="121" s="168" customFormat="1" x14ac:dyDescent="0.2"/>
    <row r="122" s="168" customFormat="1" x14ac:dyDescent="0.2"/>
    <row r="123" s="168" customFormat="1" x14ac:dyDescent="0.2"/>
    <row r="124" s="168" customFormat="1" x14ac:dyDescent="0.2"/>
    <row r="125" s="168" customFormat="1" x14ac:dyDescent="0.2"/>
    <row r="126" s="168" customFormat="1" x14ac:dyDescent="0.2"/>
    <row r="127" s="168" customFormat="1" x14ac:dyDescent="0.2"/>
    <row r="128" s="168" customFormat="1" x14ac:dyDescent="0.2"/>
    <row r="129" s="168" customFormat="1" x14ac:dyDescent="0.2"/>
    <row r="130" s="168" customFormat="1" x14ac:dyDescent="0.2"/>
    <row r="131" s="168" customFormat="1" x14ac:dyDescent="0.2"/>
    <row r="132" s="168" customFormat="1" x14ac:dyDescent="0.2"/>
    <row r="133" s="168" customFormat="1" x14ac:dyDescent="0.2"/>
    <row r="134" s="168" customFormat="1" x14ac:dyDescent="0.2"/>
    <row r="135" s="168" customFormat="1" x14ac:dyDescent="0.2"/>
    <row r="136" s="168" customFormat="1" x14ac:dyDescent="0.2"/>
    <row r="137" s="168" customFormat="1" x14ac:dyDescent="0.2"/>
    <row r="138" s="168" customFormat="1" x14ac:dyDescent="0.2"/>
    <row r="139" s="168" customFormat="1" x14ac:dyDescent="0.2"/>
    <row r="140" s="168" customFormat="1" x14ac:dyDescent="0.2"/>
    <row r="141" s="168" customFormat="1" x14ac:dyDescent="0.2"/>
    <row r="142" s="168" customFormat="1" x14ac:dyDescent="0.2"/>
    <row r="143" s="168" customFormat="1" x14ac:dyDescent="0.2"/>
    <row r="144" s="168" customFormat="1" x14ac:dyDescent="0.2"/>
    <row r="145" s="168" customFormat="1" x14ac:dyDescent="0.2"/>
    <row r="146" s="168" customFormat="1" x14ac:dyDescent="0.2"/>
    <row r="147" s="168" customFormat="1" x14ac:dyDescent="0.2"/>
    <row r="148" s="168" customFormat="1" x14ac:dyDescent="0.2"/>
    <row r="149" s="168" customFormat="1" x14ac:dyDescent="0.2"/>
    <row r="150" s="168" customFormat="1" x14ac:dyDescent="0.2"/>
    <row r="151" s="168" customFormat="1" x14ac:dyDescent="0.2"/>
    <row r="152" s="168" customFormat="1" x14ac:dyDescent="0.2"/>
    <row r="153" s="168" customFormat="1" x14ac:dyDescent="0.2"/>
    <row r="154" s="168" customFormat="1" x14ac:dyDescent="0.2"/>
    <row r="155" s="168" customFormat="1" x14ac:dyDescent="0.2"/>
    <row r="156" s="168" customFormat="1" x14ac:dyDescent="0.2"/>
    <row r="157" s="168" customFormat="1" x14ac:dyDescent="0.2"/>
    <row r="158" s="168" customFormat="1" x14ac:dyDescent="0.2"/>
  </sheetData>
  <mergeCells count="1">
    <mergeCell ref="A1:T1"/>
  </mergeCells>
  <dataValidations count="1">
    <dataValidation allowBlank="1" sqref="O6:O1048576 G4 E3 A1:A2 U1:XFD2 B2:T2 H3 F6:F1048576 I6:J1048576 L4:M4 S3:XFD1048576 I3:J4 F3:F4 O3:R3 C3:C4 C6:C1048576 C5:D5 F5:G5 I5:M5" xr:uid="{F4F70FBF-9A07-F64C-AC2C-59C8947F780C}"/>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H4 G6:H1048576</xm:sqref>
        </x14:dataValidation>
        <x14:dataValidation type="list" allowBlank="1" xr:uid="{F05EAC4E-3211-4E44-9962-1E9D8D10A23B}">
          <x14:formula1>
            <xm:f>Database_Dropdown!$L$2:$L$5</xm:f>
          </x14:formula1>
          <xm:sqref>N4 N6:N1048576</xm:sqref>
        </x14:dataValidation>
        <x14:dataValidation type="list" allowBlank="1" prompt="Select an OCI Region." xr:uid="{EAC153CE-F4DB-ED48-A658-4918B22430C3}">
          <x14:formula1>
            <xm:f>Database_Dropdown!$F$2:$F$3</xm:f>
          </x14:formula1>
          <xm:sqref>P4 P6:P1048576</xm:sqref>
        </x14:dataValidation>
        <x14:dataValidation type="list" allowBlank="1" xr:uid="{04507519-2569-DF4E-9787-239AAB2F76CA}">
          <x14:formula1>
            <xm:f>Database_Dropdown!$H$2:$H$108</xm:f>
          </x14:formula1>
          <xm:sqref>Q4 Q6:Q1048576</xm:sqref>
        </x14:dataValidation>
        <x14:dataValidation type="list" allowBlank="1" xr:uid="{89AC9940-E5E7-1D4B-91F8-45121D8F4F03}">
          <x14:formula1>
            <xm:f>Database_Dropdown!$G$2:$G$3</xm:f>
          </x14:formula1>
          <xm:sqref>N3 R4 R6:R1048576</xm:sqref>
        </x14:dataValidation>
        <x14:dataValidation type="list" allowBlank="1" xr:uid="{C98297C9-168E-B445-A86D-0993CE5E27C7}">
          <x14:formula1>
            <xm:f>INDIRECT("drop_down_rule_comp!$D$2:$D$"&amp;drop_down_rule_comp!$C$3+1)</xm:f>
          </x14:formula1>
          <xm:sqref>B3:B1048576</xm:sqref>
        </x14:dataValidation>
        <x14:dataValidation type="list" allowBlank="1" showInputMessage="1" showErrorMessage="1" xr:uid="{017A6D31-E25C-A441-815E-8DE851E532F5}">
          <x14:formula1>
            <xm:f>drop_down_rule_set!$L$2:$L$55</xm:f>
          </x14:formula1>
          <xm:sqref>A3:A4 A6:A1048576</xm:sqref>
        </x14:dataValidation>
        <x14:dataValidation type="list" allowBlank="1" xr:uid="{554A398C-350B-1744-B731-74DB1772512B}">
          <x14:formula1>
            <xm:f>INDIRECT("drop_down_rule_set!$I$2:$I$"&amp;drop_down_rule_set!$G$3+1)</xm:f>
          </x14:formula1>
          <xm:sqref>E4:E1048576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9" t="s">
        <v>1249</v>
      </c>
      <c r="B1" s="140"/>
      <c r="C1" s="140"/>
      <c r="D1" s="140"/>
      <c r="E1" s="140"/>
      <c r="F1" s="140"/>
      <c r="G1" s="140"/>
      <c r="H1" s="140"/>
      <c r="I1" s="140"/>
      <c r="J1" s="140"/>
      <c r="K1" s="140"/>
      <c r="L1" s="140"/>
      <c r="M1" s="140"/>
      <c r="N1" s="140"/>
      <c r="O1" s="140"/>
      <c r="P1" s="140"/>
      <c r="Q1" s="140"/>
      <c r="R1" s="140"/>
      <c r="S1" s="140"/>
      <c r="T1" s="140"/>
      <c r="U1" s="140"/>
      <c r="V1" s="140"/>
      <c r="W1" s="140"/>
      <c r="X1" s="140"/>
      <c r="Y1" s="140"/>
      <c r="Z1" s="140"/>
      <c r="AA1" s="141"/>
    </row>
    <row r="2" spans="1:27" s="48" customFormat="1" ht="48" x14ac:dyDescent="0.2">
      <c r="A2" s="49" t="s">
        <v>0</v>
      </c>
      <c r="B2" s="49" t="s">
        <v>6</v>
      </c>
      <c r="C2" s="49" t="s">
        <v>80</v>
      </c>
      <c r="D2" s="19" t="s">
        <v>1235</v>
      </c>
      <c r="E2" s="50" t="s">
        <v>565</v>
      </c>
      <c r="F2" s="49" t="s">
        <v>81</v>
      </c>
      <c r="G2" s="49" t="s">
        <v>566</v>
      </c>
      <c r="H2" s="49" t="s">
        <v>567</v>
      </c>
      <c r="I2" s="49" t="s">
        <v>568</v>
      </c>
      <c r="J2" s="49" t="s">
        <v>569</v>
      </c>
      <c r="K2" s="65" t="s">
        <v>570</v>
      </c>
      <c r="L2" s="49" t="s">
        <v>571</v>
      </c>
      <c r="M2" s="50" t="s">
        <v>572</v>
      </c>
      <c r="N2" s="49" t="s">
        <v>382</v>
      </c>
      <c r="O2" s="49" t="s">
        <v>308</v>
      </c>
      <c r="P2" s="49" t="s">
        <v>383</v>
      </c>
      <c r="Q2" s="49" t="s">
        <v>384</v>
      </c>
      <c r="R2" s="49" t="s">
        <v>385</v>
      </c>
      <c r="S2" s="49" t="s">
        <v>573</v>
      </c>
      <c r="T2" s="49" t="s">
        <v>574</v>
      </c>
      <c r="U2" s="49" t="s">
        <v>91</v>
      </c>
      <c r="V2" s="49" t="s">
        <v>314</v>
      </c>
      <c r="W2" s="49" t="s">
        <v>315</v>
      </c>
      <c r="X2" s="49" t="s">
        <v>575</v>
      </c>
      <c r="Y2" s="49" t="s">
        <v>415</v>
      </c>
      <c r="Z2" s="49" t="s">
        <v>93</v>
      </c>
      <c r="AA2" s="49" t="s">
        <v>395</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32" x14ac:dyDescent="0.2">
      <c r="A4" s="85" t="s">
        <v>311</v>
      </c>
      <c r="B4" s="85" t="s">
        <v>418</v>
      </c>
      <c r="C4" s="85" t="s">
        <v>55</v>
      </c>
      <c r="D4" s="53" t="s">
        <v>1247</v>
      </c>
      <c r="E4" s="92" t="s">
        <v>589</v>
      </c>
      <c r="F4" s="91" t="s">
        <v>326</v>
      </c>
      <c r="G4" s="91">
        <v>1</v>
      </c>
      <c r="H4" s="91"/>
      <c r="I4" s="91" t="s">
        <v>388</v>
      </c>
      <c r="J4" s="91">
        <v>256</v>
      </c>
      <c r="K4" s="91"/>
      <c r="L4" s="91" t="s">
        <v>317</v>
      </c>
      <c r="M4" s="91" t="s">
        <v>318</v>
      </c>
      <c r="N4" s="91" t="s">
        <v>590</v>
      </c>
      <c r="O4" s="91" t="s">
        <v>319</v>
      </c>
      <c r="P4" s="93" t="s">
        <v>386</v>
      </c>
      <c r="Q4" s="91" t="s">
        <v>320</v>
      </c>
      <c r="R4" s="91" t="s">
        <v>321</v>
      </c>
      <c r="S4" s="91" t="s">
        <v>322</v>
      </c>
      <c r="T4" s="91" t="b">
        <v>1</v>
      </c>
      <c r="U4" s="91" t="s">
        <v>98</v>
      </c>
      <c r="V4" s="52" t="s">
        <v>323</v>
      </c>
      <c r="W4" s="52" t="s">
        <v>324</v>
      </c>
      <c r="X4" s="52">
        <v>15</v>
      </c>
      <c r="Y4" s="52" t="s">
        <v>416</v>
      </c>
      <c r="Z4" s="52"/>
      <c r="AA4" s="52"/>
    </row>
    <row r="5" spans="1:27" ht="32" x14ac:dyDescent="0.2">
      <c r="A5" s="52" t="s">
        <v>311</v>
      </c>
      <c r="B5" s="85" t="s">
        <v>418</v>
      </c>
      <c r="C5" s="85" t="s">
        <v>86</v>
      </c>
      <c r="D5" s="53" t="s">
        <v>1248</v>
      </c>
      <c r="E5" s="92" t="s">
        <v>591</v>
      </c>
      <c r="F5" s="91" t="s">
        <v>327</v>
      </c>
      <c r="G5" s="91">
        <v>2</v>
      </c>
      <c r="H5" s="91">
        <v>4</v>
      </c>
      <c r="I5" s="91" t="s">
        <v>328</v>
      </c>
      <c r="J5" s="91">
        <v>256</v>
      </c>
      <c r="K5" s="91"/>
      <c r="L5" s="91" t="s">
        <v>317</v>
      </c>
      <c r="M5" s="91" t="s">
        <v>318</v>
      </c>
      <c r="N5" s="91" t="s">
        <v>592</v>
      </c>
      <c r="O5" s="91" t="s">
        <v>329</v>
      </c>
      <c r="P5" s="93" t="s">
        <v>386</v>
      </c>
      <c r="Q5" s="91" t="s">
        <v>320</v>
      </c>
      <c r="R5" s="91" t="s">
        <v>321</v>
      </c>
      <c r="S5" s="91" t="s">
        <v>322</v>
      </c>
      <c r="T5" s="91" t="b">
        <v>1</v>
      </c>
      <c r="U5" s="91" t="s">
        <v>98</v>
      </c>
      <c r="V5" s="52" t="s">
        <v>323</v>
      </c>
      <c r="W5" s="52" t="s">
        <v>324</v>
      </c>
      <c r="X5" s="52">
        <v>15</v>
      </c>
      <c r="Y5" s="52" t="s">
        <v>416</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V1:W2 E1:E1048576 F1:G2 H1:H1048576 I1:I2 J1:J1048576 K1:M2 N1:O1048576 P1:P2 Q1:R1048576 S1:S2 T1:U1048576 X1:XFD1048576 A1:D2" xr:uid="{B5ADAF06-5AC6-5049-B5B9-4902A444E0CA}"/>
  </dataValidations>
  <pageMargins left="0.7" right="0.7" top="0.75" bottom="0.75" header="0.3" footer="0.3"/>
  <pageSetup paperSize="9" orientation="portrait"/>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 type="list" allowBlank="1" prompt="Select an OCI Region." xr:uid="{EE56D8B1-5B8B-A342-B56C-9E73633D7978}">
          <x14:formula1>
            <xm:f>drop_down_rule_set!$L$2:$L$55</xm:f>
          </x14:formula1>
          <xm:sqref>A3:A1048576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9" t="s">
        <v>1065</v>
      </c>
      <c r="B1" s="140"/>
      <c r="C1" s="140"/>
      <c r="D1" s="140"/>
      <c r="E1" s="140"/>
      <c r="F1" s="140"/>
      <c r="G1" s="140"/>
      <c r="H1" s="140"/>
    </row>
    <row r="2" spans="1:8" ht="48" x14ac:dyDescent="0.2">
      <c r="A2" s="65" t="s">
        <v>0</v>
      </c>
      <c r="B2" s="65" t="s">
        <v>6</v>
      </c>
      <c r="C2" s="50" t="s">
        <v>576</v>
      </c>
      <c r="D2" s="65" t="s">
        <v>80</v>
      </c>
      <c r="E2" s="65" t="s">
        <v>81</v>
      </c>
      <c r="F2" s="65" t="s">
        <v>577</v>
      </c>
      <c r="G2" s="65" t="s">
        <v>578</v>
      </c>
      <c r="H2" s="66" t="s">
        <v>395</v>
      </c>
    </row>
    <row r="3" spans="1:8" x14ac:dyDescent="0.2">
      <c r="A3" s="71" t="s">
        <v>4</v>
      </c>
      <c r="B3" s="71"/>
      <c r="C3" s="36"/>
      <c r="D3" s="71"/>
      <c r="E3" s="45"/>
      <c r="F3" s="36"/>
      <c r="G3" s="36"/>
      <c r="H3" s="36"/>
    </row>
    <row r="4" spans="1:8" x14ac:dyDescent="0.2">
      <c r="A4" s="52" t="s">
        <v>311</v>
      </c>
      <c r="B4" s="52" t="s">
        <v>418</v>
      </c>
      <c r="C4" s="91" t="s">
        <v>387</v>
      </c>
      <c r="D4" s="52" t="s">
        <v>55</v>
      </c>
      <c r="E4" s="91" t="s">
        <v>579</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xr:uid="{6414C6D3-6E38-FA4E-B0EE-5E2C6A9B9276}">
          <x14:formula1>
            <xm:f>INDIRECT("drop_down_rule_comp!$D$2:$D$"&amp;drop_down_rule_comp!$C$3+1)</xm:f>
          </x14:formula1>
          <xm:sqref>B3:B1048576</xm:sqref>
        </x14:dataValidation>
        <x14:dataValidation type="list" allowBlank="1" prompt="Select an OCI Region." xr:uid="{9E0D200E-5378-C64C-8C87-D3DBA9941A68}">
          <x14:formula1>
            <xm:f>drop_down_rule_set!$L$2:$L$55</xm:f>
          </x14:formula1>
          <xm:sqref>A3:A1048576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1250</v>
      </c>
      <c r="B1" s="151"/>
      <c r="C1" s="151"/>
      <c r="D1" s="151"/>
      <c r="E1" s="151"/>
      <c r="F1" s="151"/>
      <c r="G1" s="151"/>
      <c r="H1" s="151"/>
      <c r="I1" s="151"/>
      <c r="J1" s="151"/>
      <c r="K1" s="151"/>
      <c r="L1" s="151"/>
      <c r="M1" s="151"/>
      <c r="N1" s="151"/>
      <c r="O1" s="151"/>
      <c r="P1" s="151"/>
      <c r="Q1" s="151"/>
      <c r="R1" s="151"/>
      <c r="S1" s="151"/>
      <c r="T1" s="151"/>
      <c r="U1" s="151"/>
      <c r="V1" s="69"/>
      <c r="W1" s="69"/>
      <c r="X1" s="69"/>
      <c r="Y1" s="69"/>
      <c r="Z1" s="69"/>
      <c r="AA1" s="69"/>
      <c r="AB1" s="69"/>
    </row>
    <row r="2" spans="1:28" s="68" customFormat="1" ht="48" x14ac:dyDescent="0.2">
      <c r="A2" s="65" t="s">
        <v>0</v>
      </c>
      <c r="B2" s="65" t="s">
        <v>6</v>
      </c>
      <c r="C2" s="50" t="s">
        <v>576</v>
      </c>
      <c r="D2" s="50" t="s">
        <v>580</v>
      </c>
      <c r="E2" s="65" t="s">
        <v>1251</v>
      </c>
      <c r="F2" s="65" t="s">
        <v>1252</v>
      </c>
      <c r="G2" s="65" t="s">
        <v>567</v>
      </c>
      <c r="H2" s="50" t="s">
        <v>572</v>
      </c>
      <c r="I2" s="65" t="s">
        <v>382</v>
      </c>
      <c r="J2" s="65" t="s">
        <v>581</v>
      </c>
      <c r="K2" s="65" t="s">
        <v>1088</v>
      </c>
      <c r="L2" s="65" t="s">
        <v>1089</v>
      </c>
      <c r="M2" s="65" t="s">
        <v>1090</v>
      </c>
      <c r="N2" s="65" t="s">
        <v>1091</v>
      </c>
      <c r="O2" s="65" t="s">
        <v>582</v>
      </c>
      <c r="P2" s="65" t="s">
        <v>583</v>
      </c>
      <c r="Q2" s="65" t="s">
        <v>91</v>
      </c>
      <c r="R2" s="65" t="s">
        <v>415</v>
      </c>
      <c r="S2" s="75" t="s">
        <v>93</v>
      </c>
      <c r="T2" s="75" t="s">
        <v>596</v>
      </c>
      <c r="U2" s="70" t="s">
        <v>395</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48" x14ac:dyDescent="0.2">
      <c r="A4" s="85" t="s">
        <v>311</v>
      </c>
      <c r="B4" s="52" t="s">
        <v>418</v>
      </c>
      <c r="C4" s="91" t="s">
        <v>387</v>
      </c>
      <c r="D4" s="52" t="s">
        <v>593</v>
      </c>
      <c r="E4" s="53" t="s">
        <v>1247</v>
      </c>
      <c r="F4" s="53" t="s">
        <v>1247</v>
      </c>
      <c r="G4" s="52">
        <v>4</v>
      </c>
      <c r="H4" s="91" t="s">
        <v>318</v>
      </c>
      <c r="I4" s="91" t="s">
        <v>594</v>
      </c>
      <c r="J4" s="91" t="s">
        <v>389</v>
      </c>
      <c r="K4" s="91">
        <v>914</v>
      </c>
      <c r="L4" s="91">
        <v>1390</v>
      </c>
      <c r="M4" s="91">
        <v>96</v>
      </c>
      <c r="N4" s="91" t="s">
        <v>1092</v>
      </c>
      <c r="O4" s="91" t="b">
        <v>1</v>
      </c>
      <c r="P4" s="90" t="b">
        <v>1</v>
      </c>
      <c r="Q4" s="91" t="s">
        <v>98</v>
      </c>
      <c r="R4" s="90" t="s">
        <v>416</v>
      </c>
      <c r="S4" s="52"/>
      <c r="T4" s="52"/>
      <c r="U4" s="53" t="s">
        <v>403</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legacyDrawing r:id="rId2"/>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 type="list" allowBlank="1" prompt="Select an OCI Region." xr:uid="{FBA6B93B-D899-6841-8896-CDDF86A9E0DD}">
          <x14:formula1>
            <xm:f>drop_down_rule_set!$L$2:$L$55</xm:f>
          </x14:formula1>
          <xm:sqref>A3:A1048576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61" t="s">
        <v>1560</v>
      </c>
      <c r="B1" s="162"/>
      <c r="C1" s="162"/>
      <c r="D1" s="162"/>
      <c r="E1" s="162"/>
      <c r="F1" s="162"/>
      <c r="G1" s="162"/>
      <c r="H1" s="162"/>
      <c r="I1" s="162"/>
      <c r="J1" s="162"/>
      <c r="K1" s="162"/>
      <c r="L1" s="162"/>
      <c r="M1" s="162"/>
      <c r="N1" s="162"/>
      <c r="O1" s="162"/>
      <c r="P1" s="162"/>
      <c r="Q1" s="162"/>
      <c r="R1" s="163"/>
      <c r="S1" s="16"/>
    </row>
    <row r="2" spans="1:19" s="48" customFormat="1" ht="72.75" customHeight="1" x14ac:dyDescent="0.2">
      <c r="A2" s="37" t="s">
        <v>0</v>
      </c>
      <c r="B2" s="37" t="s">
        <v>6</v>
      </c>
      <c r="C2" s="37" t="s">
        <v>961</v>
      </c>
      <c r="D2" s="37" t="s">
        <v>1120</v>
      </c>
      <c r="E2" s="111" t="s">
        <v>962</v>
      </c>
      <c r="F2" s="111" t="s">
        <v>963</v>
      </c>
      <c r="G2" s="37" t="s">
        <v>964</v>
      </c>
      <c r="H2" s="111" t="s">
        <v>965</v>
      </c>
      <c r="I2" s="37" t="s">
        <v>982</v>
      </c>
      <c r="J2" s="37" t="s">
        <v>966</v>
      </c>
      <c r="K2" s="37" t="s">
        <v>967</v>
      </c>
      <c r="L2" s="129" t="s">
        <v>1086</v>
      </c>
      <c r="M2" s="129" t="s">
        <v>1087</v>
      </c>
      <c r="N2" s="37" t="s">
        <v>968</v>
      </c>
      <c r="O2" s="37" t="s">
        <v>969</v>
      </c>
      <c r="P2" s="37" t="s">
        <v>970</v>
      </c>
      <c r="Q2" s="37" t="s">
        <v>91</v>
      </c>
      <c r="R2" s="37" t="s">
        <v>395</v>
      </c>
    </row>
    <row r="3" spans="1:19" s="34" customFormat="1" ht="16" x14ac:dyDescent="0.2">
      <c r="A3" s="35" t="s">
        <v>5</v>
      </c>
      <c r="B3" s="35" t="s">
        <v>417</v>
      </c>
      <c r="C3" s="35" t="s">
        <v>1121</v>
      </c>
      <c r="D3" s="35" t="s">
        <v>1122</v>
      </c>
      <c r="E3" s="35" t="s">
        <v>1123</v>
      </c>
      <c r="F3" s="35" t="s">
        <v>1124</v>
      </c>
      <c r="G3" s="35" t="s">
        <v>1125</v>
      </c>
      <c r="H3" s="35" t="s">
        <v>1126</v>
      </c>
      <c r="I3" s="35" t="s">
        <v>55</v>
      </c>
      <c r="J3" s="35" t="s">
        <v>1127</v>
      </c>
      <c r="K3" s="35">
        <v>16</v>
      </c>
      <c r="L3" t="s">
        <v>1181</v>
      </c>
      <c r="M3" t="s">
        <v>1182</v>
      </c>
      <c r="N3" s="35">
        <v>3</v>
      </c>
      <c r="O3" s="35" t="s">
        <v>1128</v>
      </c>
      <c r="P3" s="35" t="b">
        <v>0</v>
      </c>
      <c r="Q3" s="35" t="s">
        <v>1129</v>
      </c>
      <c r="R3" s="32"/>
    </row>
    <row r="4" spans="1:19" s="34" customFormat="1" ht="16" x14ac:dyDescent="0.2">
      <c r="A4" s="35" t="s">
        <v>5</v>
      </c>
      <c r="B4" s="35" t="s">
        <v>417</v>
      </c>
      <c r="C4" s="35" t="s">
        <v>1130</v>
      </c>
      <c r="D4" s="35" t="s">
        <v>1131</v>
      </c>
      <c r="E4" s="35"/>
      <c r="F4" s="35"/>
      <c r="G4" s="35" t="s">
        <v>1125</v>
      </c>
      <c r="H4" s="35" t="s">
        <v>1126</v>
      </c>
      <c r="I4" s="35" t="s">
        <v>55</v>
      </c>
      <c r="J4" s="35" t="s">
        <v>327</v>
      </c>
      <c r="K4" s="35">
        <v>52</v>
      </c>
      <c r="L4" s="35"/>
      <c r="M4" s="35"/>
      <c r="N4" s="35">
        <v>3</v>
      </c>
      <c r="O4" s="35" t="s">
        <v>1132</v>
      </c>
      <c r="P4" s="35" t="b">
        <v>0</v>
      </c>
      <c r="Q4" s="35"/>
      <c r="R4" s="32"/>
    </row>
    <row r="5" spans="1:19" ht="16" x14ac:dyDescent="0.2">
      <c r="A5" s="1"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headerFooter>
    <oddHeader>&amp;L&amp;"Calibri"&amp;10&amp;K000000 Confidential - Oracle Restricted&amp;1#_x000D_</oddHeader>
    <oddFooter>&amp;L_x000D_&amp;1#&amp;"Calibri"&amp;10&amp;K000000 Confidential - Oracle Restricted</oddFooter>
  </headerFooter>
  <legacyDrawing r:id="rId3"/>
  <extLst>
    <ext xmlns:x14="http://schemas.microsoft.com/office/spreadsheetml/2009/9/main" uri="{CCE6A557-97BC-4b89-ADB6-D9C93CAAB3DF}">
      <x14:dataValidations xmlns:xm="http://schemas.microsoft.com/office/excel/2006/main" count="2">
        <x14:dataValidation type="list" allowBlank="1" xr:uid="{47F4B22B-03E7-EA41-B3D7-A07B2AD5AABB}">
          <x14:formula1>
            <xm:f>INDIRECT("drop_down_rule_comp!$D$2:$D$"&amp;drop_down_rule_comp!$C$3+1)</xm:f>
          </x14:formula1>
          <xm:sqref>B3:B1048576</xm:sqref>
        </x14:dataValidation>
        <x14:dataValidation type="list" allowBlank="1" prompt="Select an OCI Region." xr:uid="{357730DE-E609-484D-9CA9-DE05C5244025}">
          <x14:formula1>
            <xm:f>drop_down_rule_set!$L$2:$L$55</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50" t="s">
        <v>1194</v>
      </c>
      <c r="B1" s="162"/>
      <c r="C1" s="162"/>
      <c r="D1" s="162"/>
      <c r="E1" s="162"/>
      <c r="F1" s="162"/>
      <c r="G1" s="162"/>
      <c r="H1" s="162"/>
      <c r="I1" s="162"/>
      <c r="J1" s="162"/>
      <c r="K1" s="162"/>
      <c r="L1" s="162"/>
      <c r="M1" s="162"/>
      <c r="N1" s="162"/>
    </row>
    <row r="2" spans="1:15" s="43" customFormat="1" ht="16" x14ac:dyDescent="0.2">
      <c r="A2" s="38" t="s">
        <v>0</v>
      </c>
      <c r="B2" s="38" t="s">
        <v>961</v>
      </c>
      <c r="C2" s="111" t="s">
        <v>1235</v>
      </c>
      <c r="D2" s="37" t="s">
        <v>971</v>
      </c>
      <c r="E2" s="37" t="s">
        <v>972</v>
      </c>
      <c r="F2" s="37" t="s">
        <v>973</v>
      </c>
      <c r="G2" s="37" t="s">
        <v>974</v>
      </c>
      <c r="H2" s="37" t="s">
        <v>975</v>
      </c>
      <c r="I2" s="37" t="s">
        <v>976</v>
      </c>
      <c r="J2" s="37" t="s">
        <v>977</v>
      </c>
      <c r="K2" s="37" t="s">
        <v>978</v>
      </c>
      <c r="L2" s="37" t="s">
        <v>979</v>
      </c>
      <c r="M2" s="37" t="s">
        <v>980</v>
      </c>
      <c r="N2" s="37" t="s">
        <v>981</v>
      </c>
      <c r="O2" s="48"/>
    </row>
    <row r="3" spans="1:15" s="34" customFormat="1" ht="32" x14ac:dyDescent="0.2">
      <c r="A3" s="54" t="s">
        <v>5</v>
      </c>
      <c r="B3" s="35" t="s">
        <v>1121</v>
      </c>
      <c r="C3" s="35" t="s">
        <v>1253</v>
      </c>
      <c r="D3" s="35" t="s">
        <v>1183</v>
      </c>
      <c r="E3" s="35" t="s">
        <v>1184</v>
      </c>
      <c r="F3" s="35" t="s">
        <v>1185</v>
      </c>
      <c r="G3" s="35" t="s">
        <v>1186</v>
      </c>
      <c r="H3" s="35" t="s">
        <v>1187</v>
      </c>
      <c r="I3" s="35" t="s">
        <v>1188</v>
      </c>
      <c r="J3" s="35" t="s">
        <v>1189</v>
      </c>
      <c r="K3" s="35" t="s">
        <v>1190</v>
      </c>
      <c r="L3" s="35" t="s">
        <v>1191</v>
      </c>
      <c r="M3" s="35" t="s">
        <v>1192</v>
      </c>
      <c r="N3" s="35" t="s">
        <v>1133</v>
      </c>
      <c r="O3" s="112"/>
    </row>
    <row r="4" spans="1:15" s="34" customFormat="1" ht="32" x14ac:dyDescent="0.2">
      <c r="A4" s="35" t="s">
        <v>5</v>
      </c>
      <c r="B4" s="76" t="s">
        <v>1130</v>
      </c>
      <c r="C4" s="35" t="s">
        <v>1253</v>
      </c>
      <c r="D4" s="35" t="s">
        <v>1183</v>
      </c>
      <c r="E4" s="35"/>
      <c r="F4" s="35" t="s">
        <v>1185</v>
      </c>
      <c r="G4" s="35" t="s">
        <v>1186</v>
      </c>
      <c r="H4" s="35" t="s">
        <v>1187</v>
      </c>
      <c r="I4" s="35" t="s">
        <v>1188</v>
      </c>
      <c r="J4" s="35" t="s">
        <v>1189</v>
      </c>
      <c r="K4" s="35" t="s">
        <v>1190</v>
      </c>
      <c r="L4" s="35" t="s">
        <v>1191</v>
      </c>
      <c r="M4" s="35" t="s">
        <v>1192</v>
      </c>
      <c r="N4" s="35" t="s">
        <v>1134</v>
      </c>
      <c r="O4" s="112"/>
    </row>
    <row r="5" spans="1:15" ht="16" x14ac:dyDescent="0.2">
      <c r="A5" s="1" t="s">
        <v>4</v>
      </c>
      <c r="B5" s="113"/>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2">
        <x14:dataValidation type="list" allowBlank="1" xr:uid="{2DA1F44B-6903-EA44-8C6F-C58D4D6E12BA}">
          <x14:formula1>
            <xm:f>INDIRECT("drop_down_rule_set!$I$2:$I$"&amp;drop_down_rule_set!$G$3+1)</xm:f>
          </x14:formula1>
          <xm:sqref>C3:C1048576</xm:sqref>
        </x14:dataValidation>
        <x14:dataValidation type="list" allowBlank="1" prompt="Select an OCI Region." xr:uid="{7BB79F72-2125-C54B-A1F2-16A034FAB05E}">
          <x14:formula1>
            <xm:f>drop_down_rule_set!$L$2:$L$55</xm:f>
          </x14:formula1>
          <xm:sqref>A3:A1048576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64" t="s">
        <v>1068</v>
      </c>
      <c r="B1" s="165"/>
      <c r="C1" s="165"/>
      <c r="D1" s="165"/>
      <c r="E1" s="165"/>
      <c r="F1" s="165"/>
      <c r="G1" s="165"/>
      <c r="H1" s="165"/>
      <c r="I1" s="165"/>
      <c r="J1" s="165"/>
      <c r="K1" s="165"/>
      <c r="L1" s="165"/>
      <c r="M1" s="165"/>
      <c r="N1" s="165"/>
      <c r="O1" s="165"/>
      <c r="P1" s="165"/>
      <c r="Q1" s="165"/>
      <c r="R1" s="166"/>
    </row>
    <row r="2" spans="1:18" ht="32" x14ac:dyDescent="0.2">
      <c r="A2" s="30" t="s">
        <v>0</v>
      </c>
      <c r="B2" s="31" t="s">
        <v>6</v>
      </c>
      <c r="C2" s="30" t="s">
        <v>1010</v>
      </c>
      <c r="D2" s="30" t="s">
        <v>1009</v>
      </c>
      <c r="E2" s="30" t="s">
        <v>1008</v>
      </c>
      <c r="F2" s="30" t="s">
        <v>1012</v>
      </c>
      <c r="G2" s="30" t="s">
        <v>1013</v>
      </c>
      <c r="H2" s="30" t="s">
        <v>1014</v>
      </c>
      <c r="I2" s="30" t="s">
        <v>1015</v>
      </c>
      <c r="J2" s="30" t="s">
        <v>1007</v>
      </c>
      <c r="K2" s="31" t="s">
        <v>1006</v>
      </c>
      <c r="L2" s="30" t="s">
        <v>1016</v>
      </c>
      <c r="M2" s="31" t="s">
        <v>1017</v>
      </c>
      <c r="N2" s="31" t="s">
        <v>1018</v>
      </c>
      <c r="O2" s="31" t="s">
        <v>1019</v>
      </c>
      <c r="P2" s="31" t="s">
        <v>1020</v>
      </c>
      <c r="Q2" s="31" t="s">
        <v>1021</v>
      </c>
      <c r="R2" s="30" t="s">
        <v>395</v>
      </c>
    </row>
    <row r="3" spans="1:18" x14ac:dyDescent="0.2">
      <c r="A3" s="36" t="s">
        <v>4</v>
      </c>
    </row>
    <row r="4" spans="1:18" ht="29.25" customHeight="1" x14ac:dyDescent="0.2">
      <c r="A4" s="36" t="s">
        <v>5</v>
      </c>
      <c r="B4" s="36" t="s">
        <v>417</v>
      </c>
      <c r="C4" s="36" t="s">
        <v>997</v>
      </c>
      <c r="D4" s="36" t="s">
        <v>996</v>
      </c>
      <c r="E4" s="36" t="s">
        <v>1023</v>
      </c>
      <c r="F4" s="36" t="s">
        <v>1023</v>
      </c>
      <c r="G4" s="36" t="s">
        <v>995</v>
      </c>
      <c r="H4" s="36" t="s">
        <v>1022</v>
      </c>
      <c r="I4" s="33" t="s">
        <v>1078</v>
      </c>
      <c r="J4" s="32" t="s">
        <v>1001</v>
      </c>
      <c r="K4" s="32" t="s">
        <v>1005</v>
      </c>
      <c r="L4" s="32" t="s">
        <v>1004</v>
      </c>
      <c r="M4" s="32" t="b">
        <v>1</v>
      </c>
      <c r="N4" s="33" t="s">
        <v>1003</v>
      </c>
      <c r="O4" s="32" t="s">
        <v>1002</v>
      </c>
      <c r="P4" s="32"/>
      <c r="Q4" s="32"/>
    </row>
    <row r="5" spans="1:18" ht="29.25" customHeight="1" x14ac:dyDescent="0.2">
      <c r="A5" s="36" t="s">
        <v>5</v>
      </c>
      <c r="B5" s="36" t="s">
        <v>417</v>
      </c>
      <c r="C5" s="36" t="s">
        <v>997</v>
      </c>
      <c r="D5" s="36" t="s">
        <v>996</v>
      </c>
      <c r="E5" s="36" t="s">
        <v>1023</v>
      </c>
      <c r="F5" s="36" t="s">
        <v>1023</v>
      </c>
      <c r="G5" s="36" t="s">
        <v>995</v>
      </c>
      <c r="H5" s="36" t="s">
        <v>1022</v>
      </c>
      <c r="I5" s="33" t="s">
        <v>1078</v>
      </c>
      <c r="J5" s="32" t="s">
        <v>1050</v>
      </c>
      <c r="K5" s="32" t="s">
        <v>1000</v>
      </c>
      <c r="L5" s="32" t="s">
        <v>999</v>
      </c>
      <c r="M5" s="32" t="b">
        <v>1</v>
      </c>
      <c r="N5" s="33" t="s">
        <v>998</v>
      </c>
      <c r="O5" s="32"/>
      <c r="P5" s="32"/>
      <c r="Q5" s="32"/>
    </row>
    <row r="6" spans="1:18" x14ac:dyDescent="0.2">
      <c r="A6" s="36" t="s">
        <v>311</v>
      </c>
      <c r="B6" s="36" t="s">
        <v>417</v>
      </c>
      <c r="C6" s="36" t="s">
        <v>1011</v>
      </c>
      <c r="D6" s="36" t="s">
        <v>996</v>
      </c>
      <c r="E6" s="36" t="s">
        <v>1023</v>
      </c>
      <c r="F6" s="36" t="s">
        <v>1023</v>
      </c>
      <c r="G6" s="36" t="s">
        <v>995</v>
      </c>
      <c r="H6" s="36" t="s">
        <v>1022</v>
      </c>
      <c r="I6" s="33"/>
      <c r="J6" s="32"/>
      <c r="K6" s="32"/>
      <c r="L6" s="32"/>
      <c r="M6" s="32"/>
      <c r="N6" s="33"/>
      <c r="O6" s="32"/>
      <c r="P6" s="32"/>
      <c r="Q6" s="32"/>
    </row>
    <row r="7" spans="1:18" ht="16" x14ac:dyDescent="0.2">
      <c r="A7" s="36" t="s">
        <v>311</v>
      </c>
      <c r="B7" s="36" t="s">
        <v>417</v>
      </c>
      <c r="C7" s="36" t="s">
        <v>1048</v>
      </c>
      <c r="D7" s="36" t="s">
        <v>996</v>
      </c>
      <c r="E7" s="36" t="s">
        <v>1023</v>
      </c>
      <c r="F7" s="36" t="s">
        <v>1023</v>
      </c>
      <c r="G7" s="36" t="s">
        <v>995</v>
      </c>
      <c r="H7" s="36" t="s">
        <v>1022</v>
      </c>
      <c r="I7" s="33" t="s">
        <v>1051</v>
      </c>
      <c r="J7" s="32"/>
      <c r="K7" s="32" t="s">
        <v>1005</v>
      </c>
      <c r="L7" s="32" t="s">
        <v>1049</v>
      </c>
      <c r="M7" s="32" t="b">
        <v>1</v>
      </c>
      <c r="N7" s="33" t="s">
        <v>994</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xr:uid="{C5B9BAD4-5F24-AC44-9CF1-044D377414B5}">
          <x14:formula1>
            <xm:f>INDIRECT("drop_down_rule_comp!$D$2:$D$"&amp;drop_down_rule_comp!$C$3+1)</xm:f>
          </x14:formula1>
          <xm:sqref>B3:B1048576</xm:sqref>
        </x14:dataValidation>
        <x14:dataValidation type="list" allowBlank="1" prompt="Select an OCI Region." xr:uid="{3B8E08A1-3E4F-8E4D-B6D2-1434E601A807}">
          <x14:formula1>
            <xm:f>drop_down_rule_set!$L$2:$L$55</xm:f>
          </x14:formula1>
          <xm:sqref>A3:A1048576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5" t="s">
        <v>1563</v>
      </c>
      <c r="B1" s="135"/>
      <c r="C1" s="135"/>
      <c r="D1" s="135"/>
      <c r="E1" s="135"/>
      <c r="F1" s="135"/>
      <c r="G1" s="135"/>
      <c r="H1" s="146" t="s">
        <v>1224</v>
      </c>
      <c r="I1" s="135"/>
      <c r="J1" s="135"/>
      <c r="K1" s="135"/>
      <c r="L1" s="135"/>
      <c r="M1" s="135"/>
      <c r="N1" s="135"/>
      <c r="O1" s="135"/>
    </row>
    <row r="2" spans="1:15" ht="44" customHeight="1" x14ac:dyDescent="0.2">
      <c r="A2" s="19" t="s">
        <v>0</v>
      </c>
      <c r="B2" s="19" t="s">
        <v>1196</v>
      </c>
      <c r="C2" s="125" t="s">
        <v>1197</v>
      </c>
      <c r="D2" s="19" t="s">
        <v>1198</v>
      </c>
      <c r="E2" s="19" t="s">
        <v>1199</v>
      </c>
      <c r="F2" s="19" t="s">
        <v>1201</v>
      </c>
      <c r="G2" s="49" t="s">
        <v>1202</v>
      </c>
      <c r="H2" s="81" t="s">
        <v>1203</v>
      </c>
      <c r="I2" s="19" t="s">
        <v>1204</v>
      </c>
      <c r="J2" s="126" t="s">
        <v>1205</v>
      </c>
      <c r="K2" s="19" t="s">
        <v>1206</v>
      </c>
      <c r="L2" s="19" t="s">
        <v>1207</v>
      </c>
      <c r="M2" s="128" t="s">
        <v>1208</v>
      </c>
      <c r="N2" s="19" t="s">
        <v>1200</v>
      </c>
      <c r="O2" s="19" t="s">
        <v>1209</v>
      </c>
    </row>
    <row r="3" spans="1:15" ht="16" x14ac:dyDescent="0.2">
      <c r="A3" s="35" t="s">
        <v>4</v>
      </c>
      <c r="B3" s="35"/>
      <c r="C3" s="35"/>
      <c r="D3" s="35"/>
      <c r="E3" s="35"/>
      <c r="F3" s="35"/>
      <c r="G3" s="35"/>
      <c r="H3" s="35"/>
      <c r="I3" s="35"/>
      <c r="J3" s="127"/>
      <c r="K3" s="35"/>
      <c r="L3" s="35"/>
      <c r="M3" s="127"/>
      <c r="N3" s="35"/>
      <c r="O3" s="35"/>
    </row>
    <row r="4" spans="1:15" ht="16" x14ac:dyDescent="0.2">
      <c r="A4" s="35" t="s">
        <v>311</v>
      </c>
      <c r="B4" s="35" t="s">
        <v>1083</v>
      </c>
      <c r="C4" s="35" t="s">
        <v>1213</v>
      </c>
      <c r="D4" s="35" t="s">
        <v>1214</v>
      </c>
      <c r="E4" s="35"/>
      <c r="F4" s="35" t="s">
        <v>1083</v>
      </c>
      <c r="G4" s="35" t="s">
        <v>1215</v>
      </c>
      <c r="H4" s="35" t="s">
        <v>1210</v>
      </c>
      <c r="I4" s="35" t="s">
        <v>1211</v>
      </c>
      <c r="J4" s="127">
        <v>256</v>
      </c>
      <c r="K4" s="35"/>
      <c r="L4" s="35"/>
      <c r="M4" s="127"/>
      <c r="N4" s="35"/>
      <c r="O4" s="35"/>
    </row>
    <row r="5" spans="1:15" ht="16" x14ac:dyDescent="0.2">
      <c r="A5" s="35"/>
      <c r="B5" s="35"/>
      <c r="C5" s="35"/>
      <c r="D5" s="35"/>
      <c r="E5" s="35"/>
      <c r="F5" s="35" t="s">
        <v>417</v>
      </c>
      <c r="G5" s="35" t="s">
        <v>1216</v>
      </c>
      <c r="H5" s="35" t="s">
        <v>1217</v>
      </c>
      <c r="I5" s="35" t="s">
        <v>1212</v>
      </c>
      <c r="J5" s="127">
        <v>384</v>
      </c>
      <c r="K5" s="35" t="s">
        <v>1218</v>
      </c>
      <c r="L5" s="35"/>
      <c r="M5" s="127"/>
      <c r="N5" s="35"/>
      <c r="O5" s="35"/>
    </row>
    <row r="6" spans="1:15" ht="16" x14ac:dyDescent="0.2">
      <c r="A6" s="35" t="s">
        <v>311</v>
      </c>
      <c r="B6" s="35" t="s">
        <v>1083</v>
      </c>
      <c r="C6" s="35" t="s">
        <v>1219</v>
      </c>
      <c r="D6" s="35" t="s">
        <v>1220</v>
      </c>
      <c r="E6" s="35" t="s">
        <v>5</v>
      </c>
      <c r="F6" s="35" t="s">
        <v>1083</v>
      </c>
      <c r="G6" s="35" t="s">
        <v>1215</v>
      </c>
      <c r="H6" s="35" t="s">
        <v>1217</v>
      </c>
      <c r="I6" s="35" t="s">
        <v>1211</v>
      </c>
      <c r="J6" s="127">
        <v>128</v>
      </c>
      <c r="K6" s="35"/>
      <c r="L6" s="35" t="b">
        <v>1</v>
      </c>
      <c r="M6" s="127">
        <v>100</v>
      </c>
      <c r="N6" s="35"/>
      <c r="O6" s="35"/>
    </row>
    <row r="7" spans="1:15" ht="16" x14ac:dyDescent="0.2">
      <c r="A7" s="35"/>
      <c r="B7" s="35"/>
      <c r="C7" s="35"/>
      <c r="D7" s="35"/>
      <c r="E7" s="35"/>
      <c r="F7" s="35" t="s">
        <v>417</v>
      </c>
      <c r="G7" s="35" t="s">
        <v>1216</v>
      </c>
      <c r="H7" s="35" t="s">
        <v>1217</v>
      </c>
      <c r="I7" s="35" t="s">
        <v>1222</v>
      </c>
      <c r="J7" s="127">
        <v>3072</v>
      </c>
      <c r="K7" s="35"/>
      <c r="L7" s="35"/>
      <c r="M7" s="127"/>
      <c r="N7" s="35"/>
      <c r="O7" s="35"/>
    </row>
    <row r="8" spans="1:15" ht="16" x14ac:dyDescent="0.2">
      <c r="A8" s="35"/>
      <c r="B8" s="35"/>
      <c r="C8" s="35"/>
      <c r="D8" s="35"/>
      <c r="E8" s="35"/>
      <c r="F8" s="35" t="s">
        <v>418</v>
      </c>
      <c r="G8" s="35" t="s">
        <v>1221</v>
      </c>
      <c r="H8" s="35" t="s">
        <v>1210</v>
      </c>
      <c r="I8" s="35" t="s">
        <v>1212</v>
      </c>
      <c r="J8" s="127">
        <v>521</v>
      </c>
      <c r="K8" s="35" t="s">
        <v>1223</v>
      </c>
      <c r="L8" s="35" t="b">
        <v>1</v>
      </c>
      <c r="M8" s="127">
        <v>365</v>
      </c>
      <c r="N8" s="35"/>
      <c r="O8" s="35"/>
    </row>
    <row r="9" spans="1:15" x14ac:dyDescent="0.2">
      <c r="A9" s="35"/>
      <c r="B9" s="35"/>
      <c r="C9" s="35"/>
      <c r="D9" s="35"/>
      <c r="E9" s="35"/>
      <c r="F9" s="35"/>
      <c r="G9" s="35"/>
      <c r="H9" s="35"/>
      <c r="I9" s="35"/>
      <c r="J9" s="127"/>
      <c r="K9" s="35"/>
      <c r="L9" s="35"/>
      <c r="M9" s="127"/>
      <c r="N9" s="35"/>
      <c r="O9" s="35"/>
    </row>
    <row r="10" spans="1:15" x14ac:dyDescent="0.2">
      <c r="A10" s="35"/>
      <c r="B10" s="35"/>
      <c r="C10" s="35"/>
      <c r="D10" s="35"/>
      <c r="E10" s="35"/>
      <c r="F10" s="35"/>
      <c r="G10" s="35"/>
      <c r="H10" s="35"/>
      <c r="I10" s="35"/>
      <c r="J10" s="127"/>
      <c r="K10" s="35"/>
      <c r="L10" s="35"/>
      <c r="M10" s="127"/>
      <c r="N10" s="35"/>
      <c r="O10" s="35"/>
    </row>
    <row r="11" spans="1:15" x14ac:dyDescent="0.2">
      <c r="A11" s="35"/>
      <c r="B11" s="35"/>
      <c r="C11" s="35"/>
      <c r="D11" s="35"/>
      <c r="E11" s="35"/>
      <c r="F11" s="35"/>
      <c r="G11" s="35"/>
      <c r="H11" s="35"/>
      <c r="I11" s="35"/>
      <c r="J11" s="127"/>
      <c r="K11" s="35"/>
      <c r="L11" s="35"/>
      <c r="M11" s="127"/>
      <c r="N11" s="35"/>
      <c r="O11" s="35"/>
    </row>
    <row r="12" spans="1:15" x14ac:dyDescent="0.2">
      <c r="A12" s="35"/>
      <c r="B12" s="35"/>
      <c r="C12" s="35"/>
      <c r="D12" s="35"/>
      <c r="E12" s="35"/>
      <c r="F12" s="35"/>
      <c r="G12" s="35"/>
      <c r="H12" s="35"/>
      <c r="I12" s="35"/>
      <c r="J12" s="127"/>
      <c r="K12" s="35"/>
      <c r="L12" s="35"/>
      <c r="M12" s="127"/>
      <c r="N12" s="35"/>
      <c r="O12" s="35"/>
    </row>
    <row r="13" spans="1:15" x14ac:dyDescent="0.2">
      <c r="A13" s="35"/>
      <c r="B13" s="35"/>
      <c r="C13" s="35"/>
      <c r="D13" s="35"/>
      <c r="E13" s="35"/>
      <c r="F13" s="35"/>
      <c r="G13" s="35"/>
      <c r="H13" s="35"/>
      <c r="I13" s="35"/>
      <c r="J13" s="127"/>
      <c r="K13" s="35"/>
      <c r="L13" s="35"/>
      <c r="M13" s="127"/>
      <c r="N13" s="35"/>
      <c r="O13" s="35"/>
    </row>
    <row r="14" spans="1:15" x14ac:dyDescent="0.2">
      <c r="A14" s="35"/>
      <c r="B14" s="35"/>
      <c r="C14" s="35"/>
      <c r="D14" s="35"/>
      <c r="E14" s="35"/>
      <c r="F14" s="35"/>
      <c r="G14" s="35"/>
      <c r="H14" s="35"/>
      <c r="I14" s="35"/>
      <c r="J14" s="127"/>
      <c r="K14" s="35"/>
      <c r="L14" s="35"/>
      <c r="M14" s="127"/>
      <c r="N14" s="35"/>
      <c r="O14" s="35"/>
    </row>
    <row r="15" spans="1:15" x14ac:dyDescent="0.2">
      <c r="A15" s="35"/>
      <c r="B15" s="35"/>
      <c r="C15" s="35"/>
      <c r="D15" s="35"/>
      <c r="E15" s="35"/>
      <c r="F15" s="35"/>
      <c r="G15" s="35"/>
      <c r="H15" s="35"/>
      <c r="I15" s="35"/>
      <c r="J15" s="127"/>
      <c r="K15" s="35"/>
      <c r="L15" s="35"/>
      <c r="M15" s="127"/>
      <c r="N15" s="35"/>
      <c r="O15" s="35"/>
    </row>
    <row r="16" spans="1:15" x14ac:dyDescent="0.2">
      <c r="A16" s="35"/>
      <c r="B16" s="35"/>
      <c r="C16" s="35"/>
      <c r="D16" s="35"/>
      <c r="E16" s="35"/>
      <c r="F16" s="35"/>
      <c r="G16" s="35"/>
      <c r="H16" s="35"/>
      <c r="I16" s="35"/>
      <c r="J16" s="127"/>
      <c r="K16" s="35"/>
      <c r="L16" s="35"/>
      <c r="M16" s="127"/>
      <c r="N16" s="35"/>
      <c r="O16" s="35"/>
    </row>
    <row r="17" spans="1:15" x14ac:dyDescent="0.2">
      <c r="A17" s="35"/>
      <c r="B17" s="35"/>
      <c r="C17" s="35"/>
      <c r="D17" s="35"/>
      <c r="E17" s="35"/>
      <c r="F17" s="35"/>
      <c r="G17" s="35"/>
      <c r="H17" s="35"/>
      <c r="I17" s="35"/>
      <c r="J17" s="127"/>
      <c r="K17" s="35"/>
      <c r="L17" s="35"/>
      <c r="M17" s="127"/>
      <c r="N17" s="35"/>
      <c r="O17" s="35"/>
    </row>
    <row r="18" spans="1:15" x14ac:dyDescent="0.2">
      <c r="A18" s="35"/>
      <c r="B18" s="35"/>
      <c r="C18" s="35"/>
      <c r="D18" s="35"/>
      <c r="E18" s="35"/>
      <c r="F18" s="35"/>
      <c r="G18" s="35"/>
      <c r="H18" s="35"/>
      <c r="I18" s="35"/>
      <c r="J18" s="127"/>
      <c r="K18" s="35"/>
      <c r="L18" s="35"/>
      <c r="M18" s="127"/>
      <c r="N18" s="35"/>
      <c r="O18" s="35"/>
    </row>
    <row r="19" spans="1:15" x14ac:dyDescent="0.2">
      <c r="A19" s="35"/>
      <c r="B19" s="35"/>
      <c r="C19" s="35"/>
      <c r="D19" s="35"/>
      <c r="E19" s="35"/>
      <c r="F19" s="35"/>
      <c r="G19" s="35"/>
      <c r="H19" s="35"/>
      <c r="I19" s="35"/>
      <c r="J19" s="127"/>
      <c r="K19" s="35"/>
      <c r="L19" s="35"/>
      <c r="M19" s="127"/>
      <c r="N19" s="35"/>
      <c r="O19" s="35"/>
    </row>
    <row r="20" spans="1:15" x14ac:dyDescent="0.2">
      <c r="A20" s="35"/>
      <c r="B20" s="35"/>
      <c r="C20" s="35"/>
      <c r="D20" s="35"/>
      <c r="E20" s="35"/>
      <c r="F20" s="35"/>
      <c r="G20" s="35"/>
      <c r="H20" s="35"/>
      <c r="I20" s="35"/>
      <c r="J20" s="127"/>
      <c r="K20" s="35"/>
      <c r="L20" s="35"/>
      <c r="M20" s="127"/>
      <c r="N20" s="35"/>
      <c r="O20" s="35"/>
    </row>
    <row r="21" spans="1:15" x14ac:dyDescent="0.2">
      <c r="A21" s="35"/>
      <c r="B21" s="35"/>
      <c r="C21" s="35"/>
      <c r="D21" s="35"/>
      <c r="E21" s="35"/>
      <c r="F21" s="35"/>
      <c r="G21" s="35"/>
      <c r="H21" s="35"/>
      <c r="I21" s="35"/>
      <c r="J21" s="127"/>
      <c r="K21" s="35"/>
      <c r="L21" s="35"/>
      <c r="M21" s="127"/>
      <c r="N21" s="35"/>
      <c r="O21" s="35"/>
    </row>
    <row r="22" spans="1:15" x14ac:dyDescent="0.2">
      <c r="A22" s="35"/>
      <c r="B22" s="35"/>
      <c r="C22" s="35"/>
      <c r="D22" s="35"/>
      <c r="E22" s="35"/>
      <c r="F22" s="35"/>
      <c r="G22" s="35"/>
      <c r="H22" s="35"/>
      <c r="I22" s="35"/>
      <c r="J22" s="127"/>
      <c r="K22" s="35"/>
      <c r="L22" s="35"/>
      <c r="M22" s="127"/>
      <c r="N22" s="35"/>
      <c r="O22" s="35"/>
    </row>
    <row r="23" spans="1:15" x14ac:dyDescent="0.2">
      <c r="A23" s="35"/>
      <c r="B23" s="35"/>
      <c r="C23" s="35"/>
      <c r="D23" s="35"/>
      <c r="E23" s="35"/>
      <c r="F23" s="35"/>
      <c r="G23" s="35"/>
      <c r="H23" s="35"/>
      <c r="I23" s="35"/>
      <c r="J23" s="127"/>
      <c r="K23" s="35"/>
      <c r="L23" s="35"/>
      <c r="M23" s="127"/>
      <c r="N23" s="35"/>
      <c r="O23" s="35"/>
    </row>
    <row r="24" spans="1:15" x14ac:dyDescent="0.2">
      <c r="A24" s="35"/>
      <c r="B24" s="35"/>
      <c r="C24" s="35"/>
      <c r="D24" s="35"/>
      <c r="E24" s="35"/>
      <c r="F24" s="35"/>
      <c r="G24" s="35"/>
      <c r="H24" s="35"/>
      <c r="I24" s="35"/>
      <c r="J24" s="127"/>
      <c r="K24" s="35"/>
      <c r="L24" s="35"/>
      <c r="M24" s="127"/>
      <c r="N24" s="35"/>
      <c r="O24" s="35"/>
    </row>
    <row r="25" spans="1:15" x14ac:dyDescent="0.2">
      <c r="A25" s="35"/>
      <c r="B25" s="35"/>
      <c r="C25" s="35"/>
      <c r="D25" s="35"/>
      <c r="E25" s="35"/>
      <c r="F25" s="35"/>
      <c r="G25" s="35"/>
      <c r="H25" s="35"/>
      <c r="I25" s="35"/>
      <c r="J25" s="127"/>
      <c r="K25" s="35"/>
      <c r="L25" s="35"/>
      <c r="M25" s="127"/>
      <c r="N25" s="35"/>
      <c r="O25" s="35"/>
    </row>
    <row r="26" spans="1:15" x14ac:dyDescent="0.2">
      <c r="A26" s="35"/>
      <c r="B26" s="35"/>
      <c r="C26" s="35"/>
      <c r="D26" s="35"/>
      <c r="E26" s="35"/>
      <c r="F26" s="35"/>
      <c r="G26" s="35"/>
      <c r="H26" s="35"/>
      <c r="I26" s="35"/>
      <c r="J26" s="127"/>
      <c r="K26" s="35"/>
      <c r="L26" s="35"/>
      <c r="M26" s="127"/>
      <c r="N26" s="35"/>
      <c r="O26" s="35"/>
    </row>
    <row r="27" spans="1:15" x14ac:dyDescent="0.2">
      <c r="A27" s="35"/>
      <c r="B27" s="35"/>
      <c r="C27" s="35"/>
      <c r="D27" s="35"/>
      <c r="E27" s="35"/>
      <c r="F27" s="35"/>
      <c r="G27" s="35"/>
      <c r="H27" s="35"/>
      <c r="I27" s="35"/>
      <c r="J27" s="127"/>
      <c r="K27" s="35"/>
      <c r="L27" s="35"/>
      <c r="M27" s="127"/>
      <c r="N27" s="35"/>
      <c r="O27" s="35"/>
    </row>
    <row r="28" spans="1:15" x14ac:dyDescent="0.2">
      <c r="A28" s="35"/>
      <c r="B28" s="35"/>
      <c r="C28" s="35"/>
      <c r="D28" s="35"/>
      <c r="E28" s="35"/>
      <c r="F28" s="35"/>
      <c r="G28" s="35"/>
      <c r="H28" s="35"/>
      <c r="I28" s="35"/>
      <c r="J28" s="127"/>
      <c r="K28" s="35"/>
      <c r="L28" s="35"/>
      <c r="M28" s="127"/>
      <c r="N28" s="35"/>
      <c r="O28" s="35"/>
    </row>
    <row r="29" spans="1:15" x14ac:dyDescent="0.2">
      <c r="A29" s="35"/>
      <c r="B29" s="35"/>
      <c r="C29" s="35"/>
      <c r="D29" s="35"/>
      <c r="E29" s="35"/>
      <c r="F29" s="35"/>
      <c r="G29" s="35"/>
      <c r="H29" s="35"/>
      <c r="I29" s="35"/>
      <c r="J29" s="127"/>
      <c r="K29" s="35"/>
      <c r="L29" s="35"/>
      <c r="M29" s="127"/>
      <c r="N29" s="35"/>
      <c r="O29" s="35"/>
    </row>
    <row r="30" spans="1:15" x14ac:dyDescent="0.2">
      <c r="A30" s="35"/>
      <c r="B30" s="35"/>
      <c r="C30" s="35"/>
      <c r="D30" s="35"/>
      <c r="E30" s="35"/>
      <c r="F30" s="35"/>
      <c r="G30" s="35"/>
      <c r="H30" s="35"/>
      <c r="I30" s="35"/>
      <c r="J30" s="127"/>
      <c r="K30" s="35"/>
      <c r="L30" s="35"/>
      <c r="M30" s="127"/>
      <c r="N30" s="35"/>
      <c r="O30" s="35"/>
    </row>
    <row r="31" spans="1:15" x14ac:dyDescent="0.2">
      <c r="A31" s="35"/>
      <c r="B31" s="35"/>
      <c r="C31" s="35"/>
      <c r="D31" s="35"/>
      <c r="E31" s="35"/>
      <c r="F31" s="35"/>
      <c r="G31" s="35"/>
      <c r="H31" s="35"/>
      <c r="I31" s="35"/>
      <c r="J31" s="127"/>
      <c r="K31" s="35"/>
      <c r="L31" s="35"/>
      <c r="M31" s="127"/>
      <c r="N31" s="35"/>
      <c r="O31" s="35"/>
    </row>
    <row r="32" spans="1:15" x14ac:dyDescent="0.2">
      <c r="A32" s="35"/>
      <c r="B32" s="35"/>
      <c r="C32" s="35"/>
      <c r="D32" s="35"/>
      <c r="E32" s="35"/>
      <c r="F32" s="35"/>
      <c r="G32" s="35"/>
      <c r="H32" s="35"/>
      <c r="I32" s="35"/>
      <c r="J32" s="127"/>
      <c r="K32" s="35"/>
      <c r="L32" s="35"/>
      <c r="M32" s="127"/>
      <c r="N32" s="35"/>
      <c r="O32" s="35"/>
    </row>
    <row r="33" spans="1:15" x14ac:dyDescent="0.2">
      <c r="A33" s="35"/>
      <c r="B33" s="35"/>
      <c r="C33" s="35"/>
      <c r="D33" s="35"/>
      <c r="E33" s="35"/>
      <c r="F33" s="35"/>
      <c r="G33" s="35"/>
      <c r="H33" s="35"/>
      <c r="I33" s="35"/>
      <c r="J33" s="127"/>
      <c r="K33" s="35"/>
      <c r="L33" s="35"/>
      <c r="M33" s="127"/>
      <c r="N33" s="35"/>
      <c r="O33" s="35"/>
    </row>
    <row r="34" spans="1:15" x14ac:dyDescent="0.2">
      <c r="A34" s="35"/>
      <c r="B34" s="35"/>
      <c r="C34" s="35"/>
      <c r="D34" s="35"/>
      <c r="E34" s="35"/>
      <c r="F34" s="35"/>
      <c r="G34" s="35"/>
      <c r="H34" s="35"/>
      <c r="I34" s="35"/>
      <c r="J34" s="127"/>
      <c r="K34" s="35"/>
      <c r="L34" s="35"/>
      <c r="M34" s="127"/>
      <c r="N34" s="35"/>
      <c r="O34" s="35"/>
    </row>
    <row r="35" spans="1:15" x14ac:dyDescent="0.2">
      <c r="A35" s="35"/>
      <c r="B35" s="35"/>
      <c r="C35" s="35"/>
      <c r="D35" s="35"/>
      <c r="E35" s="35"/>
      <c r="F35" s="35"/>
      <c r="G35" s="35"/>
      <c r="H35" s="35"/>
      <c r="I35" s="35"/>
      <c r="J35" s="127"/>
      <c r="K35" s="35"/>
      <c r="L35" s="35"/>
      <c r="M35" s="127"/>
      <c r="N35" s="35"/>
      <c r="O35" s="35"/>
    </row>
    <row r="36" spans="1:15" x14ac:dyDescent="0.2">
      <c r="A36" s="35"/>
      <c r="B36" s="35"/>
      <c r="C36" s="35"/>
      <c r="D36" s="35"/>
      <c r="E36" s="35"/>
      <c r="F36" s="35"/>
      <c r="G36" s="35"/>
      <c r="H36" s="35"/>
      <c r="I36" s="35"/>
      <c r="J36" s="127"/>
      <c r="K36" s="35"/>
      <c r="L36" s="35"/>
      <c r="M36" s="127"/>
      <c r="N36" s="35"/>
      <c r="O36" s="35"/>
    </row>
    <row r="37" spans="1:15" x14ac:dyDescent="0.2">
      <c r="A37" s="35"/>
      <c r="B37" s="35"/>
      <c r="C37" s="35"/>
      <c r="D37" s="35"/>
      <c r="E37" s="35"/>
      <c r="F37" s="35"/>
      <c r="G37" s="35"/>
      <c r="H37" s="35"/>
      <c r="I37" s="35"/>
      <c r="J37" s="127"/>
      <c r="K37" s="35"/>
      <c r="L37" s="35"/>
      <c r="M37" s="127"/>
      <c r="N37" s="35"/>
      <c r="O37" s="35"/>
    </row>
    <row r="38" spans="1:15" x14ac:dyDescent="0.2">
      <c r="A38" s="35"/>
      <c r="B38" s="35"/>
      <c r="C38" s="35"/>
      <c r="D38" s="35"/>
      <c r="E38" s="35"/>
      <c r="F38" s="35"/>
      <c r="G38" s="35"/>
      <c r="H38" s="35"/>
      <c r="I38" s="35"/>
      <c r="J38" s="127"/>
      <c r="K38" s="35"/>
      <c r="L38" s="35"/>
      <c r="M38" s="127"/>
      <c r="N38" s="35"/>
      <c r="O38" s="35"/>
    </row>
    <row r="39" spans="1:15" x14ac:dyDescent="0.2">
      <c r="A39" s="35"/>
      <c r="B39" s="35"/>
      <c r="C39" s="35"/>
      <c r="D39" s="35"/>
      <c r="E39" s="35"/>
      <c r="F39" s="35"/>
      <c r="G39" s="35"/>
      <c r="H39" s="35"/>
      <c r="I39" s="35"/>
      <c r="J39" s="127"/>
      <c r="K39" s="35"/>
      <c r="L39" s="35"/>
      <c r="M39" s="127"/>
      <c r="N39" s="35"/>
      <c r="O39" s="35"/>
    </row>
    <row r="40" spans="1:15" x14ac:dyDescent="0.2">
      <c r="A40" s="35"/>
      <c r="B40" s="35"/>
      <c r="C40" s="35"/>
      <c r="D40" s="35"/>
      <c r="E40" s="35"/>
      <c r="F40" s="35"/>
      <c r="G40" s="35"/>
      <c r="H40" s="35"/>
      <c r="I40" s="35"/>
      <c r="J40" s="127"/>
      <c r="K40" s="35"/>
      <c r="L40" s="35"/>
      <c r="M40" s="127"/>
      <c r="N40" s="35"/>
      <c r="O40" s="35"/>
    </row>
    <row r="41" spans="1:15" x14ac:dyDescent="0.2">
      <c r="A41" s="35"/>
      <c r="B41" s="35"/>
      <c r="C41" s="35"/>
      <c r="D41" s="35"/>
      <c r="E41" s="35"/>
      <c r="F41" s="35"/>
      <c r="G41" s="35"/>
      <c r="H41" s="35"/>
      <c r="I41" s="35"/>
      <c r="J41" s="127"/>
      <c r="K41" s="35"/>
      <c r="L41" s="35"/>
      <c r="M41" s="127"/>
      <c r="N41" s="35"/>
      <c r="O41" s="35"/>
    </row>
    <row r="42" spans="1:15" x14ac:dyDescent="0.2">
      <c r="A42" s="35"/>
      <c r="B42" s="35"/>
      <c r="C42" s="35"/>
      <c r="D42" s="35"/>
      <c r="E42" s="35"/>
      <c r="F42" s="35"/>
      <c r="G42" s="35"/>
      <c r="H42" s="35"/>
      <c r="I42" s="35"/>
      <c r="J42" s="127"/>
      <c r="K42" s="35"/>
      <c r="L42" s="35"/>
      <c r="M42" s="127"/>
      <c r="N42" s="35"/>
      <c r="O42" s="35"/>
    </row>
    <row r="43" spans="1:15" x14ac:dyDescent="0.2">
      <c r="A43" s="35"/>
      <c r="B43" s="35"/>
      <c r="C43" s="35"/>
      <c r="D43" s="35"/>
      <c r="E43" s="35"/>
      <c r="F43" s="35"/>
      <c r="G43" s="35"/>
      <c r="H43" s="35"/>
      <c r="I43" s="35"/>
      <c r="J43" s="127"/>
      <c r="K43" s="35"/>
      <c r="L43" s="35"/>
      <c r="M43" s="127"/>
      <c r="N43" s="35"/>
      <c r="O43" s="35"/>
    </row>
    <row r="44" spans="1:15" x14ac:dyDescent="0.2">
      <c r="A44" s="35"/>
      <c r="B44" s="35"/>
      <c r="C44" s="35"/>
      <c r="D44" s="35"/>
      <c r="E44" s="35"/>
      <c r="F44" s="35"/>
      <c r="G44" s="35"/>
      <c r="H44" s="35"/>
      <c r="I44" s="35"/>
      <c r="J44" s="127"/>
      <c r="K44" s="35"/>
      <c r="L44" s="35"/>
      <c r="M44" s="127"/>
      <c r="N44" s="35"/>
      <c r="O44" s="35"/>
    </row>
    <row r="45" spans="1:15" x14ac:dyDescent="0.2">
      <c r="A45" s="35"/>
      <c r="B45" s="35"/>
      <c r="C45" s="35"/>
      <c r="D45" s="35"/>
      <c r="E45" s="35"/>
      <c r="F45" s="35"/>
      <c r="G45" s="35"/>
      <c r="H45" s="35"/>
      <c r="I45" s="35"/>
      <c r="J45" s="127"/>
      <c r="K45" s="35"/>
      <c r="L45" s="35"/>
      <c r="M45" s="127"/>
      <c r="N45" s="35"/>
      <c r="O45" s="35"/>
    </row>
    <row r="46" spans="1:15" x14ac:dyDescent="0.2">
      <c r="A46" s="35"/>
      <c r="B46" s="35"/>
      <c r="C46" s="35"/>
      <c r="D46" s="35"/>
      <c r="E46" s="35"/>
      <c r="F46" s="35"/>
      <c r="G46" s="35"/>
      <c r="H46" s="35"/>
      <c r="I46" s="35"/>
      <c r="J46" s="127"/>
      <c r="K46" s="35"/>
      <c r="L46" s="35"/>
      <c r="M46" s="127"/>
      <c r="N46" s="35"/>
      <c r="O46" s="35"/>
    </row>
    <row r="47" spans="1:15" x14ac:dyDescent="0.2">
      <c r="A47" s="35"/>
      <c r="B47" s="35"/>
      <c r="C47" s="35"/>
      <c r="D47" s="35"/>
      <c r="E47" s="35"/>
      <c r="F47" s="35"/>
      <c r="G47" s="35"/>
      <c r="H47" s="35"/>
      <c r="I47" s="35"/>
      <c r="J47" s="127"/>
      <c r="K47" s="35"/>
      <c r="L47" s="35"/>
      <c r="M47" s="127"/>
      <c r="N47" s="35"/>
      <c r="O47" s="35"/>
    </row>
    <row r="48" spans="1:15" x14ac:dyDescent="0.2">
      <c r="A48" s="35"/>
      <c r="B48" s="35"/>
      <c r="C48" s="35"/>
      <c r="D48" s="35"/>
      <c r="E48" s="35"/>
      <c r="F48" s="35"/>
      <c r="G48" s="35"/>
      <c r="H48" s="35"/>
      <c r="I48" s="35"/>
      <c r="J48" s="127"/>
      <c r="K48" s="35"/>
      <c r="L48" s="35"/>
      <c r="M48" s="127"/>
      <c r="N48" s="35"/>
      <c r="O48" s="35"/>
    </row>
    <row r="49" spans="1:15" x14ac:dyDescent="0.2">
      <c r="A49" s="35"/>
      <c r="B49" s="35"/>
      <c r="C49" s="35"/>
      <c r="D49" s="35"/>
      <c r="E49" s="35"/>
      <c r="F49" s="35"/>
      <c r="G49" s="35"/>
      <c r="H49" s="35"/>
      <c r="I49" s="35"/>
      <c r="J49" s="127"/>
      <c r="K49" s="35"/>
      <c r="L49" s="35"/>
      <c r="M49" s="127"/>
      <c r="N49" s="35"/>
      <c r="O49" s="35"/>
    </row>
    <row r="50" spans="1:15" x14ac:dyDescent="0.2">
      <c r="A50" s="35"/>
      <c r="B50" s="35"/>
      <c r="C50" s="35"/>
      <c r="D50" s="35"/>
      <c r="E50" s="35"/>
      <c r="F50" s="35"/>
      <c r="G50" s="35"/>
      <c r="H50" s="35"/>
      <c r="I50" s="35"/>
      <c r="J50" s="127"/>
      <c r="K50" s="35"/>
      <c r="L50" s="35"/>
      <c r="M50" s="127"/>
      <c r="N50" s="35"/>
      <c r="O50" s="35"/>
    </row>
    <row r="51" spans="1:15" x14ac:dyDescent="0.2">
      <c r="A51" s="35"/>
      <c r="B51" s="35"/>
      <c r="C51" s="35"/>
      <c r="D51" s="35"/>
      <c r="E51" s="35"/>
      <c r="F51" s="35"/>
      <c r="G51" s="35"/>
      <c r="H51" s="35"/>
      <c r="I51" s="35"/>
      <c r="J51" s="127"/>
      <c r="K51" s="35"/>
      <c r="L51" s="35"/>
      <c r="M51" s="127"/>
      <c r="N51" s="35"/>
      <c r="O51" s="35"/>
    </row>
    <row r="52" spans="1:15" x14ac:dyDescent="0.2">
      <c r="A52" s="35"/>
      <c r="B52" s="35"/>
      <c r="C52" s="35"/>
      <c r="D52" s="35"/>
      <c r="E52" s="35"/>
      <c r="F52" s="35"/>
      <c r="G52" s="35"/>
      <c r="H52" s="35"/>
      <c r="I52" s="35"/>
      <c r="J52" s="127"/>
      <c r="K52" s="35"/>
      <c r="L52" s="35"/>
      <c r="M52" s="127"/>
      <c r="N52" s="35"/>
      <c r="O52" s="35"/>
    </row>
    <row r="53" spans="1:15" x14ac:dyDescent="0.2">
      <c r="A53" s="35"/>
      <c r="B53" s="35"/>
      <c r="C53" s="35"/>
      <c r="D53" s="35"/>
      <c r="E53" s="35"/>
      <c r="F53" s="35"/>
      <c r="G53" s="35"/>
      <c r="H53" s="35"/>
      <c r="I53" s="35"/>
      <c r="J53" s="127"/>
      <c r="K53" s="35"/>
      <c r="L53" s="35"/>
      <c r="M53" s="127"/>
      <c r="N53" s="35"/>
      <c r="O53" s="35"/>
    </row>
    <row r="54" spans="1:15" x14ac:dyDescent="0.2">
      <c r="A54" s="35"/>
      <c r="B54" s="35"/>
      <c r="C54" s="35"/>
      <c r="D54" s="35"/>
      <c r="E54" s="35"/>
      <c r="F54" s="35"/>
      <c r="G54" s="35"/>
      <c r="H54" s="35"/>
      <c r="I54" s="35"/>
      <c r="J54" s="127"/>
      <c r="K54" s="35"/>
      <c r="L54" s="35"/>
      <c r="M54" s="127"/>
      <c r="N54" s="35"/>
      <c r="O54" s="35"/>
    </row>
    <row r="55" spans="1:15" x14ac:dyDescent="0.2">
      <c r="A55" s="35"/>
      <c r="B55" s="35"/>
      <c r="C55" s="35"/>
      <c r="D55" s="35"/>
      <c r="E55" s="35"/>
      <c r="F55" s="35"/>
      <c r="G55" s="35"/>
      <c r="H55" s="35"/>
      <c r="I55" s="35"/>
      <c r="J55" s="127"/>
      <c r="K55" s="35"/>
      <c r="L55" s="35"/>
      <c r="M55" s="127"/>
      <c r="N55" s="35"/>
      <c r="O55" s="35"/>
    </row>
    <row r="56" spans="1:15" x14ac:dyDescent="0.2">
      <c r="A56" s="35"/>
      <c r="B56" s="35"/>
      <c r="C56" s="35"/>
      <c r="D56" s="35"/>
      <c r="E56" s="35"/>
      <c r="F56" s="35"/>
      <c r="G56" s="35"/>
      <c r="H56" s="35"/>
      <c r="I56" s="35"/>
      <c r="J56" s="127"/>
      <c r="K56" s="35"/>
      <c r="L56" s="35"/>
      <c r="M56" s="127"/>
      <c r="N56" s="35"/>
      <c r="O56" s="35"/>
    </row>
    <row r="57" spans="1:15" x14ac:dyDescent="0.2">
      <c r="A57" s="35"/>
      <c r="B57" s="35"/>
      <c r="C57" s="35"/>
      <c r="D57" s="35"/>
      <c r="E57" s="35"/>
      <c r="F57" s="35"/>
      <c r="G57" s="35"/>
      <c r="H57" s="35"/>
      <c r="I57" s="35"/>
      <c r="J57" s="127"/>
      <c r="K57" s="35"/>
      <c r="L57" s="35"/>
      <c r="M57" s="127"/>
      <c r="N57" s="35"/>
      <c r="O57" s="35"/>
    </row>
    <row r="58" spans="1:15" x14ac:dyDescent="0.2">
      <c r="A58" s="35"/>
      <c r="B58" s="35"/>
      <c r="C58" s="35"/>
      <c r="D58" s="35"/>
      <c r="E58" s="35"/>
      <c r="F58" s="35"/>
      <c r="G58" s="35"/>
      <c r="H58" s="35"/>
      <c r="I58" s="35"/>
      <c r="J58" s="127"/>
      <c r="K58" s="35"/>
      <c r="L58" s="35"/>
      <c r="M58" s="127"/>
      <c r="N58" s="35"/>
      <c r="O58" s="35"/>
    </row>
    <row r="59" spans="1:15" x14ac:dyDescent="0.2">
      <c r="A59" s="35"/>
      <c r="B59" s="35"/>
      <c r="C59" s="35"/>
      <c r="D59" s="35"/>
      <c r="E59" s="35"/>
      <c r="F59" s="35"/>
      <c r="G59" s="35"/>
      <c r="H59" s="35"/>
      <c r="I59" s="35"/>
      <c r="J59" s="127"/>
      <c r="K59" s="35"/>
      <c r="L59" s="35"/>
      <c r="M59" s="127"/>
      <c r="N59" s="35"/>
      <c r="O59" s="35"/>
    </row>
    <row r="60" spans="1:15" x14ac:dyDescent="0.2">
      <c r="A60" s="35"/>
      <c r="B60" s="35"/>
      <c r="C60" s="35"/>
      <c r="D60" s="35"/>
      <c r="E60" s="35"/>
      <c r="F60" s="35"/>
      <c r="G60" s="35"/>
      <c r="H60" s="35"/>
      <c r="I60" s="35"/>
      <c r="J60" s="127"/>
      <c r="K60" s="35"/>
      <c r="L60" s="35"/>
      <c r="M60" s="127"/>
      <c r="N60" s="35"/>
      <c r="O60" s="35"/>
    </row>
    <row r="61" spans="1:15" x14ac:dyDescent="0.2">
      <c r="A61" s="35"/>
      <c r="B61" s="35"/>
      <c r="C61" s="35"/>
      <c r="D61" s="35"/>
      <c r="E61" s="35"/>
      <c r="F61" s="35"/>
      <c r="G61" s="35"/>
      <c r="H61" s="35"/>
      <c r="I61" s="35"/>
      <c r="J61" s="127"/>
      <c r="K61" s="35"/>
      <c r="L61" s="35"/>
      <c r="M61" s="127"/>
      <c r="N61" s="35"/>
      <c r="O61" s="35"/>
    </row>
    <row r="62" spans="1:15" x14ac:dyDescent="0.2">
      <c r="A62" s="35"/>
      <c r="B62" s="35"/>
      <c r="C62" s="35"/>
      <c r="D62" s="35"/>
      <c r="E62" s="35"/>
      <c r="F62" s="35"/>
      <c r="G62" s="35"/>
      <c r="H62" s="35"/>
      <c r="I62" s="35"/>
      <c r="J62" s="127"/>
      <c r="K62" s="35"/>
      <c r="L62" s="35"/>
      <c r="M62" s="127"/>
      <c r="N62" s="35"/>
      <c r="O62" s="35"/>
    </row>
    <row r="63" spans="1:15" x14ac:dyDescent="0.2">
      <c r="A63" s="35"/>
      <c r="B63" s="35"/>
      <c r="C63" s="35"/>
      <c r="D63" s="35"/>
      <c r="E63" s="35"/>
      <c r="F63" s="35"/>
      <c r="G63" s="35"/>
      <c r="H63" s="35"/>
      <c r="I63" s="35"/>
      <c r="J63" s="127"/>
      <c r="K63" s="35"/>
      <c r="L63" s="35"/>
      <c r="M63" s="127"/>
      <c r="N63" s="35"/>
      <c r="O63" s="35"/>
    </row>
    <row r="64" spans="1:15" x14ac:dyDescent="0.2">
      <c r="A64" s="35"/>
      <c r="B64" s="35"/>
      <c r="C64" s="35"/>
      <c r="D64" s="35"/>
      <c r="E64" s="35"/>
      <c r="F64" s="35"/>
      <c r="G64" s="35"/>
      <c r="H64" s="35"/>
      <c r="I64" s="35"/>
      <c r="J64" s="127"/>
      <c r="K64" s="35"/>
      <c r="L64" s="35"/>
      <c r="M64" s="127"/>
      <c r="N64" s="35"/>
      <c r="O64" s="35"/>
    </row>
    <row r="65" spans="1:15" x14ac:dyDescent="0.2">
      <c r="A65" s="35"/>
      <c r="B65" s="35"/>
      <c r="C65" s="35"/>
      <c r="D65" s="35"/>
      <c r="E65" s="35"/>
      <c r="F65" s="35"/>
      <c r="G65" s="35"/>
      <c r="H65" s="35"/>
      <c r="I65" s="35"/>
      <c r="J65" s="127"/>
      <c r="K65" s="35"/>
      <c r="L65" s="35"/>
      <c r="M65" s="127"/>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5AF42E87-A290-B44A-9D30-1B4403526E25}">
          <x14:formula1>
            <xm:f>drop_down_rule_set!$L$2:$L$55</xm:f>
          </x14:formula1>
          <xm:sqref>A3:A1048576 E3:E1048576</xm:sqref>
        </x14:dataValidation>
        <x14:dataValidation type="list" xr:uid="{390A3801-6AF9-3A46-81E9-112DDF17151D}">
          <x14:formula1>
            <xm:f>INDIRECT("drop_down_rule_comp!$D$2:$D$"&amp;drop_down_rule_comp!$C$3+1)</xm:f>
          </x14:formula1>
          <xm:sqref>B3:B1048576</xm:sqref>
        </x14:dataValidation>
      </x14:dataValidations>
    </ext>
  </extLst>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41E23-B44E-9742-B257-B874A054A0C5}">
  <sheetPr>
    <tabColor theme="8" tint="0.59999389629810485"/>
  </sheetPr>
  <dimension ref="A1:AC201"/>
  <sheetViews>
    <sheetView zoomScale="108" zoomScaleNormal="108" workbookViewId="0">
      <selection sqref="A1:H1"/>
    </sheetView>
  </sheetViews>
  <sheetFormatPr baseColWidth="10" defaultColWidth="8.83203125" defaultRowHeight="15" x14ac:dyDescent="0.2"/>
  <cols>
    <col min="1" max="1" width="12.5" customWidth="1"/>
    <col min="2" max="2" width="10.83203125" customWidth="1"/>
    <col min="3" max="3" width="13.1640625" customWidth="1"/>
    <col min="4" max="4" width="12.1640625" customWidth="1"/>
    <col min="5" max="5" width="10.1640625" customWidth="1"/>
    <col min="6" max="6" width="8.33203125" style="1" customWidth="1"/>
    <col min="7" max="7" width="14.83203125" customWidth="1"/>
    <col min="8" max="8" width="13.1640625" customWidth="1"/>
    <col min="9" max="9" width="20.83203125" style="1" customWidth="1"/>
    <col min="10" max="10" width="11" customWidth="1"/>
    <col min="11" max="11" width="10.6640625" customWidth="1"/>
    <col min="12" max="12" width="11.83203125" customWidth="1"/>
    <col min="13" max="13" width="13.5" customWidth="1"/>
    <col min="14" max="14" width="15.33203125" customWidth="1"/>
    <col min="15" max="15" width="20" bestFit="1" customWidth="1"/>
    <col min="16" max="16" width="13.83203125" customWidth="1"/>
    <col min="17" max="17" width="15.5" customWidth="1"/>
    <col min="18" max="18" width="14.1640625" customWidth="1"/>
    <col min="19" max="19" width="10.83203125" customWidth="1"/>
    <col min="20" max="20" width="14.1640625" customWidth="1"/>
    <col min="21" max="21" width="17.33203125" customWidth="1"/>
    <col min="22" max="22" width="16.33203125" customWidth="1"/>
    <col min="23" max="23" width="15.1640625" customWidth="1"/>
    <col min="24" max="24" width="13.5" customWidth="1"/>
    <col min="25" max="25" width="10.1640625" customWidth="1"/>
    <col min="27" max="27" width="10.5" bestFit="1" customWidth="1"/>
    <col min="28" max="28" width="20" customWidth="1"/>
    <col min="29" max="29" width="10.83203125" bestFit="1" customWidth="1"/>
  </cols>
  <sheetData>
    <row r="1" spans="1:29" ht="212" customHeight="1" x14ac:dyDescent="0.2">
      <c r="A1" s="167" t="s">
        <v>1692</v>
      </c>
      <c r="B1" s="162"/>
      <c r="C1" s="162"/>
      <c r="D1" s="162"/>
      <c r="E1" s="162"/>
      <c r="F1" s="162"/>
      <c r="G1" s="162"/>
      <c r="H1" s="163"/>
      <c r="I1" s="150" t="s">
        <v>1690</v>
      </c>
      <c r="J1" s="151"/>
      <c r="K1" s="151"/>
      <c r="L1" s="151"/>
      <c r="M1" s="151"/>
      <c r="N1" s="151"/>
      <c r="O1" s="151"/>
      <c r="P1" s="151"/>
      <c r="Q1" s="151"/>
      <c r="R1" s="151"/>
      <c r="S1" s="151"/>
      <c r="T1" s="151"/>
      <c r="U1" s="151"/>
      <c r="V1" s="151"/>
      <c r="W1" s="151"/>
      <c r="X1" s="151"/>
      <c r="Y1" s="151"/>
      <c r="Z1" s="151"/>
      <c r="AA1" s="151"/>
      <c r="AB1" s="151"/>
      <c r="AC1" s="151"/>
    </row>
    <row r="2" spans="1:29" s="43" customFormat="1" ht="48" x14ac:dyDescent="0.2">
      <c r="A2" s="38" t="s">
        <v>0</v>
      </c>
      <c r="B2" s="37" t="s">
        <v>6</v>
      </c>
      <c r="C2" s="38" t="s">
        <v>307</v>
      </c>
      <c r="D2" s="38" t="s">
        <v>2</v>
      </c>
      <c r="E2" s="37" t="s">
        <v>1564</v>
      </c>
      <c r="F2" s="38" t="s">
        <v>1565</v>
      </c>
      <c r="G2" s="37" t="s">
        <v>80</v>
      </c>
      <c r="H2" s="37" t="s">
        <v>82</v>
      </c>
      <c r="I2" s="37" t="s">
        <v>1235</v>
      </c>
      <c r="J2" s="38" t="s">
        <v>81</v>
      </c>
      <c r="K2" s="38" t="s">
        <v>1566</v>
      </c>
      <c r="L2" s="38" t="s">
        <v>1567</v>
      </c>
      <c r="M2" s="37" t="s">
        <v>89</v>
      </c>
      <c r="N2" s="37" t="s">
        <v>1568</v>
      </c>
      <c r="O2" s="37" t="s">
        <v>1569</v>
      </c>
      <c r="P2" s="37" t="s">
        <v>1570</v>
      </c>
      <c r="Q2" s="37" t="s">
        <v>1571</v>
      </c>
      <c r="R2" s="37" t="s">
        <v>1572</v>
      </c>
      <c r="S2" s="37" t="s">
        <v>1573</v>
      </c>
      <c r="T2" s="37" t="s">
        <v>1574</v>
      </c>
      <c r="U2" s="37" t="s">
        <v>1575</v>
      </c>
      <c r="V2" s="37" t="s">
        <v>1576</v>
      </c>
      <c r="W2" s="37" t="s">
        <v>1577</v>
      </c>
      <c r="X2" s="37" t="s">
        <v>1578</v>
      </c>
      <c r="Y2" s="37" t="s">
        <v>1579</v>
      </c>
      <c r="Z2" s="37" t="s">
        <v>1580</v>
      </c>
      <c r="AA2" s="37" t="s">
        <v>75</v>
      </c>
      <c r="AB2" s="37" t="s">
        <v>1581</v>
      </c>
      <c r="AC2" s="38" t="s">
        <v>395</v>
      </c>
    </row>
    <row r="3" spans="1:29" ht="33" customHeight="1" x14ac:dyDescent="0.2">
      <c r="A3" s="36" t="s">
        <v>4</v>
      </c>
      <c r="B3" s="36"/>
      <c r="C3" s="36"/>
      <c r="D3" s="36"/>
      <c r="E3" s="36"/>
      <c r="F3" s="35"/>
      <c r="G3" s="36"/>
      <c r="H3" s="36"/>
      <c r="I3" s="35"/>
      <c r="J3" s="36"/>
      <c r="K3" s="36"/>
      <c r="L3" s="36"/>
      <c r="M3" s="36"/>
      <c r="N3" s="36"/>
      <c r="O3" s="36"/>
      <c r="P3" s="36"/>
      <c r="Q3" s="36"/>
      <c r="R3" s="36"/>
      <c r="S3" s="36"/>
      <c r="T3" s="36"/>
      <c r="U3" s="36"/>
      <c r="V3" s="36"/>
      <c r="W3" s="36"/>
      <c r="X3" s="36"/>
      <c r="Y3" s="36"/>
      <c r="Z3" s="36"/>
      <c r="AA3" s="36"/>
      <c r="AB3" s="36"/>
      <c r="AC3" s="36"/>
    </row>
    <row r="4" spans="1:29" ht="33" customHeight="1" x14ac:dyDescent="0.2">
      <c r="A4" s="22" t="s">
        <v>5</v>
      </c>
      <c r="B4" s="22" t="s">
        <v>418</v>
      </c>
      <c r="C4" s="22" t="s">
        <v>1681</v>
      </c>
      <c r="D4" s="22" t="s">
        <v>1683</v>
      </c>
      <c r="E4" s="22" t="s">
        <v>1685</v>
      </c>
      <c r="F4" s="22" t="s">
        <v>1582</v>
      </c>
      <c r="G4" s="22" t="s">
        <v>55</v>
      </c>
      <c r="H4" s="22" t="s">
        <v>330</v>
      </c>
      <c r="I4" s="22" t="s">
        <v>1248</v>
      </c>
      <c r="J4" s="22" t="s">
        <v>1583</v>
      </c>
      <c r="K4" s="22"/>
      <c r="L4" s="22"/>
      <c r="M4" s="36" t="s">
        <v>1687</v>
      </c>
      <c r="N4" s="22" t="s">
        <v>1584</v>
      </c>
      <c r="O4" s="22" t="s">
        <v>1584</v>
      </c>
      <c r="P4" s="22" t="s">
        <v>1585</v>
      </c>
      <c r="Q4" s="22" t="s">
        <v>1586</v>
      </c>
      <c r="R4" s="22" t="s">
        <v>1587</v>
      </c>
      <c r="S4" s="22" t="s">
        <v>1588</v>
      </c>
      <c r="T4" s="22" t="s">
        <v>1589</v>
      </c>
      <c r="U4" s="22" t="s">
        <v>188</v>
      </c>
      <c r="V4" s="22" t="s">
        <v>1590</v>
      </c>
      <c r="W4" s="22" t="s">
        <v>1582</v>
      </c>
      <c r="X4" s="133" t="s">
        <v>1591</v>
      </c>
      <c r="Y4" s="22" t="s">
        <v>1592</v>
      </c>
      <c r="Z4" s="22" t="s">
        <v>1593</v>
      </c>
      <c r="AA4" s="22"/>
      <c r="AB4" s="8" t="s">
        <v>1689</v>
      </c>
      <c r="AC4" s="22"/>
    </row>
    <row r="5" spans="1:29" ht="33" customHeight="1" x14ac:dyDescent="0.2">
      <c r="A5" s="35" t="s">
        <v>5</v>
      </c>
      <c r="B5" s="35" t="s">
        <v>418</v>
      </c>
      <c r="C5" s="35" t="s">
        <v>1682</v>
      </c>
      <c r="D5" s="35" t="s">
        <v>1684</v>
      </c>
      <c r="E5" s="35" t="s">
        <v>1686</v>
      </c>
      <c r="F5" s="35" t="s">
        <v>1582</v>
      </c>
      <c r="G5" s="35" t="s">
        <v>86</v>
      </c>
      <c r="H5" s="35" t="s">
        <v>99</v>
      </c>
      <c r="I5" s="1" t="s">
        <v>1247</v>
      </c>
      <c r="J5" s="35" t="s">
        <v>1583</v>
      </c>
      <c r="K5" s="35"/>
      <c r="L5" s="35"/>
      <c r="M5" s="35"/>
      <c r="N5" s="35" t="s">
        <v>1584</v>
      </c>
      <c r="O5" s="35" t="s">
        <v>1584</v>
      </c>
      <c r="P5" s="35" t="s">
        <v>1585</v>
      </c>
      <c r="Q5" s="35" t="s">
        <v>1586</v>
      </c>
      <c r="R5" s="35" t="s">
        <v>1587</v>
      </c>
      <c r="S5" s="35" t="s">
        <v>1588</v>
      </c>
      <c r="T5" s="35" t="s">
        <v>1589</v>
      </c>
      <c r="U5" s="35" t="s">
        <v>188</v>
      </c>
      <c r="V5" s="35" t="s">
        <v>1590</v>
      </c>
      <c r="W5" s="35" t="s">
        <v>1582</v>
      </c>
      <c r="X5" s="35" t="s">
        <v>1591</v>
      </c>
      <c r="Y5" s="35" t="s">
        <v>1592</v>
      </c>
      <c r="Z5" s="35" t="s">
        <v>1593</v>
      </c>
      <c r="AA5" s="35"/>
      <c r="AB5" s="36" t="s">
        <v>1688</v>
      </c>
      <c r="AC5" s="35"/>
    </row>
    <row r="6" spans="1:29" ht="33" customHeight="1" x14ac:dyDescent="0.2">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row>
    <row r="7" spans="1:29" ht="33" customHeight="1" x14ac:dyDescent="0.2">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row>
    <row r="8" spans="1:29" ht="33" customHeight="1" x14ac:dyDescent="0.2">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row>
    <row r="9" spans="1:29" ht="33" customHeight="1" x14ac:dyDescent="0.2">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row>
    <row r="10" spans="1:29" ht="33" customHeight="1" x14ac:dyDescent="0.2">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row>
    <row r="11" spans="1:29" ht="33" customHeight="1" x14ac:dyDescent="0.2">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row>
    <row r="12" spans="1:29" ht="33" customHeight="1" x14ac:dyDescent="0.2">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x14ac:dyDescent="0.2">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row>
    <row r="14" spans="1:29" x14ac:dyDescent="0.2">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row>
    <row r="15" spans="1:29" x14ac:dyDescent="0.2">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row>
    <row r="16" spans="1:29" x14ac:dyDescent="0.2">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row>
    <row r="17" spans="1:29" x14ac:dyDescent="0.2">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row>
    <row r="18" spans="1:29" x14ac:dyDescent="0.2">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row>
    <row r="26" spans="1:29" x14ac:dyDescent="0.2">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x14ac:dyDescent="0.2">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spans="1:29" x14ac:dyDescent="0.2">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row>
    <row r="29" spans="1:29" x14ac:dyDescent="0.2">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row>
    <row r="30" spans="1:29" x14ac:dyDescent="0.2">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row>
    <row r="31" spans="1:29" x14ac:dyDescent="0.2">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row>
    <row r="32" spans="1:29" x14ac:dyDescent="0.2">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row>
    <row r="33" spans="1:29" x14ac:dyDescent="0.2">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row>
    <row r="34" spans="1:29" x14ac:dyDescent="0.2">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row>
    <row r="35" spans="1:29" x14ac:dyDescent="0.2">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row>
    <row r="36" spans="1:29" x14ac:dyDescent="0.2">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row>
    <row r="37" spans="1:29" x14ac:dyDescent="0.2">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row>
    <row r="38" spans="1:29" x14ac:dyDescent="0.2">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row>
    <row r="39" spans="1:29" x14ac:dyDescent="0.2">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row>
    <row r="40" spans="1:29" x14ac:dyDescent="0.2">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row>
    <row r="41" spans="1:29" x14ac:dyDescent="0.2">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row>
    <row r="42" spans="1:29" x14ac:dyDescent="0.2">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row>
    <row r="43" spans="1:29" x14ac:dyDescent="0.2">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row>
    <row r="44" spans="1:29" x14ac:dyDescent="0.2">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row>
    <row r="45" spans="1:29" x14ac:dyDescent="0.2">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row>
    <row r="46" spans="1:29" x14ac:dyDescent="0.2">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row>
    <row r="47" spans="1:29" x14ac:dyDescent="0.2">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row>
    <row r="48" spans="1:29" x14ac:dyDescent="0.2">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row>
    <row r="49" spans="1:29" x14ac:dyDescent="0.2">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row>
    <row r="50" spans="1:29" x14ac:dyDescent="0.2">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row>
    <row r="51" spans="1:29" x14ac:dyDescent="0.2">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row>
    <row r="52" spans="1:29" x14ac:dyDescent="0.2">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row>
    <row r="53" spans="1:29" x14ac:dyDescent="0.2">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row>
    <row r="54" spans="1:29" x14ac:dyDescent="0.2">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row>
    <row r="55" spans="1:29" x14ac:dyDescent="0.2">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row>
    <row r="56" spans="1:29" x14ac:dyDescent="0.2">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row>
    <row r="57" spans="1:29" x14ac:dyDescent="0.2">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row>
    <row r="58" spans="1:29" x14ac:dyDescent="0.2">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row>
    <row r="59" spans="1:29" x14ac:dyDescent="0.2">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row>
    <row r="60" spans="1:29" x14ac:dyDescent="0.2">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row>
    <row r="61" spans="1:29" x14ac:dyDescent="0.2">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row>
    <row r="62" spans="1:29" x14ac:dyDescent="0.2">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row>
    <row r="63" spans="1:29" x14ac:dyDescent="0.2">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row>
    <row r="64" spans="1:29" x14ac:dyDescent="0.2">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row>
    <row r="65" spans="1:29" x14ac:dyDescent="0.2">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row>
    <row r="66" spans="1:29" x14ac:dyDescent="0.2">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row>
    <row r="67" spans="1:29" x14ac:dyDescent="0.2">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row>
    <row r="68" spans="1:29" x14ac:dyDescent="0.2">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row>
    <row r="69" spans="1:29" x14ac:dyDescent="0.2">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row>
    <row r="70" spans="1:29" x14ac:dyDescent="0.2">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row>
    <row r="71" spans="1:29" x14ac:dyDescent="0.2">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row>
    <row r="72" spans="1:29" x14ac:dyDescent="0.2">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row>
    <row r="73" spans="1:29" x14ac:dyDescent="0.2">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row>
    <row r="74" spans="1:29" x14ac:dyDescent="0.2">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row>
    <row r="75" spans="1:29" x14ac:dyDescent="0.2">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row>
    <row r="76" spans="1:29" x14ac:dyDescent="0.2">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row>
    <row r="77" spans="1:29" x14ac:dyDescent="0.2">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row>
    <row r="78" spans="1:29" x14ac:dyDescent="0.2">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row>
    <row r="79" spans="1:29" x14ac:dyDescent="0.2">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row>
    <row r="80" spans="1:29" x14ac:dyDescent="0.2">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row>
    <row r="81" spans="1:29" x14ac:dyDescent="0.2">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row>
    <row r="82" spans="1:29" x14ac:dyDescent="0.2">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row>
    <row r="83" spans="1:29" x14ac:dyDescent="0.2">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row>
    <row r="84" spans="1:29" x14ac:dyDescent="0.2">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row>
    <row r="85" spans="1:29" x14ac:dyDescent="0.2">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row>
    <row r="86" spans="1:29" x14ac:dyDescent="0.2">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row>
    <row r="87" spans="1:29" x14ac:dyDescent="0.2">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row>
    <row r="88" spans="1:29" x14ac:dyDescent="0.2">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row>
    <row r="89" spans="1:29" x14ac:dyDescent="0.2">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row>
    <row r="90" spans="1:29" x14ac:dyDescent="0.2">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row>
    <row r="91" spans="1:29" x14ac:dyDescent="0.2">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row>
    <row r="92" spans="1:29" x14ac:dyDescent="0.2">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row>
    <row r="93" spans="1:29" x14ac:dyDescent="0.2">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row>
    <row r="94" spans="1:29" x14ac:dyDescent="0.2">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row>
    <row r="95" spans="1:29" x14ac:dyDescent="0.2">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row>
    <row r="96" spans="1:29" x14ac:dyDescent="0.2">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row>
    <row r="97" spans="1:29" x14ac:dyDescent="0.2">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row>
    <row r="98" spans="1:29" x14ac:dyDescent="0.2">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row>
    <row r="99" spans="1:29" x14ac:dyDescent="0.2">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row>
    <row r="100" spans="1:29"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row>
    <row r="101" spans="1:29"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row>
    <row r="102" spans="1:29"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row>
    <row r="103" spans="1:29"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row>
    <row r="104" spans="1:29"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row>
    <row r="105" spans="1:29"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row>
    <row r="106" spans="1:29"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row>
    <row r="107" spans="1:29"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row>
    <row r="108" spans="1:29"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spans="1:29"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row>
    <row r="110" spans="1:29"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row>
    <row r="111" spans="1:29"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row>
    <row r="112" spans="1:29"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row>
    <row r="113" spans="1:29"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row>
    <row r="114" spans="1:29"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row>
    <row r="115" spans="1:29"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row>
    <row r="116" spans="1:29"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row>
    <row r="117" spans="1:29"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row>
    <row r="118" spans="1:29"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row>
    <row r="119" spans="1:29"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row>
    <row r="120" spans="1:29"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row>
    <row r="121" spans="1:29"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row>
    <row r="122" spans="1:29"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row>
    <row r="123" spans="1:29"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row>
    <row r="124" spans="1:29"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row>
    <row r="125" spans="1:29"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row>
    <row r="126" spans="1:29"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row>
    <row r="127" spans="1:29"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row>
    <row r="128" spans="1:29"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row>
    <row r="129" spans="1:29"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row>
    <row r="130" spans="1:29"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row>
    <row r="131" spans="1:29"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row>
    <row r="132" spans="1:29"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row>
    <row r="133" spans="1:29"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row>
    <row r="134" spans="1:29"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row>
    <row r="135" spans="1:29"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row>
    <row r="136" spans="1:29"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row>
    <row r="137" spans="1:29"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row>
    <row r="138" spans="1:29"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row>
    <row r="139" spans="1:29"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row>
    <row r="140" spans="1:29"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row>
    <row r="141" spans="1:29"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row>
    <row r="142" spans="1:29"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row>
    <row r="143" spans="1:29"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row>
    <row r="144" spans="1:29"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row>
    <row r="145" spans="1:29"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row>
    <row r="146" spans="1:29"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row>
    <row r="147" spans="1:29"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row>
    <row r="148" spans="1:29"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row>
    <row r="149" spans="1:29"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row>
    <row r="150" spans="1:29"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row>
    <row r="151" spans="1:29"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row>
    <row r="152" spans="1:29"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row>
    <row r="153" spans="1:29"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row>
    <row r="154" spans="1:29"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row>
    <row r="155" spans="1:29"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row>
    <row r="156" spans="1:29"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row>
    <row r="157" spans="1:29"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row>
    <row r="158" spans="1:29"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row>
    <row r="159" spans="1:29"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row>
    <row r="160" spans="1:29"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row>
    <row r="161" spans="1:29"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row>
    <row r="162" spans="1:29"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row>
    <row r="163" spans="1:29"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row>
    <row r="164" spans="1:29"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row>
    <row r="165" spans="1:29"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row>
    <row r="166" spans="1:29"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row>
    <row r="167" spans="1:29"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row>
    <row r="168" spans="1:29"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row>
    <row r="169" spans="1:29"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row>
    <row r="170" spans="1:29"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row>
    <row r="171" spans="1:29"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row>
    <row r="172" spans="1:29"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row>
    <row r="173" spans="1:29"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row>
    <row r="174" spans="1:29"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row>
    <row r="175" spans="1:29"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row>
    <row r="176" spans="1:29"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row>
    <row r="177" spans="1:29"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row>
    <row r="178" spans="1:29"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row>
    <row r="179" spans="1:29"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row>
    <row r="180" spans="1:29"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row>
    <row r="181" spans="1:29"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row>
    <row r="182" spans="1:29"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row>
    <row r="183" spans="1:29"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row>
    <row r="184" spans="1:29"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row>
    <row r="185" spans="1:29"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row>
    <row r="186" spans="1:29"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row>
    <row r="187" spans="1:29"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row>
    <row r="188" spans="1:29"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row>
    <row r="189" spans="1:29"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row>
    <row r="190" spans="1:29"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row>
    <row r="191" spans="1:29"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row>
    <row r="192" spans="1:29"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row>
    <row r="193" spans="1:29"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row>
    <row r="194" spans="1:29"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row>
    <row r="195" spans="1:29"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row>
    <row r="196" spans="1:29"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row>
    <row r="197" spans="1:29"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row>
    <row r="198" spans="1:29"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row>
    <row r="199" spans="1:29"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row>
    <row r="200" spans="1:29"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row>
    <row r="201" spans="1:29"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row>
  </sheetData>
  <mergeCells count="2">
    <mergeCell ref="A1:H1"/>
    <mergeCell ref="I1:AC1"/>
  </mergeCells>
  <dataValidations count="8">
    <dataValidation allowBlank="1" sqref="AE2:XFD2 A1:C2 AD1:XFD1 K26:M1048576 X26:XFD1048576 Y2:AC2 D1:E1 P26:P1048576 D26:D1048576 L2:M2 I1:I2 S26:S1048576 V2:V18 V26:V1048576 X3:XFD18 S2:S18 P2:P18 K3:M18 D3:D18" xr:uid="{35724A72-807F-194B-80AF-F35EA797819A}"/>
    <dataValidation type="list" allowBlank="1" showInputMessage="1" showErrorMessage="1" sqref="G26:G1048576 G1:G18" xr:uid="{159DC773-ED5B-9843-A35C-F860BCCF77C9}">
      <formula1>"AD1,AD2,AD3"</formula1>
    </dataValidation>
    <dataValidation type="list" allowBlank="1" showInputMessage="1" showErrorMessage="1" sqref="F26:F1048576 F1:F18" xr:uid="{0E1C7E33-6193-154B-A265-1CC89632F09A}">
      <formula1>"true,false"</formula1>
    </dataValidation>
    <dataValidation type="list" allowBlank="1" sqref="U2:U1048576" xr:uid="{3AE34F86-C3F4-1A47-B42A-0C869B7AF79B}">
      <formula1>"DELETE,RETAIN"</formula1>
    </dataValidation>
    <dataValidation type="list" allowBlank="1" sqref="T2:T1048576 R2:R1048576" xr:uid="{2F582BF6-981D-9548-81AD-64D14ABB8CA7}">
      <formula1>"ENABLED,DISABLED"</formula1>
    </dataValidation>
    <dataValidation type="list" allowBlank="1" sqref="W2:W1048576 N2:O1048576" xr:uid="{929FBB83-10C1-994B-B922-4185973E81E6}">
      <formula1>"true,false"</formula1>
    </dataValidation>
    <dataValidation type="list" allowBlank="1" showInputMessage="1" showErrorMessage="1" sqref="H1:H1048576" xr:uid="{C3CCD358-4B86-9C45-9A82-8405025772D0}">
      <formula1>"FAULT-DOMAIN-1,FAULT-DOMAIN-2,FAULT-DOMAIN-3"</formula1>
    </dataValidation>
    <dataValidation type="list" allowBlank="1" showInputMessage="1" sqref="J2:J1048576" xr:uid="{A6DCF48D-EC96-B046-B93B-0517D1477D72}">
      <formula1>"MySQL.16,MySQL.2,MySQL.256,MySQL.32,MySQL.4,MySQL.48,MySQL.64,MySQL.16,MySQL.2,MySQL.256,MySQL.32,MySQL.4,MySQL.48,MySQL.64,MySQL.HeatWave.BM.Standard,MySQL.HeatWave.BM.Standard.E3,MySQL.HeatWave.VM.Standard,MySQL.HeatWave.VM.Standard.E3"</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legacyDrawing r:id="rId1"/>
  <extLst>
    <ext xmlns:x14="http://schemas.microsoft.com/office/spreadsheetml/2009/9/main" uri="{CCE6A557-97BC-4b89-ADB6-D9C93CAAB3DF}">
      <x14:dataValidations xmlns:xm="http://schemas.microsoft.com/office/excel/2006/main" count="3">
        <x14:dataValidation type="list" allowBlank="1" prompt="Select an OCI Region." xr:uid="{DC93CD07-B050-0A43-B5EC-E7BE061C6826}">
          <x14:formula1>
            <xm:f>drop_down_rule_set!$L$2:$L$55</xm:f>
          </x14:formula1>
          <xm:sqref>A3:A1048576</xm:sqref>
        </x14:dataValidation>
        <x14:dataValidation type="list" xr:uid="{1E6FA9CF-F7E0-3E41-83CB-B24A6F0EB771}">
          <x14:formula1>
            <xm:f>INDIRECT("drop_down_rule_comp!$D$2:$D$"&amp;drop_down_rule_comp!$C$3+1)</xm:f>
          </x14:formula1>
          <xm:sqref>B3:B1048576</xm:sqref>
        </x14:dataValidation>
        <x14:dataValidation type="list" allowBlank="1" xr:uid="{E33F565E-B626-5A42-80BC-D31C8D59E69F}">
          <x14:formula1>
            <xm:f>INDIRECT("drop_down_rule_set!$I$2:$I$"&amp;drop_down_rule_set!$G$3+1)</xm:f>
          </x14:formula1>
          <xm:sqref>I3:I1048576</xm:sqref>
        </x14:dataValidation>
      </x14:dataValidations>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D8D77-0868-9344-9F5C-43FA62B16472}">
  <sheetPr>
    <tabColor theme="8" tint="0.59999389629810485"/>
  </sheetPr>
  <dimension ref="A1:CC137"/>
  <sheetViews>
    <sheetView workbookViewId="0">
      <selection sqref="A1:H1"/>
    </sheetView>
  </sheetViews>
  <sheetFormatPr baseColWidth="10" defaultColWidth="8.83203125" defaultRowHeight="15" x14ac:dyDescent="0.2"/>
  <cols>
    <col min="1" max="1" width="7.33203125" bestFit="1" customWidth="1"/>
    <col min="2" max="2" width="16.6640625" bestFit="1" customWidth="1"/>
    <col min="3" max="3" width="11.5" bestFit="1" customWidth="1"/>
    <col min="4" max="4" width="10.1640625" bestFit="1" customWidth="1"/>
    <col min="5" max="5" width="10.6640625" bestFit="1" customWidth="1"/>
    <col min="6" max="6" width="17.5" customWidth="1"/>
    <col min="7" max="7" width="17.33203125" bestFit="1" customWidth="1"/>
    <col min="8" max="8" width="10.83203125" style="1" bestFit="1" customWidth="1"/>
    <col min="9" max="9" width="17.1640625" customWidth="1"/>
    <col min="10" max="10" width="22.1640625" customWidth="1"/>
    <col min="11" max="11" width="12" customWidth="1"/>
    <col min="12" max="12" width="11" customWidth="1"/>
    <col min="13" max="13" width="12" customWidth="1"/>
    <col min="14" max="14" width="11.1640625" customWidth="1"/>
    <col min="15" max="15" width="13.5" customWidth="1"/>
    <col min="16" max="17" width="15.5" customWidth="1"/>
    <col min="18" max="18" width="14.5" customWidth="1"/>
    <col min="19" max="19" width="12" customWidth="1"/>
    <col min="20" max="20" width="16" customWidth="1"/>
    <col min="21" max="21" width="18.33203125" customWidth="1"/>
    <col min="22" max="22" width="14.5" customWidth="1"/>
    <col min="23" max="23" width="13.1640625" customWidth="1"/>
    <col min="24" max="24" width="12.83203125" customWidth="1"/>
    <col min="27" max="27" width="14.33203125" customWidth="1"/>
    <col min="34" max="34" width="14.33203125" customWidth="1"/>
    <col min="39" max="39" width="17" bestFit="1" customWidth="1"/>
    <col min="60" max="60" width="15" customWidth="1"/>
  </cols>
  <sheetData>
    <row r="1" spans="1:81" ht="185" customHeight="1" x14ac:dyDescent="0.2">
      <c r="A1" s="135" t="s">
        <v>1691</v>
      </c>
      <c r="B1" s="135"/>
      <c r="C1" s="135"/>
      <c r="D1" s="135"/>
      <c r="E1" s="135"/>
      <c r="F1" s="135"/>
      <c r="G1" s="135"/>
      <c r="H1" s="135"/>
      <c r="I1" s="134"/>
      <c r="J1" s="1"/>
    </row>
    <row r="2" spans="1:81" s="43" customFormat="1" ht="32" customHeight="1" x14ac:dyDescent="0.2">
      <c r="A2" s="30" t="s">
        <v>0</v>
      </c>
      <c r="B2" s="31" t="s">
        <v>6</v>
      </c>
      <c r="C2" s="30" t="s">
        <v>307</v>
      </c>
      <c r="D2" s="30" t="s">
        <v>2</v>
      </c>
      <c r="E2" s="30" t="s">
        <v>1594</v>
      </c>
      <c r="F2" s="30" t="s">
        <v>1595</v>
      </c>
      <c r="G2" s="30" t="s">
        <v>1596</v>
      </c>
      <c r="H2" s="30" t="s">
        <v>395</v>
      </c>
      <c r="CC2" s="30" t="s">
        <v>395</v>
      </c>
    </row>
    <row r="3" spans="1:81" x14ac:dyDescent="0.2">
      <c r="A3" s="36" t="s">
        <v>4</v>
      </c>
      <c r="B3" s="36"/>
      <c r="C3" s="36"/>
      <c r="D3" s="36"/>
      <c r="E3" s="36"/>
      <c r="F3" s="36"/>
      <c r="G3" s="36"/>
      <c r="H3" s="35"/>
    </row>
    <row r="4" spans="1:81" ht="32" customHeight="1" x14ac:dyDescent="0.2">
      <c r="A4" s="35" t="s">
        <v>1597</v>
      </c>
      <c r="B4" s="35" t="s">
        <v>418</v>
      </c>
      <c r="C4" s="35" t="s">
        <v>1681</v>
      </c>
      <c r="D4" s="35"/>
      <c r="E4" s="35" t="s">
        <v>1583</v>
      </c>
      <c r="F4" s="35" t="s">
        <v>1598</v>
      </c>
      <c r="G4" s="35" t="s">
        <v>1599</v>
      </c>
      <c r="H4" s="35"/>
    </row>
    <row r="5" spans="1:81" ht="32" customHeight="1" x14ac:dyDescent="0.2">
      <c r="A5" s="35"/>
      <c r="B5" s="35"/>
      <c r="C5" s="35"/>
      <c r="D5" s="35"/>
      <c r="E5" s="35"/>
      <c r="F5" s="35" t="s">
        <v>1600</v>
      </c>
      <c r="G5" s="35" t="s">
        <v>1601</v>
      </c>
      <c r="H5" s="35"/>
    </row>
    <row r="6" spans="1:81" ht="32" customHeight="1" x14ac:dyDescent="0.2">
      <c r="A6" s="35" t="s">
        <v>1597</v>
      </c>
      <c r="B6" s="35" t="s">
        <v>418</v>
      </c>
      <c r="C6" s="35" t="s">
        <v>1682</v>
      </c>
      <c r="D6" s="35"/>
      <c r="E6" s="35" t="s">
        <v>1583</v>
      </c>
      <c r="F6" s="35" t="s">
        <v>1598</v>
      </c>
      <c r="G6" s="35" t="s">
        <v>1599</v>
      </c>
      <c r="H6" s="35"/>
    </row>
    <row r="7" spans="1:81" ht="48" customHeight="1" x14ac:dyDescent="0.2">
      <c r="A7" s="35"/>
      <c r="B7" s="35"/>
      <c r="C7" s="35"/>
      <c r="D7" s="35"/>
      <c r="E7" s="35"/>
      <c r="F7" s="35" t="s">
        <v>1602</v>
      </c>
      <c r="G7" s="35" t="s">
        <v>1603</v>
      </c>
      <c r="H7" s="35"/>
    </row>
    <row r="8" spans="1:81" ht="48" customHeight="1" x14ac:dyDescent="0.2">
      <c r="A8" s="35"/>
      <c r="B8" s="35"/>
      <c r="C8" s="35"/>
      <c r="D8" s="35"/>
      <c r="E8" s="35"/>
      <c r="F8" s="35" t="s">
        <v>1604</v>
      </c>
      <c r="G8" s="35" t="s">
        <v>1605</v>
      </c>
      <c r="H8" s="35"/>
    </row>
    <row r="9" spans="1:81" ht="32" customHeight="1" x14ac:dyDescent="0.2">
      <c r="A9" s="1"/>
      <c r="B9" s="1"/>
      <c r="C9" s="1"/>
      <c r="D9" s="1"/>
      <c r="E9" s="1"/>
      <c r="F9" s="1"/>
      <c r="G9" s="1"/>
    </row>
    <row r="10" spans="1:81" ht="32" customHeight="1" x14ac:dyDescent="0.2">
      <c r="A10" s="1"/>
      <c r="B10" s="1"/>
      <c r="C10" s="1"/>
      <c r="D10" s="1"/>
      <c r="E10" s="1"/>
      <c r="F10" s="1"/>
      <c r="G10" s="1"/>
    </row>
    <row r="11" spans="1:81" ht="64" customHeight="1" x14ac:dyDescent="0.2">
      <c r="A11" s="1"/>
      <c r="B11" s="1"/>
      <c r="C11" s="1"/>
      <c r="D11" s="1"/>
      <c r="E11" s="1"/>
      <c r="F11" s="1"/>
      <c r="G11" s="1"/>
    </row>
    <row r="12" spans="1:81" ht="64" customHeight="1" x14ac:dyDescent="0.2">
      <c r="A12" s="1"/>
      <c r="B12" s="1"/>
      <c r="C12" s="1"/>
      <c r="D12" s="1"/>
      <c r="E12" s="1"/>
      <c r="F12" s="1"/>
      <c r="G12" s="1"/>
    </row>
    <row r="13" spans="1:81" ht="48" customHeight="1" x14ac:dyDescent="0.2">
      <c r="A13" s="1"/>
      <c r="B13" s="1"/>
      <c r="C13" s="1"/>
      <c r="D13" s="1"/>
      <c r="E13" s="1"/>
      <c r="F13" s="1"/>
      <c r="G13" s="1"/>
    </row>
    <row r="14" spans="1:81" ht="48" customHeight="1" x14ac:dyDescent="0.2">
      <c r="A14" s="1"/>
      <c r="B14" s="1"/>
      <c r="C14" s="1"/>
      <c r="D14" s="1"/>
      <c r="E14" s="1"/>
      <c r="F14" s="1"/>
      <c r="G14" s="1"/>
    </row>
    <row r="15" spans="1:81" ht="48" customHeight="1" x14ac:dyDescent="0.2">
      <c r="A15" s="1"/>
      <c r="B15" s="1"/>
      <c r="C15" s="1"/>
      <c r="D15" s="1"/>
      <c r="E15" s="1"/>
      <c r="F15" s="1"/>
      <c r="G15" s="1"/>
    </row>
    <row r="16" spans="1:81" ht="48" customHeight="1" x14ac:dyDescent="0.2">
      <c r="A16" s="1"/>
      <c r="B16" s="1"/>
      <c r="C16" s="1"/>
      <c r="D16" s="1"/>
      <c r="E16" s="1"/>
      <c r="F16" s="1"/>
      <c r="G16" s="1"/>
    </row>
    <row r="17" spans="1:7" ht="64" customHeight="1" x14ac:dyDescent="0.2">
      <c r="A17" s="1"/>
      <c r="B17" s="1"/>
      <c r="C17" s="1"/>
      <c r="D17" s="1"/>
      <c r="E17" s="1"/>
      <c r="F17" s="1"/>
      <c r="G17" s="1"/>
    </row>
    <row r="18" spans="1:7" ht="48" customHeight="1" x14ac:dyDescent="0.2">
      <c r="A18" s="1"/>
      <c r="B18" s="1"/>
      <c r="C18" s="1"/>
      <c r="D18" s="1"/>
      <c r="E18" s="1"/>
      <c r="F18" s="1"/>
      <c r="G18" s="1"/>
    </row>
    <row r="19" spans="1:7" ht="48" customHeight="1" x14ac:dyDescent="0.2">
      <c r="A19" s="1"/>
      <c r="B19" s="1"/>
      <c r="C19" s="1"/>
      <c r="D19" s="1"/>
      <c r="E19" s="1"/>
      <c r="F19" s="1"/>
      <c r="G19" s="1"/>
    </row>
    <row r="20" spans="1:7" ht="48" customHeight="1" x14ac:dyDescent="0.2">
      <c r="A20" s="1"/>
      <c r="B20" s="1"/>
      <c r="C20" s="1"/>
      <c r="D20" s="1"/>
      <c r="E20" s="1"/>
      <c r="F20" s="1"/>
      <c r="G20" s="1"/>
    </row>
    <row r="21" spans="1:7" ht="48" customHeight="1" x14ac:dyDescent="0.2">
      <c r="A21" s="1"/>
      <c r="B21" s="1"/>
      <c r="C21" s="1"/>
      <c r="D21" s="1"/>
      <c r="E21" s="1"/>
      <c r="F21" s="1"/>
      <c r="G21" s="1"/>
    </row>
    <row r="22" spans="1:7" ht="48" customHeight="1" x14ac:dyDescent="0.2">
      <c r="A22" s="1"/>
      <c r="B22" s="1"/>
      <c r="C22" s="1"/>
      <c r="D22" s="1"/>
      <c r="E22" s="1"/>
      <c r="F22" s="1"/>
      <c r="G22" s="1"/>
    </row>
    <row r="23" spans="1:7" ht="32" customHeight="1" x14ac:dyDescent="0.2">
      <c r="A23" s="1"/>
      <c r="B23" s="1"/>
      <c r="C23" s="1"/>
      <c r="D23" s="1"/>
      <c r="E23" s="1"/>
      <c r="F23" s="1"/>
      <c r="G23" s="1"/>
    </row>
    <row r="24" spans="1:7" ht="32" customHeight="1" x14ac:dyDescent="0.2">
      <c r="A24" s="1"/>
      <c r="B24" s="1"/>
      <c r="C24" s="1"/>
      <c r="D24" s="1"/>
      <c r="E24" s="1"/>
      <c r="F24" s="1"/>
      <c r="G24" s="1"/>
    </row>
    <row r="25" spans="1:7" ht="32" customHeight="1" x14ac:dyDescent="0.2">
      <c r="A25" s="1"/>
      <c r="B25" s="1"/>
      <c r="C25" s="1"/>
      <c r="D25" s="1"/>
      <c r="E25" s="1"/>
      <c r="F25" s="1"/>
      <c r="G25" s="1"/>
    </row>
    <row r="26" spans="1:7" ht="32" customHeight="1" x14ac:dyDescent="0.2">
      <c r="A26" s="1"/>
      <c r="B26" s="1"/>
      <c r="C26" s="1"/>
      <c r="D26" s="1"/>
      <c r="E26" s="1"/>
      <c r="F26" s="1"/>
      <c r="G26" s="1"/>
    </row>
    <row r="27" spans="1:7" ht="32" customHeight="1" x14ac:dyDescent="0.2">
      <c r="A27" s="1"/>
      <c r="B27" s="1"/>
      <c r="C27" s="1"/>
      <c r="D27" s="1"/>
      <c r="E27" s="1"/>
      <c r="F27" s="1"/>
      <c r="G27" s="1"/>
    </row>
    <row r="28" spans="1:7" ht="32" customHeight="1" x14ac:dyDescent="0.2">
      <c r="A28" s="1"/>
      <c r="B28" s="1"/>
      <c r="C28" s="1"/>
      <c r="D28" s="1"/>
      <c r="E28" s="1"/>
      <c r="F28" s="1"/>
      <c r="G28" s="1"/>
    </row>
    <row r="29" spans="1:7" ht="32" customHeight="1" x14ac:dyDescent="0.2">
      <c r="A29" s="1"/>
      <c r="B29" s="1"/>
      <c r="C29" s="1"/>
      <c r="D29" s="1"/>
      <c r="E29" s="1"/>
      <c r="F29" s="1"/>
      <c r="G29" s="1"/>
    </row>
    <row r="30" spans="1:7" ht="32" customHeight="1" x14ac:dyDescent="0.2">
      <c r="A30" s="1"/>
      <c r="B30" s="1"/>
      <c r="C30" s="1"/>
      <c r="D30" s="1"/>
      <c r="E30" s="1"/>
      <c r="F30" s="1"/>
      <c r="G30" s="1"/>
    </row>
    <row r="31" spans="1:7" ht="16" customHeight="1" x14ac:dyDescent="0.2">
      <c r="A31" s="1"/>
      <c r="B31" s="1"/>
      <c r="C31" s="1"/>
      <c r="D31" s="1"/>
      <c r="E31" s="1"/>
      <c r="F31" s="1"/>
      <c r="G31" s="1"/>
    </row>
    <row r="32" spans="1:7" ht="16" customHeight="1" x14ac:dyDescent="0.2">
      <c r="A32" s="1"/>
      <c r="B32" s="1"/>
      <c r="C32" s="1"/>
      <c r="D32" s="1"/>
      <c r="E32" s="1"/>
      <c r="F32" s="1"/>
      <c r="G32" s="1"/>
    </row>
    <row r="33" spans="1:7" ht="32" customHeight="1" x14ac:dyDescent="0.2">
      <c r="A33" s="1"/>
      <c r="B33" s="1"/>
      <c r="C33" s="1"/>
      <c r="D33" s="1"/>
      <c r="E33" s="1"/>
      <c r="F33" s="1"/>
      <c r="G33" s="1"/>
    </row>
    <row r="34" spans="1:7" ht="16" customHeight="1" x14ac:dyDescent="0.2">
      <c r="A34" s="1"/>
      <c r="B34" s="1"/>
      <c r="C34" s="1"/>
      <c r="D34" s="1"/>
      <c r="E34" s="1"/>
      <c r="F34" s="1"/>
      <c r="G34" s="1"/>
    </row>
    <row r="35" spans="1:7" ht="16" customHeight="1"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F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F46" s="1"/>
      <c r="G46" s="1"/>
    </row>
    <row r="47" spans="1:7" x14ac:dyDescent="0.2">
      <c r="A47" s="1"/>
      <c r="B47" s="1"/>
      <c r="C47" s="1"/>
      <c r="D47" s="1"/>
      <c r="E47" s="1"/>
      <c r="F47" s="1"/>
      <c r="G47" s="1"/>
    </row>
    <row r="48" spans="1:7" x14ac:dyDescent="0.2">
      <c r="A48" s="1"/>
      <c r="B48" s="1"/>
      <c r="C48" s="1"/>
      <c r="D48" s="1"/>
      <c r="E48" s="1"/>
      <c r="F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F52" s="1"/>
      <c r="G52" s="1"/>
    </row>
    <row r="53" spans="1:7" x14ac:dyDescent="0.2">
      <c r="A53" s="1"/>
      <c r="B53" s="1"/>
      <c r="C53" s="1"/>
      <c r="D53" s="1"/>
      <c r="E53" s="1"/>
      <c r="F53" s="1"/>
      <c r="G53" s="1"/>
    </row>
    <row r="54" spans="1:7" x14ac:dyDescent="0.2">
      <c r="A54" s="1"/>
      <c r="B54" s="1"/>
      <c r="C54" s="1"/>
      <c r="D54" s="1"/>
      <c r="E54" s="1"/>
      <c r="F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F58" s="1"/>
      <c r="G58" s="1"/>
    </row>
    <row r="59" spans="1:7" x14ac:dyDescent="0.2">
      <c r="A59" s="1"/>
      <c r="B59" s="1"/>
      <c r="C59" s="1"/>
      <c r="D59" s="1"/>
      <c r="E59" s="1"/>
      <c r="F59" s="1"/>
      <c r="G59" s="1"/>
    </row>
    <row r="60" spans="1:7" x14ac:dyDescent="0.2">
      <c r="A60" s="1"/>
      <c r="B60" s="1"/>
      <c r="C60" s="1"/>
      <c r="D60" s="1"/>
      <c r="E60" s="1"/>
      <c r="F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1"/>
      <c r="G102" s="1"/>
    </row>
    <row r="103" spans="1:7" x14ac:dyDescent="0.2">
      <c r="A103" s="1"/>
      <c r="B103" s="1"/>
      <c r="C103" s="1"/>
      <c r="D103" s="1"/>
      <c r="E103" s="1"/>
      <c r="F103" s="1"/>
      <c r="G103" s="1"/>
    </row>
    <row r="104" spans="1:7" x14ac:dyDescent="0.2">
      <c r="A104" s="1"/>
      <c r="B104" s="1"/>
      <c r="C104" s="1"/>
      <c r="D104" s="1"/>
      <c r="E104" s="1"/>
      <c r="F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F113" s="1"/>
      <c r="G113" s="1"/>
    </row>
    <row r="114" spans="1:7" x14ac:dyDescent="0.2">
      <c r="A114" s="1"/>
      <c r="B114" s="1"/>
      <c r="C114" s="1"/>
      <c r="D114" s="1"/>
      <c r="E114" s="1"/>
      <c r="F114" s="1"/>
      <c r="G114" s="1"/>
    </row>
    <row r="115" spans="1:7" x14ac:dyDescent="0.2">
      <c r="A115" s="1"/>
      <c r="B115" s="1"/>
      <c r="C115" s="1"/>
      <c r="D115" s="1"/>
      <c r="E115" s="1"/>
      <c r="F115" s="1"/>
      <c r="G115" s="1"/>
    </row>
    <row r="116" spans="1:7" x14ac:dyDescent="0.2">
      <c r="A116" s="1"/>
      <c r="B116" s="1"/>
      <c r="C116" s="1"/>
      <c r="D116" s="1"/>
      <c r="E116" s="1"/>
      <c r="F116" s="1"/>
      <c r="G116" s="1"/>
    </row>
    <row r="117" spans="1:7" x14ac:dyDescent="0.2">
      <c r="A117" s="1"/>
      <c r="B117" s="1"/>
      <c r="C117" s="1"/>
      <c r="D117" s="1"/>
      <c r="E117" s="1"/>
      <c r="F117" s="1"/>
      <c r="G117" s="1"/>
    </row>
    <row r="118" spans="1:7" x14ac:dyDescent="0.2">
      <c r="A118" s="1"/>
      <c r="B118" s="1"/>
      <c r="C118" s="1"/>
      <c r="D118" s="1"/>
      <c r="E118" s="1"/>
      <c r="F118" s="1"/>
      <c r="G118" s="1"/>
    </row>
    <row r="119" spans="1:7" x14ac:dyDescent="0.2">
      <c r="A119" s="1"/>
      <c r="B119" s="1"/>
      <c r="C119" s="1"/>
      <c r="D119" s="1"/>
      <c r="E119" s="1"/>
      <c r="F119" s="1"/>
      <c r="G119" s="1"/>
    </row>
    <row r="120" spans="1:7" x14ac:dyDescent="0.2">
      <c r="A120" s="1"/>
      <c r="B120" s="1"/>
      <c r="C120" s="1"/>
      <c r="D120" s="1"/>
      <c r="E120" s="1"/>
      <c r="F120" s="1"/>
      <c r="G120" s="1"/>
    </row>
    <row r="121" spans="1:7" x14ac:dyDescent="0.2">
      <c r="A121" s="1"/>
      <c r="B121" s="1"/>
      <c r="C121" s="1"/>
      <c r="D121" s="1"/>
      <c r="E121" s="1"/>
      <c r="F121" s="1"/>
      <c r="G121" s="1"/>
    </row>
    <row r="122" spans="1:7" x14ac:dyDescent="0.2">
      <c r="A122" s="1"/>
      <c r="B122" s="1"/>
      <c r="C122" s="1"/>
      <c r="D122" s="1"/>
      <c r="E122" s="1"/>
      <c r="F122" s="1"/>
      <c r="G122" s="1"/>
    </row>
    <row r="123" spans="1:7" x14ac:dyDescent="0.2">
      <c r="A123" s="1"/>
      <c r="B123" s="1"/>
      <c r="C123" s="1"/>
      <c r="D123" s="1"/>
      <c r="E123" s="1"/>
      <c r="F123" s="1"/>
      <c r="G123" s="1"/>
    </row>
    <row r="124" spans="1:7" x14ac:dyDescent="0.2">
      <c r="A124" s="1"/>
      <c r="B124" s="1"/>
      <c r="C124" s="1"/>
      <c r="D124" s="1"/>
      <c r="E124" s="1"/>
      <c r="F124" s="1"/>
      <c r="G124" s="1"/>
    </row>
    <row r="125" spans="1:7" x14ac:dyDescent="0.2">
      <c r="A125" s="1"/>
      <c r="B125" s="1"/>
      <c r="C125" s="1"/>
      <c r="D125" s="1"/>
      <c r="E125" s="1"/>
      <c r="F125" s="1"/>
      <c r="G125" s="1"/>
    </row>
    <row r="126" spans="1:7" x14ac:dyDescent="0.2">
      <c r="A126" s="1"/>
      <c r="B126" s="1"/>
      <c r="C126" s="1"/>
      <c r="D126" s="1"/>
      <c r="E126" s="1"/>
      <c r="F126" s="1"/>
      <c r="G126" s="1"/>
    </row>
    <row r="127" spans="1:7" x14ac:dyDescent="0.2">
      <c r="A127" s="1"/>
      <c r="B127" s="1"/>
      <c r="C127" s="1"/>
      <c r="D127" s="1"/>
      <c r="E127" s="1"/>
      <c r="F127" s="1"/>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F133" s="1"/>
      <c r="G133" s="1"/>
    </row>
    <row r="134" spans="1:7" x14ac:dyDescent="0.2">
      <c r="A134" s="1"/>
      <c r="B134" s="1"/>
      <c r="C134" s="1"/>
      <c r="D134" s="1"/>
      <c r="E134" s="1"/>
      <c r="F134" s="1"/>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sheetData>
  <mergeCells count="1">
    <mergeCell ref="A1:H1"/>
  </mergeCells>
  <dataValidations count="3">
    <dataValidation allowBlank="1" sqref="A2:C2 H2 CC2:CD2 CF2:XFD2 U4:XFD1048576 D4:D1048576 J4:R1048576 I1:XFD1 A1" xr:uid="{8E4BA6D2-848C-DA4A-871C-78845A502954}"/>
    <dataValidation type="list" allowBlank="1" showInputMessage="1" showErrorMessage="1" sqref="F9:F1048576" xr:uid="{F8F6496A-DDDE-5549-B9DD-3E67345FAA23}">
      <formula1>"init_variables_lower_case_table_names,variables_autocommit,variables_big_tables,variables_binlog_expire_logs_seconds,binlog_row_metadata,binlog_row_value_options,binlog_transaction_compression,completion_type,connect_timeout,connection_memory_chunk_size,c"</formula1>
    </dataValidation>
    <dataValidation type="list" allowBlank="1" showInputMessage="1" sqref="E2:E1048576" xr:uid="{A55F247C-49E1-164D-BB9D-12F5B05F6E4E}">
      <formula1>"MySQL.16,MySQL.2,MySQL.256,MySQL.32,MySQL.4,MySQL.48,MySQL.64,MySQL.8,MySQL.HeatWave.BM.Standard,MySQL.HeatWave.BM.Standard.E3,MySQL.HeatWave.VM.Standard,MySQL.HeatWave.VM.Standard.E3,MySQL.VM.Optimized3.1.16GB,MySQL.VM.Optimized3.1.8GB,MySQL.VM.Optimized"</formula1>
    </dataValidation>
  </dataValidations>
  <pageMargins left="0.7" right="0.7" top="0.75" bottom="0.75" header="0.3" footer="0.3"/>
  <headerFooter>
    <oddHeader>&amp;L&amp;"Calibri"&amp;10&amp;K000000 Confidential - Oracle Restricted&amp;1#_x000D_</oddHeader>
    <oddFooter>&amp;L_x000D_&amp;1#&amp;"Calibri"&amp;10&amp;K000000 Confidential - Oracle Restricted</oddFooter>
  </headerFooter>
  <extLst>
    <ext xmlns:x14="http://schemas.microsoft.com/office/spreadsheetml/2009/9/main" uri="{CCE6A557-97BC-4b89-ADB6-D9C93CAAB3DF}">
      <x14:dataValidations xmlns:xm="http://schemas.microsoft.com/office/excel/2006/main" count="2">
        <x14:dataValidation type="list" allowBlank="1" prompt="Select an OCI Region." xr:uid="{C878B90B-C5FA-E148-9C86-B6DD80E597CF}">
          <x14:formula1>
            <xm:f>drop_down_rule_set!$L$2:$L$55</xm:f>
          </x14:formula1>
          <xm:sqref>A3:A1048576</xm:sqref>
        </x14:dataValidation>
        <x14:dataValidation type="list" xr:uid="{343BB1EB-E307-8245-BCB4-633FEE084809}">
          <x14:formula1>
            <xm:f>INDIRECT("drop_down_rule_comp!$D$2:$D$"&amp;drop_down_rule_comp!$C$3+1)</xm:f>
          </x14:formula1>
          <xm:sqref>B3:B1048576</xm:sqref>
        </x14:dataValidation>
      </x14:dataValidations>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L2" sqref="L2"/>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37.33203125" bestFit="1" customWidth="1"/>
  </cols>
  <sheetData>
    <row r="1" spans="1:13" ht="32" x14ac:dyDescent="0.2">
      <c r="A1" s="99" t="s">
        <v>797</v>
      </c>
      <c r="B1" s="99" t="s">
        <v>568</v>
      </c>
      <c r="C1" s="100" t="s">
        <v>798</v>
      </c>
      <c r="D1" s="100" t="s">
        <v>799</v>
      </c>
      <c r="E1" s="99" t="s">
        <v>800</v>
      </c>
      <c r="F1" s="101" t="s">
        <v>572</v>
      </c>
      <c r="G1" s="101" t="s">
        <v>315</v>
      </c>
      <c r="H1" s="101" t="s">
        <v>314</v>
      </c>
      <c r="I1" s="102" t="s">
        <v>570</v>
      </c>
      <c r="J1" s="102" t="s">
        <v>571</v>
      </c>
      <c r="K1" s="101" t="s">
        <v>566</v>
      </c>
      <c r="L1" s="100" t="s">
        <v>801</v>
      </c>
      <c r="M1" s="100" t="s">
        <v>1620</v>
      </c>
    </row>
    <row r="2" spans="1:13" ht="16" x14ac:dyDescent="0.2">
      <c r="A2" s="103" t="s">
        <v>802</v>
      </c>
      <c r="B2" s="45" t="s">
        <v>803</v>
      </c>
      <c r="C2" s="36" t="s">
        <v>804</v>
      </c>
      <c r="D2" s="36" t="s">
        <v>322</v>
      </c>
      <c r="E2" s="36" t="s">
        <v>805</v>
      </c>
      <c r="F2" s="45" t="s">
        <v>318</v>
      </c>
      <c r="G2" s="104" t="s">
        <v>324</v>
      </c>
      <c r="H2" s="36" t="s">
        <v>323</v>
      </c>
      <c r="I2" s="35">
        <v>80</v>
      </c>
      <c r="J2" s="35" t="s">
        <v>806</v>
      </c>
      <c r="K2" s="36">
        <v>1</v>
      </c>
      <c r="L2" t="s">
        <v>313</v>
      </c>
      <c r="M2" s="35" t="s">
        <v>1621</v>
      </c>
    </row>
    <row r="3" spans="1:13" ht="16" x14ac:dyDescent="0.2">
      <c r="A3" s="103" t="s">
        <v>807</v>
      </c>
      <c r="B3" s="36" t="s">
        <v>388</v>
      </c>
      <c r="C3" s="36" t="s">
        <v>808</v>
      </c>
      <c r="D3" s="36" t="s">
        <v>809</v>
      </c>
      <c r="E3" s="36" t="s">
        <v>810</v>
      </c>
      <c r="F3" s="36" t="s">
        <v>811</v>
      </c>
      <c r="G3" s="104" t="s">
        <v>812</v>
      </c>
      <c r="H3" s="36" t="s">
        <v>813</v>
      </c>
      <c r="I3" s="35">
        <v>40</v>
      </c>
      <c r="J3" s="35" t="s">
        <v>814</v>
      </c>
      <c r="K3" s="36">
        <v>2</v>
      </c>
      <c r="L3" t="s">
        <v>312</v>
      </c>
      <c r="M3" s="35" t="s">
        <v>1618</v>
      </c>
    </row>
    <row r="4" spans="1:13" ht="16" x14ac:dyDescent="0.2">
      <c r="A4" s="103" t="s">
        <v>815</v>
      </c>
      <c r="B4" s="36" t="s">
        <v>328</v>
      </c>
      <c r="C4" s="36" t="s">
        <v>816</v>
      </c>
      <c r="D4" s="36"/>
      <c r="E4" s="36" t="s">
        <v>817</v>
      </c>
      <c r="F4" s="36"/>
      <c r="H4" s="8" t="s">
        <v>818</v>
      </c>
      <c r="L4" t="s">
        <v>819</v>
      </c>
      <c r="M4" s="35" t="s">
        <v>1619</v>
      </c>
    </row>
    <row r="5" spans="1:13" ht="16" x14ac:dyDescent="0.2">
      <c r="A5" s="103" t="s">
        <v>326</v>
      </c>
      <c r="B5" s="36" t="s">
        <v>820</v>
      </c>
      <c r="C5" s="36" t="s">
        <v>821</v>
      </c>
      <c r="D5" s="36"/>
      <c r="E5" s="36" t="s">
        <v>822</v>
      </c>
      <c r="F5" s="36"/>
      <c r="H5" s="36" t="s">
        <v>823</v>
      </c>
      <c r="L5" t="s">
        <v>824</v>
      </c>
      <c r="M5" s="35" t="s">
        <v>1606</v>
      </c>
    </row>
    <row r="6" spans="1:13" ht="16" x14ac:dyDescent="0.2">
      <c r="A6" s="103" t="s">
        <v>825</v>
      </c>
      <c r="B6" s="36"/>
      <c r="C6" s="36" t="s">
        <v>826</v>
      </c>
      <c r="D6" s="36"/>
      <c r="E6" s="36" t="s">
        <v>827</v>
      </c>
      <c r="F6" s="36"/>
      <c r="H6" s="36" t="s">
        <v>828</v>
      </c>
      <c r="M6" s="35" t="s">
        <v>1622</v>
      </c>
    </row>
    <row r="7" spans="1:13" ht="16" x14ac:dyDescent="0.2">
      <c r="A7" s="103" t="s">
        <v>829</v>
      </c>
      <c r="B7" s="36"/>
      <c r="C7" s="36" t="s">
        <v>830</v>
      </c>
      <c r="D7" s="36"/>
      <c r="E7" s="36" t="s">
        <v>831</v>
      </c>
      <c r="F7" s="36"/>
      <c r="H7" s="36" t="s">
        <v>832</v>
      </c>
      <c r="M7" s="35" t="s">
        <v>1607</v>
      </c>
    </row>
    <row r="8" spans="1:13" ht="16" x14ac:dyDescent="0.2">
      <c r="A8" s="103" t="s">
        <v>833</v>
      </c>
      <c r="B8" s="36"/>
      <c r="C8" s="36" t="s">
        <v>834</v>
      </c>
      <c r="D8" s="36"/>
      <c r="E8" s="36" t="s">
        <v>835</v>
      </c>
      <c r="F8" s="36"/>
      <c r="H8" s="36" t="s">
        <v>836</v>
      </c>
      <c r="M8" s="35" t="s">
        <v>1623</v>
      </c>
    </row>
    <row r="9" spans="1:13" ht="16" x14ac:dyDescent="0.2">
      <c r="A9" s="103" t="s">
        <v>837</v>
      </c>
      <c r="B9" s="36"/>
      <c r="C9" s="36" t="s">
        <v>386</v>
      </c>
      <c r="D9" s="36"/>
      <c r="E9" s="36" t="s">
        <v>838</v>
      </c>
      <c r="F9" s="36"/>
      <c r="H9" s="36" t="s">
        <v>839</v>
      </c>
      <c r="M9" s="35" t="s">
        <v>1624</v>
      </c>
    </row>
    <row r="10" spans="1:13" ht="16" x14ac:dyDescent="0.2">
      <c r="A10" s="103" t="s">
        <v>840</v>
      </c>
      <c r="B10" s="36"/>
      <c r="C10" s="36" t="s">
        <v>841</v>
      </c>
      <c r="D10" s="36"/>
      <c r="E10" s="36" t="s">
        <v>842</v>
      </c>
      <c r="F10" s="36"/>
      <c r="H10" s="36" t="s">
        <v>843</v>
      </c>
      <c r="M10" s="35" t="s">
        <v>1625</v>
      </c>
    </row>
    <row r="11" spans="1:13" ht="16" x14ac:dyDescent="0.2">
      <c r="A11" s="103" t="s">
        <v>844</v>
      </c>
      <c r="B11" s="36"/>
      <c r="C11" s="36" t="s">
        <v>845</v>
      </c>
      <c r="D11" s="36"/>
      <c r="E11" s="36" t="s">
        <v>846</v>
      </c>
      <c r="F11" s="36"/>
      <c r="H11" s="36" t="s">
        <v>847</v>
      </c>
      <c r="M11" s="35" t="s">
        <v>1626</v>
      </c>
    </row>
    <row r="12" spans="1:13" ht="16" x14ac:dyDescent="0.2">
      <c r="A12" s="103" t="s">
        <v>848</v>
      </c>
      <c r="B12" s="36"/>
      <c r="C12" s="36" t="s">
        <v>849</v>
      </c>
      <c r="D12" s="36"/>
      <c r="E12" s="36" t="s">
        <v>850</v>
      </c>
      <c r="F12" s="36"/>
      <c r="H12" s="36" t="s">
        <v>851</v>
      </c>
      <c r="M12" s="35" t="s">
        <v>1627</v>
      </c>
    </row>
    <row r="13" spans="1:13" ht="16" x14ac:dyDescent="0.2">
      <c r="A13" s="103" t="s">
        <v>852</v>
      </c>
      <c r="B13" s="36"/>
      <c r="C13" s="36" t="s">
        <v>853</v>
      </c>
      <c r="D13" s="36"/>
      <c r="E13" s="36" t="s">
        <v>854</v>
      </c>
      <c r="F13" s="36"/>
      <c r="H13" s="36" t="s">
        <v>855</v>
      </c>
      <c r="M13" s="35" t="s">
        <v>1628</v>
      </c>
    </row>
    <row r="14" spans="1:13" ht="16" x14ac:dyDescent="0.2">
      <c r="A14" s="103" t="s">
        <v>327</v>
      </c>
      <c r="B14" s="36"/>
      <c r="C14" s="36" t="s">
        <v>856</v>
      </c>
      <c r="D14" s="36"/>
      <c r="E14" s="36"/>
      <c r="F14" s="36"/>
      <c r="H14" s="36" t="s">
        <v>857</v>
      </c>
      <c r="M14" s="35" t="s">
        <v>1629</v>
      </c>
    </row>
    <row r="15" spans="1:13" ht="16" x14ac:dyDescent="0.2">
      <c r="H15" s="36" t="s">
        <v>858</v>
      </c>
      <c r="M15" s="35" t="s">
        <v>1630</v>
      </c>
    </row>
    <row r="16" spans="1:13" ht="16" x14ac:dyDescent="0.2">
      <c r="H16" s="36" t="s">
        <v>859</v>
      </c>
      <c r="M16" s="35" t="s">
        <v>1631</v>
      </c>
    </row>
    <row r="17" spans="8:13" ht="16" x14ac:dyDescent="0.2">
      <c r="H17" s="36" t="s">
        <v>860</v>
      </c>
      <c r="M17" s="35" t="s">
        <v>1632</v>
      </c>
    </row>
    <row r="18" spans="8:13" ht="16" x14ac:dyDescent="0.2">
      <c r="H18" s="36" t="s">
        <v>861</v>
      </c>
      <c r="M18" s="35" t="s">
        <v>1608</v>
      </c>
    </row>
    <row r="19" spans="8:13" ht="16" x14ac:dyDescent="0.2">
      <c r="H19" s="36" t="s">
        <v>862</v>
      </c>
      <c r="M19" s="35" t="s">
        <v>1633</v>
      </c>
    </row>
    <row r="20" spans="8:13" ht="16" x14ac:dyDescent="0.2">
      <c r="H20" s="36" t="s">
        <v>863</v>
      </c>
      <c r="M20" s="35" t="s">
        <v>1634</v>
      </c>
    </row>
    <row r="21" spans="8:13" ht="16" x14ac:dyDescent="0.2">
      <c r="H21" s="36" t="s">
        <v>864</v>
      </c>
      <c r="M21" s="35" t="s">
        <v>1609</v>
      </c>
    </row>
    <row r="22" spans="8:13" ht="16" x14ac:dyDescent="0.2">
      <c r="H22" s="36" t="s">
        <v>865</v>
      </c>
      <c r="M22" s="35" t="s">
        <v>1610</v>
      </c>
    </row>
    <row r="23" spans="8:13" ht="16" x14ac:dyDescent="0.2">
      <c r="H23" s="36" t="s">
        <v>866</v>
      </c>
      <c r="M23" s="35" t="s">
        <v>1635</v>
      </c>
    </row>
    <row r="24" spans="8:13" ht="16" x14ac:dyDescent="0.2">
      <c r="H24" s="36" t="s">
        <v>867</v>
      </c>
      <c r="M24" s="35" t="s">
        <v>1636</v>
      </c>
    </row>
    <row r="25" spans="8:13" ht="16" x14ac:dyDescent="0.2">
      <c r="H25" s="36" t="s">
        <v>868</v>
      </c>
      <c r="M25" s="35" t="s">
        <v>1637</v>
      </c>
    </row>
    <row r="26" spans="8:13" ht="16" x14ac:dyDescent="0.2">
      <c r="H26" s="36" t="s">
        <v>869</v>
      </c>
      <c r="M26" s="35" t="s">
        <v>1638</v>
      </c>
    </row>
    <row r="27" spans="8:13" ht="16" x14ac:dyDescent="0.2">
      <c r="H27" s="36" t="s">
        <v>870</v>
      </c>
      <c r="M27" s="35" t="s">
        <v>1639</v>
      </c>
    </row>
    <row r="28" spans="8:13" ht="16" x14ac:dyDescent="0.2">
      <c r="H28" s="36" t="s">
        <v>871</v>
      </c>
      <c r="M28" s="35" t="s">
        <v>1640</v>
      </c>
    </row>
    <row r="29" spans="8:13" ht="16" x14ac:dyDescent="0.2">
      <c r="H29" s="36" t="s">
        <v>872</v>
      </c>
      <c r="M29" s="35" t="s">
        <v>1611</v>
      </c>
    </row>
    <row r="30" spans="8:13" ht="16" x14ac:dyDescent="0.2">
      <c r="H30" s="36" t="s">
        <v>873</v>
      </c>
      <c r="M30" s="35" t="s">
        <v>1641</v>
      </c>
    </row>
    <row r="31" spans="8:13" ht="16" x14ac:dyDescent="0.2">
      <c r="H31" s="36" t="s">
        <v>874</v>
      </c>
      <c r="M31" s="35" t="s">
        <v>1642</v>
      </c>
    </row>
    <row r="32" spans="8:13" ht="16" x14ac:dyDescent="0.2">
      <c r="H32" s="36" t="s">
        <v>875</v>
      </c>
      <c r="M32" s="35" t="s">
        <v>1643</v>
      </c>
    </row>
    <row r="33" spans="8:13" ht="16" x14ac:dyDescent="0.2">
      <c r="H33" s="36" t="s">
        <v>876</v>
      </c>
      <c r="M33" s="35" t="s">
        <v>1644</v>
      </c>
    </row>
    <row r="34" spans="8:13" ht="16" x14ac:dyDescent="0.2">
      <c r="H34" s="36" t="s">
        <v>877</v>
      </c>
      <c r="M34" s="35" t="s">
        <v>1612</v>
      </c>
    </row>
    <row r="35" spans="8:13" ht="16" x14ac:dyDescent="0.2">
      <c r="H35" s="36" t="s">
        <v>878</v>
      </c>
      <c r="M35" s="35" t="s">
        <v>1645</v>
      </c>
    </row>
    <row r="36" spans="8:13" ht="16" x14ac:dyDescent="0.2">
      <c r="H36" s="36" t="s">
        <v>879</v>
      </c>
      <c r="M36" s="35" t="s">
        <v>1646</v>
      </c>
    </row>
    <row r="37" spans="8:13" ht="16" x14ac:dyDescent="0.2">
      <c r="H37" s="36" t="s">
        <v>880</v>
      </c>
      <c r="M37" s="35" t="s">
        <v>1647</v>
      </c>
    </row>
    <row r="38" spans="8:13" ht="16" x14ac:dyDescent="0.2">
      <c r="H38" s="36" t="s">
        <v>881</v>
      </c>
      <c r="M38" s="35" t="s">
        <v>1613</v>
      </c>
    </row>
    <row r="39" spans="8:13" ht="16" x14ac:dyDescent="0.2">
      <c r="H39" s="36" t="s">
        <v>882</v>
      </c>
      <c r="M39" s="35" t="s">
        <v>1614</v>
      </c>
    </row>
    <row r="40" spans="8:13" ht="16" x14ac:dyDescent="0.2">
      <c r="H40" s="36" t="s">
        <v>883</v>
      </c>
      <c r="M40" s="35" t="s">
        <v>1648</v>
      </c>
    </row>
    <row r="41" spans="8:13" ht="16" x14ac:dyDescent="0.2">
      <c r="H41" s="36" t="s">
        <v>884</v>
      </c>
      <c r="M41" s="35" t="s">
        <v>1615</v>
      </c>
    </row>
    <row r="42" spans="8:13" ht="16" x14ac:dyDescent="0.2">
      <c r="H42" s="36" t="s">
        <v>885</v>
      </c>
      <c r="M42" s="35" t="s">
        <v>1649</v>
      </c>
    </row>
    <row r="43" spans="8:13" ht="16" x14ac:dyDescent="0.2">
      <c r="H43" s="36" t="s">
        <v>886</v>
      </c>
      <c r="M43" s="35" t="s">
        <v>1616</v>
      </c>
    </row>
    <row r="44" spans="8:13" ht="16" x14ac:dyDescent="0.2">
      <c r="H44" s="36" t="s">
        <v>887</v>
      </c>
      <c r="M44" s="35" t="s">
        <v>1650</v>
      </c>
    </row>
    <row r="45" spans="8:13" ht="16" x14ac:dyDescent="0.2">
      <c r="H45" s="36" t="s">
        <v>888</v>
      </c>
      <c r="M45" s="35" t="s">
        <v>1651</v>
      </c>
    </row>
    <row r="46" spans="8:13" ht="16" x14ac:dyDescent="0.2">
      <c r="H46" s="36" t="s">
        <v>889</v>
      </c>
      <c r="M46" s="35" t="s">
        <v>1652</v>
      </c>
    </row>
    <row r="47" spans="8:13" ht="16" x14ac:dyDescent="0.2">
      <c r="H47" s="36" t="s">
        <v>890</v>
      </c>
      <c r="M47" s="35" t="s">
        <v>1653</v>
      </c>
    </row>
    <row r="48" spans="8:13" ht="16" x14ac:dyDescent="0.2">
      <c r="H48" s="36" t="s">
        <v>891</v>
      </c>
      <c r="M48" s="35" t="s">
        <v>1654</v>
      </c>
    </row>
    <row r="49" spans="8:13" ht="16" x14ac:dyDescent="0.2">
      <c r="H49" s="36" t="s">
        <v>892</v>
      </c>
      <c r="M49" s="35" t="s">
        <v>1655</v>
      </c>
    </row>
    <row r="50" spans="8:13" ht="16" x14ac:dyDescent="0.2">
      <c r="H50" s="36" t="s">
        <v>893</v>
      </c>
      <c r="M50" s="35" t="s">
        <v>1656</v>
      </c>
    </row>
    <row r="51" spans="8:13" ht="16" x14ac:dyDescent="0.2">
      <c r="H51" s="36" t="s">
        <v>894</v>
      </c>
      <c r="M51" s="35" t="s">
        <v>1657</v>
      </c>
    </row>
    <row r="52" spans="8:13" ht="16" x14ac:dyDescent="0.2">
      <c r="H52" s="36" t="s">
        <v>895</v>
      </c>
      <c r="M52" s="35" t="s">
        <v>1658</v>
      </c>
    </row>
    <row r="53" spans="8:13" ht="16" x14ac:dyDescent="0.2">
      <c r="H53" s="36" t="s">
        <v>896</v>
      </c>
      <c r="M53" s="35" t="s">
        <v>1659</v>
      </c>
    </row>
    <row r="54" spans="8:13" ht="16" x14ac:dyDescent="0.2">
      <c r="H54" s="36" t="s">
        <v>897</v>
      </c>
      <c r="M54" s="35" t="s">
        <v>1660</v>
      </c>
    </row>
    <row r="55" spans="8:13" ht="16" x14ac:dyDescent="0.2">
      <c r="H55" s="36" t="s">
        <v>898</v>
      </c>
      <c r="M55" s="35" t="s">
        <v>1661</v>
      </c>
    </row>
    <row r="56" spans="8:13" ht="16" x14ac:dyDescent="0.2">
      <c r="H56" s="36" t="s">
        <v>899</v>
      </c>
      <c r="M56" s="35" t="s">
        <v>1662</v>
      </c>
    </row>
    <row r="57" spans="8:13" ht="16" x14ac:dyDescent="0.2">
      <c r="H57" s="36" t="s">
        <v>900</v>
      </c>
      <c r="M57" s="35" t="s">
        <v>1663</v>
      </c>
    </row>
    <row r="58" spans="8:13" ht="16" x14ac:dyDescent="0.2">
      <c r="H58" s="36" t="s">
        <v>901</v>
      </c>
      <c r="M58" s="35" t="s">
        <v>1664</v>
      </c>
    </row>
    <row r="59" spans="8:13" ht="16" x14ac:dyDescent="0.2">
      <c r="H59" s="36" t="s">
        <v>902</v>
      </c>
      <c r="M59" s="35" t="s">
        <v>1665</v>
      </c>
    </row>
    <row r="60" spans="8:13" ht="16" x14ac:dyDescent="0.2">
      <c r="H60" s="36" t="s">
        <v>903</v>
      </c>
      <c r="M60" s="35" t="s">
        <v>1666</v>
      </c>
    </row>
    <row r="61" spans="8:13" ht="16" x14ac:dyDescent="0.2">
      <c r="H61" s="36" t="s">
        <v>904</v>
      </c>
      <c r="M61" s="35" t="s">
        <v>1667</v>
      </c>
    </row>
    <row r="62" spans="8:13" ht="16" x14ac:dyDescent="0.2">
      <c r="H62" s="36" t="s">
        <v>905</v>
      </c>
      <c r="M62" s="35" t="s">
        <v>1668</v>
      </c>
    </row>
    <row r="63" spans="8:13" ht="16" x14ac:dyDescent="0.2">
      <c r="H63" s="36" t="s">
        <v>906</v>
      </c>
      <c r="M63" s="35" t="s">
        <v>1669</v>
      </c>
    </row>
    <row r="64" spans="8:13" ht="16" x14ac:dyDescent="0.2">
      <c r="H64" s="36" t="s">
        <v>907</v>
      </c>
      <c r="M64" s="35" t="s">
        <v>1670</v>
      </c>
    </row>
    <row r="65" spans="8:13" ht="16" x14ac:dyDescent="0.2">
      <c r="H65" s="36" t="s">
        <v>908</v>
      </c>
      <c r="M65" s="35" t="s">
        <v>1671</v>
      </c>
    </row>
    <row r="66" spans="8:13" ht="16" x14ac:dyDescent="0.2">
      <c r="H66" s="36" t="s">
        <v>909</v>
      </c>
      <c r="M66" s="35" t="s">
        <v>1672</v>
      </c>
    </row>
    <row r="67" spans="8:13" ht="16" x14ac:dyDescent="0.2">
      <c r="H67" s="36" t="s">
        <v>910</v>
      </c>
      <c r="M67" s="35" t="s">
        <v>1673</v>
      </c>
    </row>
    <row r="68" spans="8:13" ht="16" x14ac:dyDescent="0.2">
      <c r="H68" s="36" t="s">
        <v>911</v>
      </c>
      <c r="M68" s="35" t="s">
        <v>1674</v>
      </c>
    </row>
    <row r="69" spans="8:13" ht="16" x14ac:dyDescent="0.2">
      <c r="H69" s="36" t="s">
        <v>912</v>
      </c>
      <c r="M69" s="35" t="s">
        <v>1675</v>
      </c>
    </row>
    <row r="70" spans="8:13" ht="16" x14ac:dyDescent="0.2">
      <c r="H70" s="36" t="s">
        <v>913</v>
      </c>
      <c r="M70" s="35" t="s">
        <v>1676</v>
      </c>
    </row>
    <row r="71" spans="8:13" ht="16" x14ac:dyDescent="0.2">
      <c r="H71" s="36" t="s">
        <v>914</v>
      </c>
      <c r="M71" s="35" t="s">
        <v>1617</v>
      </c>
    </row>
    <row r="72" spans="8:13" ht="16" x14ac:dyDescent="0.2">
      <c r="H72" s="36" t="s">
        <v>915</v>
      </c>
      <c r="M72" s="35" t="s">
        <v>1677</v>
      </c>
    </row>
    <row r="73" spans="8:13" ht="16" x14ac:dyDescent="0.2">
      <c r="H73" s="36" t="s">
        <v>916</v>
      </c>
      <c r="M73" s="35" t="s">
        <v>1678</v>
      </c>
    </row>
    <row r="74" spans="8:13" ht="16" x14ac:dyDescent="0.2">
      <c r="H74" s="36" t="s">
        <v>917</v>
      </c>
      <c r="M74" s="35" t="s">
        <v>1679</v>
      </c>
    </row>
    <row r="75" spans="8:13" x14ac:dyDescent="0.2">
      <c r="H75" s="36" t="s">
        <v>918</v>
      </c>
    </row>
    <row r="76" spans="8:13" x14ac:dyDescent="0.2">
      <c r="H76" s="36" t="s">
        <v>919</v>
      </c>
    </row>
    <row r="77" spans="8:13" x14ac:dyDescent="0.2">
      <c r="H77" s="36" t="s">
        <v>920</v>
      </c>
    </row>
    <row r="78" spans="8:13" x14ac:dyDescent="0.2">
      <c r="H78" s="36" t="s">
        <v>921</v>
      </c>
    </row>
    <row r="79" spans="8:13" x14ac:dyDescent="0.2">
      <c r="H79" s="36" t="s">
        <v>922</v>
      </c>
    </row>
    <row r="80" spans="8:13" x14ac:dyDescent="0.2">
      <c r="H80" s="36" t="s">
        <v>923</v>
      </c>
    </row>
    <row r="81" spans="8:8" x14ac:dyDescent="0.2">
      <c r="H81" s="36" t="s">
        <v>924</v>
      </c>
    </row>
    <row r="82" spans="8:8" x14ac:dyDescent="0.2">
      <c r="H82" s="36" t="s">
        <v>925</v>
      </c>
    </row>
    <row r="83" spans="8:8" x14ac:dyDescent="0.2">
      <c r="H83" s="36" t="s">
        <v>812</v>
      </c>
    </row>
    <row r="84" spans="8:8" x14ac:dyDescent="0.2">
      <c r="H84" s="36" t="s">
        <v>926</v>
      </c>
    </row>
    <row r="85" spans="8:8" x14ac:dyDescent="0.2">
      <c r="H85" s="36" t="s">
        <v>927</v>
      </c>
    </row>
    <row r="86" spans="8:8" x14ac:dyDescent="0.2">
      <c r="H86" s="36" t="s">
        <v>928</v>
      </c>
    </row>
    <row r="87" spans="8:8" x14ac:dyDescent="0.2">
      <c r="H87" s="36" t="s">
        <v>929</v>
      </c>
    </row>
    <row r="88" spans="8:8" x14ac:dyDescent="0.2">
      <c r="H88" s="36" t="s">
        <v>930</v>
      </c>
    </row>
    <row r="89" spans="8:8" x14ac:dyDescent="0.2">
      <c r="H89" s="36" t="s">
        <v>931</v>
      </c>
    </row>
    <row r="90" spans="8:8" x14ac:dyDescent="0.2">
      <c r="H90" s="36" t="s">
        <v>932</v>
      </c>
    </row>
    <row r="91" spans="8:8" x14ac:dyDescent="0.2">
      <c r="H91" s="36" t="s">
        <v>933</v>
      </c>
    </row>
    <row r="92" spans="8:8" x14ac:dyDescent="0.2">
      <c r="H92" s="36" t="s">
        <v>934</v>
      </c>
    </row>
    <row r="93" spans="8:8" x14ac:dyDescent="0.2">
      <c r="H93" s="36" t="s">
        <v>935</v>
      </c>
    </row>
    <row r="94" spans="8:8" x14ac:dyDescent="0.2">
      <c r="H94" s="36" t="s">
        <v>936</v>
      </c>
    </row>
    <row r="95" spans="8:8" x14ac:dyDescent="0.2">
      <c r="H95" s="36" t="s">
        <v>937</v>
      </c>
    </row>
    <row r="96" spans="8:8" x14ac:dyDescent="0.2">
      <c r="H96" s="36" t="s">
        <v>938</v>
      </c>
    </row>
    <row r="97" spans="8:8" x14ac:dyDescent="0.2">
      <c r="H97" s="36" t="s">
        <v>939</v>
      </c>
    </row>
    <row r="98" spans="8:8" x14ac:dyDescent="0.2">
      <c r="H98" s="36" t="s">
        <v>940</v>
      </c>
    </row>
    <row r="99" spans="8:8" x14ac:dyDescent="0.2">
      <c r="H99" s="36" t="s">
        <v>941</v>
      </c>
    </row>
    <row r="100" spans="8:8" x14ac:dyDescent="0.2">
      <c r="H100" s="36" t="s">
        <v>942</v>
      </c>
    </row>
    <row r="101" spans="8:8" x14ac:dyDescent="0.2">
      <c r="H101" s="36" t="s">
        <v>943</v>
      </c>
    </row>
    <row r="102" spans="8:8" x14ac:dyDescent="0.2">
      <c r="H102" s="36" t="s">
        <v>944</v>
      </c>
    </row>
    <row r="103" spans="8:8" x14ac:dyDescent="0.2">
      <c r="H103" s="36" t="s">
        <v>945</v>
      </c>
    </row>
    <row r="104" spans="8:8" x14ac:dyDescent="0.2">
      <c r="H104" s="36" t="s">
        <v>946</v>
      </c>
    </row>
    <row r="105" spans="8:8" x14ac:dyDescent="0.2">
      <c r="H105" s="36" t="s">
        <v>947</v>
      </c>
    </row>
    <row r="106" spans="8:8" x14ac:dyDescent="0.2">
      <c r="H106" s="36" t="s">
        <v>948</v>
      </c>
    </row>
    <row r="107" spans="8:8" x14ac:dyDescent="0.2">
      <c r="H107" s="36" t="s">
        <v>949</v>
      </c>
    </row>
    <row r="108" spans="8:8" x14ac:dyDescent="0.2">
      <c r="H108" s="36" t="s">
        <v>950</v>
      </c>
    </row>
  </sheetData>
  <pageMargins left="0.7" right="0.7" top="0.75" bottom="0.75" header="0.3" footer="0.3"/>
  <pageSetup paperSize="9" orientation="portrait" r:id="rId1"/>
  <headerFooter>
    <oddHeader>&amp;L&amp;"Calibri"&amp;10&amp;K000000 Confidential - Oracle Restricted&amp;1#_x000D_</oddHeader>
    <oddFooter>&amp;L_x000D_&amp;1#&amp;"Calibri"&amp;10&amp;K000000 Confidential - Oracle 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245</v>
      </c>
      <c r="B1" s="14" t="s">
        <v>246</v>
      </c>
      <c r="C1" s="20" t="s">
        <v>247</v>
      </c>
      <c r="D1" s="25" t="s">
        <v>248</v>
      </c>
      <c r="E1" s="20" t="s">
        <v>249</v>
      </c>
      <c r="F1" s="24" t="s">
        <v>250</v>
      </c>
    </row>
    <row r="2" spans="1:6" ht="28.75" customHeight="1" x14ac:dyDescent="0.2">
      <c r="A2" s="16" t="s">
        <v>210</v>
      </c>
      <c r="B2" s="29" t="s">
        <v>251</v>
      </c>
      <c r="C2" s="26" t="s">
        <v>201</v>
      </c>
      <c r="D2" s="27" t="s">
        <v>199</v>
      </c>
      <c r="E2" s="23">
        <v>301</v>
      </c>
      <c r="F2" s="23">
        <v>8</v>
      </c>
    </row>
    <row r="3" spans="1:6" ht="28.75" customHeight="1" x14ac:dyDescent="0.2">
      <c r="A3" s="16" t="s">
        <v>214</v>
      </c>
      <c r="B3" s="29" t="s">
        <v>252</v>
      </c>
      <c r="C3" s="21" t="s">
        <v>234</v>
      </c>
      <c r="D3" t="s">
        <v>195</v>
      </c>
      <c r="E3" s="29">
        <v>302</v>
      </c>
      <c r="F3" s="29">
        <v>16</v>
      </c>
    </row>
    <row r="4" spans="1:6" ht="28.75" customHeight="1" x14ac:dyDescent="0.2">
      <c r="A4" s="16" t="s">
        <v>194</v>
      </c>
      <c r="B4" s="29" t="s">
        <v>253</v>
      </c>
      <c r="C4" s="21" t="s">
        <v>205</v>
      </c>
      <c r="D4" t="s">
        <v>254</v>
      </c>
      <c r="E4" s="29">
        <v>303</v>
      </c>
      <c r="F4" s="29">
        <v>32</v>
      </c>
    </row>
    <row r="5" spans="1:6" ht="28.75" customHeight="1" x14ac:dyDescent="0.2">
      <c r="A5" s="16" t="s">
        <v>187</v>
      </c>
      <c r="B5" s="29" t="s">
        <v>255</v>
      </c>
      <c r="C5" s="21" t="s">
        <v>231</v>
      </c>
      <c r="D5" s="44"/>
      <c r="E5" s="29">
        <v>307</v>
      </c>
      <c r="F5" s="29">
        <v>64</v>
      </c>
    </row>
    <row r="6" spans="1:6" ht="28.75" customHeight="1" x14ac:dyDescent="0.2">
      <c r="A6" s="16" t="s">
        <v>207</v>
      </c>
      <c r="B6" s="29" t="s">
        <v>256</v>
      </c>
      <c r="C6" s="22"/>
      <c r="E6" s="29">
        <v>308</v>
      </c>
      <c r="F6" s="8"/>
    </row>
    <row r="7" spans="1:6" ht="28.75" customHeight="1" x14ac:dyDescent="0.2">
      <c r="A7" s="16" t="s">
        <v>219</v>
      </c>
      <c r="B7" s="29" t="s">
        <v>257</v>
      </c>
      <c r="E7" s="8"/>
    </row>
    <row r="8" spans="1:6" ht="28.75" customHeight="1" x14ac:dyDescent="0.2">
      <c r="A8" s="16" t="s">
        <v>193</v>
      </c>
      <c r="B8" s="29" t="s">
        <v>192</v>
      </c>
    </row>
    <row r="9" spans="1:6" ht="28.75" customHeight="1" x14ac:dyDescent="0.2">
      <c r="A9" s="16" t="s">
        <v>198</v>
      </c>
      <c r="B9" s="29" t="s">
        <v>188</v>
      </c>
    </row>
    <row r="10" spans="1:6" ht="28.75" customHeight="1" x14ac:dyDescent="0.2">
      <c r="A10" s="16" t="s">
        <v>212</v>
      </c>
      <c r="B10" s="29" t="s">
        <v>258</v>
      </c>
    </row>
    <row r="11" spans="1:6" ht="28.75" customHeight="1" x14ac:dyDescent="0.2">
      <c r="A11" s="16" t="s">
        <v>217</v>
      </c>
      <c r="B11" s="29" t="s">
        <v>259</v>
      </c>
    </row>
    <row r="12" spans="1:6" ht="28.75" customHeight="1" x14ac:dyDescent="0.2">
      <c r="A12" s="17"/>
      <c r="B12" s="29" t="s">
        <v>260</v>
      </c>
    </row>
    <row r="13" spans="1:6" ht="28.75" customHeight="1" x14ac:dyDescent="0.2">
      <c r="B13" s="29" t="s">
        <v>261</v>
      </c>
    </row>
    <row r="14" spans="1:6" ht="28.75" customHeight="1" x14ac:dyDescent="0.2">
      <c r="B14" s="29" t="s">
        <v>262</v>
      </c>
    </row>
    <row r="15" spans="1:6" ht="28.75" customHeight="1" x14ac:dyDescent="0.2">
      <c r="B15" s="29" t="s">
        <v>263</v>
      </c>
    </row>
    <row r="16" spans="1:6" ht="28.75" customHeight="1" x14ac:dyDescent="0.2">
      <c r="B16" s="29" t="s">
        <v>264</v>
      </c>
    </row>
    <row r="17" spans="2:2" ht="28.75" customHeight="1" x14ac:dyDescent="0.2">
      <c r="B17" s="29" t="s">
        <v>265</v>
      </c>
    </row>
    <row r="18" spans="2:2" ht="28.75" customHeight="1" x14ac:dyDescent="0.2">
      <c r="B18" s="29" t="s">
        <v>266</v>
      </c>
    </row>
    <row r="19" spans="2:2" ht="28.75" customHeight="1" x14ac:dyDescent="0.2">
      <c r="B19" s="29" t="s">
        <v>267</v>
      </c>
    </row>
    <row r="20" spans="2:2" ht="28.75" customHeight="1" x14ac:dyDescent="0.2">
      <c r="B20" s="29" t="s">
        <v>268</v>
      </c>
    </row>
    <row r="21" spans="2:2" ht="28.75" customHeight="1" x14ac:dyDescent="0.2">
      <c r="B21" s="29" t="s">
        <v>269</v>
      </c>
    </row>
    <row r="22" spans="2:2" ht="28.75" customHeight="1" x14ac:dyDescent="0.2">
      <c r="B22" s="29" t="s">
        <v>270</v>
      </c>
    </row>
    <row r="23" spans="2:2" ht="28.75" customHeight="1" x14ac:dyDescent="0.2">
      <c r="B23" s="29" t="s">
        <v>271</v>
      </c>
    </row>
    <row r="24" spans="2:2" ht="28.75" customHeight="1" x14ac:dyDescent="0.2">
      <c r="B24" s="29" t="s">
        <v>272</v>
      </c>
    </row>
    <row r="25" spans="2:2" ht="28.75" customHeight="1" x14ac:dyDescent="0.2">
      <c r="B25" s="29" t="s">
        <v>273</v>
      </c>
    </row>
    <row r="26" spans="2:2" ht="28.75" customHeight="1" x14ac:dyDescent="0.2">
      <c r="B26" s="29" t="s">
        <v>274</v>
      </c>
    </row>
    <row r="27" spans="2:2" ht="28.75" customHeight="1" x14ac:dyDescent="0.2">
      <c r="B27" s="29" t="s">
        <v>275</v>
      </c>
    </row>
    <row r="28" spans="2:2" ht="28.75" customHeight="1" x14ac:dyDescent="0.2">
      <c r="B28" s="29" t="s">
        <v>276</v>
      </c>
    </row>
    <row r="29" spans="2:2" ht="28.75" customHeight="1" x14ac:dyDescent="0.2">
      <c r="B29" s="29" t="s">
        <v>277</v>
      </c>
    </row>
    <row r="30" spans="2:2" ht="28.75" customHeight="1" x14ac:dyDescent="0.2">
      <c r="B30" s="29" t="s">
        <v>278</v>
      </c>
    </row>
    <row r="31" spans="2:2" ht="28.75" customHeight="1" x14ac:dyDescent="0.2">
      <c r="B31" s="29" t="s">
        <v>279</v>
      </c>
    </row>
    <row r="32" spans="2:2" ht="28.75" customHeight="1" x14ac:dyDescent="0.2">
      <c r="B32" s="29" t="s">
        <v>280</v>
      </c>
    </row>
    <row r="33" spans="2:2" ht="28.75" customHeight="1" x14ac:dyDescent="0.2">
      <c r="B33" s="29" t="s">
        <v>281</v>
      </c>
    </row>
    <row r="34" spans="2:2" ht="28.75" customHeight="1" x14ac:dyDescent="0.2">
      <c r="B34" s="29" t="s">
        <v>191</v>
      </c>
    </row>
    <row r="35" spans="2:2" ht="28.75" customHeight="1" x14ac:dyDescent="0.2">
      <c r="B35" s="29" t="s">
        <v>282</v>
      </c>
    </row>
    <row r="36" spans="2:2" ht="28.75" customHeight="1" x14ac:dyDescent="0.2">
      <c r="B36" s="29" t="s">
        <v>189</v>
      </c>
    </row>
    <row r="37" spans="2:2" ht="28.75" customHeight="1" x14ac:dyDescent="0.2">
      <c r="B37" s="29" t="s">
        <v>283</v>
      </c>
    </row>
    <row r="38" spans="2:2" ht="28.75" customHeight="1" x14ac:dyDescent="0.2">
      <c r="B38" s="29" t="s">
        <v>190</v>
      </c>
    </row>
    <row r="39" spans="2:2" ht="28.75" customHeight="1" x14ac:dyDescent="0.2">
      <c r="B39" s="29" t="s">
        <v>284</v>
      </c>
    </row>
    <row r="40" spans="2:2" ht="28.75" customHeight="1" x14ac:dyDescent="0.2">
      <c r="B40" s="29" t="s">
        <v>285</v>
      </c>
    </row>
    <row r="41" spans="2:2" ht="28.75" customHeight="1" x14ac:dyDescent="0.2">
      <c r="B41" s="8"/>
    </row>
  </sheetData>
  <pageMargins left="0.7" right="0.7" top="0.75" bottom="0.75" header="0.3" footer="0.3"/>
  <pageSetup orientation="portrait"/>
  <headerFooter>
    <oddHeader>&amp;L&amp;"Calibri"&amp;10&amp;K000000 Confidential - Oracle Restricted&amp;1#_x000D_</oddHeader>
    <oddFooter>&amp;L_x000D_&amp;1#&amp;"Calibri"&amp;10&amp;K000000 Confidential - Oracle 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2"/>
  <sheetViews>
    <sheetView topLeftCell="I5" zoomScale="93" workbookViewId="0">
      <selection activeCell="I8" sqref="I8"/>
    </sheetView>
  </sheetViews>
  <sheetFormatPr baseColWidth="10" defaultColWidth="28.5" defaultRowHeight="15" x14ac:dyDescent="0.2"/>
  <cols>
    <col min="1" max="1" width="7.5" style="63" bestFit="1" customWidth="1"/>
    <col min="2" max="2" width="16.5" style="63" bestFit="1" customWidth="1"/>
    <col min="3" max="4" width="20.1640625" style="63" customWidth="1"/>
    <col min="5" max="5" width="40.6640625" style="63" customWidth="1"/>
    <col min="6" max="10" width="28.5" style="63"/>
    <col min="11" max="11" width="33.83203125" style="63" customWidth="1"/>
    <col min="12" max="12" width="14.1640625" style="63"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504</v>
      </c>
      <c r="B1" s="64" t="s">
        <v>505</v>
      </c>
      <c r="C1" s="64" t="s">
        <v>506</v>
      </c>
      <c r="D1" s="64" t="s">
        <v>1080</v>
      </c>
      <c r="E1" s="64"/>
      <c r="F1" s="64" t="s">
        <v>1053</v>
      </c>
      <c r="G1" s="64" t="s">
        <v>1054</v>
      </c>
      <c r="H1" s="64" t="s">
        <v>1055</v>
      </c>
      <c r="I1" s="64" t="s">
        <v>1056</v>
      </c>
      <c r="J1" s="64" t="s">
        <v>1057</v>
      </c>
      <c r="K1" s="64" t="s">
        <v>508</v>
      </c>
      <c r="L1" s="64" t="s">
        <v>0</v>
      </c>
      <c r="M1" s="64" t="s">
        <v>509</v>
      </c>
      <c r="N1" s="64" t="s">
        <v>510</v>
      </c>
      <c r="O1" s="64" t="s">
        <v>511</v>
      </c>
      <c r="P1" s="64" t="s">
        <v>512</v>
      </c>
      <c r="Q1" s="64" t="s">
        <v>513</v>
      </c>
      <c r="R1" s="64" t="s">
        <v>560</v>
      </c>
      <c r="S1" s="64" t="s">
        <v>514</v>
      </c>
      <c r="T1" s="64" t="s">
        <v>515</v>
      </c>
      <c r="U1" s="64" t="s">
        <v>516</v>
      </c>
      <c r="V1" s="64" t="s">
        <v>517</v>
      </c>
      <c r="W1" s="64" t="s">
        <v>518</v>
      </c>
      <c r="X1" s="64" t="s">
        <v>519</v>
      </c>
      <c r="Y1" s="64" t="s">
        <v>562</v>
      </c>
      <c r="Z1" s="64" t="s">
        <v>520</v>
      </c>
      <c r="AA1" s="55" t="s">
        <v>521</v>
      </c>
      <c r="AB1" s="55" t="s">
        <v>522</v>
      </c>
      <c r="AC1" s="55" t="s">
        <v>523</v>
      </c>
      <c r="AD1" s="64" t="s">
        <v>561</v>
      </c>
      <c r="AE1" s="55" t="s">
        <v>81</v>
      </c>
      <c r="AF1" s="55" t="s">
        <v>524</v>
      </c>
      <c r="AG1" s="55" t="s">
        <v>525</v>
      </c>
      <c r="AH1" s="55" t="s">
        <v>526</v>
      </c>
      <c r="AI1" s="55" t="s">
        <v>245</v>
      </c>
      <c r="AJ1" s="55" t="s">
        <v>246</v>
      </c>
      <c r="AK1" s="55" t="s">
        <v>247</v>
      </c>
      <c r="AL1" s="55" t="s">
        <v>248</v>
      </c>
      <c r="AM1" s="55" t="s">
        <v>249</v>
      </c>
      <c r="AN1" s="55" t="s">
        <v>250</v>
      </c>
      <c r="AO1" s="55" t="s">
        <v>527</v>
      </c>
      <c r="AP1" s="55" t="s">
        <v>310</v>
      </c>
      <c r="AQ1" s="55" t="s">
        <v>767</v>
      </c>
      <c r="AR1" s="55" t="s">
        <v>770</v>
      </c>
      <c r="AS1" s="55" t="s">
        <v>772</v>
      </c>
      <c r="AT1" s="55" t="s">
        <v>1081</v>
      </c>
      <c r="AU1" s="55" t="s">
        <v>507</v>
      </c>
      <c r="AV1" s="55" t="s">
        <v>1056</v>
      </c>
    </row>
    <row r="2" spans="1:48" s="57" customFormat="1" ht="16"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57" t="str" cm="1">
        <f t="array" aca="1" ref="E2" ca="1">_xlfn.IFNA(IF($H2 + 1 &gt; $G$2, "", INDEX(INDIRECT("SubnetsVLANs!$B$" &amp; $H2 + 2 &amp; ":$B$" &amp; $G$2) &amp; "@" &amp; INDIRECT("SubnetsVLANs!$C$" &amp; $H2 + 2 &amp; ":$C$" &amp; $G$2) &amp; "::" &amp; INDIRECT("SubnetsVLANs!$D$" &amp; $H2 + 2 &amp; ":$D$" &amp; $G$2), MATCH("Subnet*", INDIRECT("SubnetsVLANs!$E$" &amp; $H2 + 2 &amp; ":$E$" &amp; $G$2), 0))), "")</f>
        <v>Network@fwl-vcn::fwl-mgmt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Network@fwl-vcn::fwl-mgmt</v>
      </c>
      <c r="J2" s="36" t="str" cm="1">
        <f t="array" aca="1" ref="J2" ca="1">_xlfn.UNIQUE(INDIRECT("F2:F"&amp;$G$2),FALSE,FALSE)</f>
        <v/>
      </c>
      <c r="K2" s="58" t="s">
        <v>21</v>
      </c>
      <c r="L2" s="132" t="s">
        <v>1279</v>
      </c>
      <c r="M2" s="58" t="s">
        <v>38</v>
      </c>
      <c r="N2" s="58" t="s">
        <v>50</v>
      </c>
      <c r="O2" s="58" t="s">
        <v>56</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456</v>
      </c>
      <c r="T2" s="58" t="s">
        <v>76</v>
      </c>
      <c r="U2" s="59" t="s">
        <v>529</v>
      </c>
      <c r="V2" s="58" t="s">
        <v>330</v>
      </c>
      <c r="W2" s="58" t="s">
        <v>55</v>
      </c>
      <c r="X2" s="58" t="s">
        <v>369</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530</v>
      </c>
      <c r="AB2" s="58" t="s">
        <v>123</v>
      </c>
      <c r="AC2" s="58" t="s">
        <v>531</v>
      </c>
      <c r="AD2" s="58" t="b">
        <v>1</v>
      </c>
      <c r="AE2" s="58" t="s">
        <v>140</v>
      </c>
      <c r="AF2" s="58" t="s">
        <v>532</v>
      </c>
      <c r="AG2" s="58" t="s">
        <v>163</v>
      </c>
      <c r="AH2" s="58" t="s">
        <v>23</v>
      </c>
      <c r="AI2" s="58" t="s">
        <v>210</v>
      </c>
      <c r="AJ2" s="58" t="s">
        <v>251</v>
      </c>
      <c r="AK2" s="60" t="s">
        <v>201</v>
      </c>
      <c r="AL2" s="58" t="s">
        <v>199</v>
      </c>
      <c r="AM2" s="58">
        <v>301</v>
      </c>
      <c r="AN2" s="58">
        <v>8</v>
      </c>
      <c r="AO2" s="58" t="s">
        <v>163</v>
      </c>
      <c r="AP2" s="57" t="s">
        <v>312</v>
      </c>
      <c r="AQ2" s="57" t="s">
        <v>752</v>
      </c>
      <c r="AR2" s="57" t="b">
        <v>0</v>
      </c>
      <c r="AS2" s="57" t="s">
        <v>748</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57" t="str" cm="1">
        <f t="array" aca="1" ref="E3" ca="1">_xlfn.IFNA(IF($H3 + 1 &gt; $G$2, "", INDEX(INDIRECT("SubnetsVLANs!$B$" &amp; $H3 + 2 &amp; ":$B$" &amp; $G$2) &amp; "@" &amp; INDIRECT("SubnetsVLANs!$C$" &amp; $H3 + 2 &amp; ":$C$" &amp; $G$2) &amp; "::" &amp; INDIRECT("SubnetsVLANs!$D$" &amp; $H3 + 2 &amp; ":$D$" &amp; $G$2), MATCH("Subnet*", INDIRECT("SubnetsVLANs!$E$" &amp; $H3 + 2 &amp; ":$E$" &amp; $G$2), 0))), "")</f>
        <v>Network@fwl-vcn::fwl-pub</v>
      </c>
      <c r="F3" s="36" t="str">
        <f t="shared" ref="F3:F67" ca="1" si="0">_xlfn.IFNA(IF($H3+1&gt;$G$2,"",INDEX(INDIRECT("SubnetsVLANs!$D$"&amp;$H3+2&amp;":$D$"&amp;$G$2),MATCH("vlan*",INDIRECT("SubnetsVLANs!$E$"&amp;$H3+2&amp;":$E$"&amp;$G$2),0))),"")</f>
        <v/>
      </c>
      <c r="G3" s="36">
        <f ca="1">COUNTIF($I$2:$I$101,"*")</f>
        <v>12</v>
      </c>
      <c r="H3" s="41">
        <v>2</v>
      </c>
      <c r="I3" s="36" t="str">
        <f ca="1"/>
        <v>Network@fwl-vcn::fwl-pub</v>
      </c>
      <c r="J3" s="36"/>
      <c r="K3" s="58" t="s">
        <v>23</v>
      </c>
      <c r="L3" s="36" t="s">
        <v>787</v>
      </c>
      <c r="M3" s="58" t="s">
        <v>36</v>
      </c>
      <c r="N3" s="58" t="s">
        <v>55</v>
      </c>
      <c r="O3" s="58" t="s">
        <v>440</v>
      </c>
      <c r="P3" s="58" t="str" cm="1">
        <f t="array" aca="1" ref="P3" ca="1">IF(COUNTIF(INDIRECT(ADDRESS(3,1,1,1,"DHCP")&amp;":"&amp;ADDRESS(A3,1,4,1)),"*END*")&gt;0,"",INDIRECT(ADDRESS(A3,4,4,1,"DHCP")))</f>
        <v>dhcp-external</v>
      </c>
      <c r="Q3" s="58" t="s">
        <v>53</v>
      </c>
      <c r="R3" s="58" t="str" cm="1">
        <f t="array" aca="1" ref="R3" ca="1">IF(COUNTIF(INDIRECT(ADDRESS(3,1,1,1,"DRGs")&amp;":"&amp;ADDRESS(A3,1,4,1)),"*END*")&gt;0,"",INDIRECT(ADDRESS(A3,3,4,1,"DRGs")))</f>
        <v>DRG</v>
      </c>
      <c r="S3" s="58" t="s">
        <v>457</v>
      </c>
      <c r="T3" s="58" t="s">
        <v>365</v>
      </c>
      <c r="U3" s="59" t="s">
        <v>77</v>
      </c>
      <c r="V3" s="58" t="s">
        <v>99</v>
      </c>
      <c r="W3" s="58" t="s">
        <v>86</v>
      </c>
      <c r="X3" s="58" t="s">
        <v>533</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105</v>
      </c>
      <c r="AB3" s="58" t="s">
        <v>121</v>
      </c>
      <c r="AC3" s="58" t="s">
        <v>534</v>
      </c>
      <c r="AD3" s="58" t="b">
        <v>0</v>
      </c>
      <c r="AE3" s="58" t="s">
        <v>146</v>
      </c>
      <c r="AF3" s="58" t="s">
        <v>162</v>
      </c>
      <c r="AG3" s="58" t="s">
        <v>535</v>
      </c>
      <c r="AH3" s="58" t="s">
        <v>165</v>
      </c>
      <c r="AI3" s="58" t="s">
        <v>214</v>
      </c>
      <c r="AJ3" s="58" t="s">
        <v>252</v>
      </c>
      <c r="AK3" s="60" t="s">
        <v>234</v>
      </c>
      <c r="AL3" s="58" t="s">
        <v>195</v>
      </c>
      <c r="AM3" s="58">
        <v>302</v>
      </c>
      <c r="AN3" s="58">
        <v>16</v>
      </c>
      <c r="AO3" s="58" t="s">
        <v>535</v>
      </c>
      <c r="AP3" s="57" t="s">
        <v>313</v>
      </c>
      <c r="AQ3" s="57" t="s">
        <v>744</v>
      </c>
      <c r="AR3" s="57" t="b">
        <v>1</v>
      </c>
      <c r="AS3" s="57" t="s">
        <v>773</v>
      </c>
      <c r="AT3" s="57" t="str">
        <f ca="1"/>
        <v>VCN::prod-vcn</v>
      </c>
      <c r="AU3" s="106" t="str">
        <f t="shared" ref="AU3:AU67"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57" t="str" cm="1">
        <f t="array" aca="1" ref="E4" ca="1">_xlfn.IFNA(IF($H4 + 1 &gt; $G$2, "", INDEX(INDIRECT("SubnetsVLANs!$B$" &amp; $H4 + 2 &amp; ":$B$" &amp; $G$2) &amp; "@" &amp; INDIRECT("SubnetsVLANs!$C$" &amp; $H4 + 2 &amp; ":$C$" &amp; $G$2) &amp; "::" &amp; INDIRECT("SubnetsVLANs!$D$" &amp; $H4 + 2 &amp; ":$D$" &amp; $G$2), MATCH("Subnet*", INDIRECT("SubnetsVLANs!$E$" &amp; $H4 + 2 &amp; ":$E$" &amp; $G$2), 0))), "")</f>
        <v>Network@fwl-vcn::fwl-priv</v>
      </c>
      <c r="F4" s="36" t="str">
        <f t="shared" ca="1" si="0"/>
        <v/>
      </c>
      <c r="G4" s="36">
        <f ca="1">COUNTIF($J$2:$J$101,"*")</f>
        <v>1</v>
      </c>
      <c r="H4" s="41">
        <v>3</v>
      </c>
      <c r="I4" s="36" t="str">
        <f ca="1"/>
        <v>Network@fwl-vcn::fwl-priv</v>
      </c>
      <c r="J4" s="36"/>
      <c r="K4" s="58"/>
      <c r="L4" t="s">
        <v>528</v>
      </c>
      <c r="M4" s="58"/>
      <c r="N4" s="58" t="s">
        <v>86</v>
      </c>
      <c r="O4" s="58"/>
      <c r="P4" s="58" t="str" cm="1">
        <f t="array" aca="1" ref="P4" ca="1">IF(COUNTIF(INDIRECT(ADDRESS(3,1,1,1,"DHCP")&amp;":"&amp;ADDRESS(A4,1,4,1)),"*END*")&gt;0,"",INDIRECT(ADDRESS(A4,4,4,1,"DHCP")))</f>
        <v>dhcp-internal</v>
      </c>
      <c r="Q4" s="58" t="s">
        <v>354</v>
      </c>
      <c r="R4" s="58" t="str" cm="1">
        <f t="array" aca="1" ref="R4" ca="1">IF(COUNTIF(INDIRECT(ADDRESS(3,1,1,1,"DRGs")&amp;":"&amp;ADDRESS(A4,1,4,1)),"*END*")&gt;0,"",INDIRECT(ADDRESS(A4,3,4,1,"DRGs")))</f>
        <v>DRG</v>
      </c>
      <c r="S4" s="58"/>
      <c r="T4" s="58" t="s">
        <v>79</v>
      </c>
      <c r="U4" s="59"/>
      <c r="V4" s="58" t="s">
        <v>97</v>
      </c>
      <c r="W4" s="58" t="s">
        <v>95</v>
      </c>
      <c r="X4" s="58" t="s">
        <v>537</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538</v>
      </c>
      <c r="AD4" s="58"/>
      <c r="AE4" s="58" t="s">
        <v>539</v>
      </c>
      <c r="AF4" s="58" t="s">
        <v>540</v>
      </c>
      <c r="AG4" s="58"/>
      <c r="AH4" s="58" t="s">
        <v>168</v>
      </c>
      <c r="AI4" s="58" t="s">
        <v>194</v>
      </c>
      <c r="AJ4" s="58" t="s">
        <v>253</v>
      </c>
      <c r="AK4" s="60" t="s">
        <v>205</v>
      </c>
      <c r="AL4" s="58" t="s">
        <v>254</v>
      </c>
      <c r="AM4" s="58">
        <v>303</v>
      </c>
      <c r="AN4" s="58">
        <v>32</v>
      </c>
      <c r="AS4" s="57" t="s">
        <v>743</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57" t="str" cm="1">
        <f t="array" aca="1" ref="E5" ca="1">_xlfn.IFNA(IF($H5 + 1 &gt; $G$2, "", INDEX(INDIRECT("SubnetsVLANs!$B$" &amp; $H5 + 2 &amp; ":$B$" &amp; $G$2) &amp; "@" &amp; INDIRECT("SubnetsVLANs!$C$" &amp; $H5 + 2 &amp; ":$C$" &amp; $G$2) &amp; "::" &amp; INDIRECT("SubnetsVLANs!$D$" &amp; $H5 + 2 &amp; ":$D$" &amp; $G$2), MATCH("Subnet*", INDIRECT("SubnetsVLANs!$E$" &amp; $H5 + 2 &amp; ":$E$" &amp; $G$2), 0))), "")</f>
        <v>Network@fwl-vcn::fwl-ha</v>
      </c>
      <c r="F5" s="36" t="str">
        <f t="shared" ca="1" si="0"/>
        <v/>
      </c>
      <c r="G5" s="36">
        <f>MATCH("&lt;END&gt;",VCNs!$A$2:$A$1001,0)</f>
        <v>6</v>
      </c>
      <c r="H5" s="41">
        <v>4</v>
      </c>
      <c r="I5" s="36" t="str">
        <f ca="1"/>
        <v>Network@fwl-vcn::fwl-ha</v>
      </c>
      <c r="J5" s="36"/>
      <c r="K5" s="58"/>
      <c r="L5" t="s">
        <v>311</v>
      </c>
      <c r="M5" s="58"/>
      <c r="N5" s="58" t="s">
        <v>95</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542</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563</v>
      </c>
      <c r="AF5" s="58"/>
      <c r="AG5" s="58"/>
      <c r="AH5" s="58"/>
      <c r="AI5" s="58" t="s">
        <v>187</v>
      </c>
      <c r="AJ5" s="58" t="s">
        <v>255</v>
      </c>
      <c r="AK5" s="60" t="s">
        <v>231</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57" t="str" cm="1">
        <f t="array" aca="1" ref="E6" ca="1">_xlfn.IFNA(IF($H6 + 1 &gt; $G$2, "", INDEX(INDIRECT("SubnetsVLANs!$B$" &amp; $H6 + 2 &amp; ":$B$" &amp; $G$2) &amp; "@" &amp; INDIRECT("SubnetsVLANs!$C$" &amp; $H6 + 2 &amp; ":$C$" &amp; $G$2) &amp; "::" &amp; INDIRECT("SubnetsVLANs!$D$" &amp; $H6 + 2 &amp; ":$D$" &amp; $G$2), MATCH("Subnet*", INDIRECT("SubnetsVLANs!$E$" &amp; $H6 + 2 &amp; ":$E$" &amp; $G$2), 0))), "")</f>
        <v>Network@prod-vcn::prod-web</v>
      </c>
      <c r="F6" s="36" t="str">
        <f t="shared" ca="1" si="0"/>
        <v/>
      </c>
      <c r="G6" s="36">
        <f ca="1">COUNTIF($D$2:$D$101,"*")</f>
        <v>5</v>
      </c>
      <c r="H6" s="41">
        <v>5</v>
      </c>
      <c r="I6" s="36" t="str">
        <f ca="1"/>
        <v>Network@prod-vcn::prod-web</v>
      </c>
      <c r="J6" s="36"/>
      <c r="K6" s="58"/>
      <c r="L6" t="s">
        <v>1283</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207</v>
      </c>
      <c r="AJ6" s="58" t="s">
        <v>256</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57" t="str" cm="1">
        <f t="array" aca="1" ref="E7" ca="1">_xlfn.IFNA(IF($H7 + 1 &gt; $G$2, "", INDEX(INDIRECT("SubnetsVLANs!$B$" &amp; $H7 + 2 &amp; ":$B$" &amp; $G$2) &amp; "@" &amp; INDIRECT("SubnetsVLANs!$C$" &amp; $H7 + 2 &amp; ":$C$" &amp; $G$2) &amp; "::" &amp; INDIRECT("SubnetsVLANs!$D$" &amp; $H7 + 2 &amp; ":$D$" &amp; $G$2), MATCH("Subnet*", INDIRECT("SubnetsVLANs!$E$" &amp; $H7 + 2 &amp; ":$E$" &amp; $G$2), 0))), "")</f>
        <v>Network@prod-vcn::prod-app</v>
      </c>
      <c r="F7" s="36" t="str">
        <f t="shared" ca="1" si="0"/>
        <v/>
      </c>
      <c r="G7" s="36"/>
      <c r="H7" s="41">
        <v>6</v>
      </c>
      <c r="I7" s="36" t="str">
        <f ca="1"/>
        <v>Network@prod-vcn::prod-app</v>
      </c>
      <c r="J7" s="36"/>
      <c r="K7" s="58"/>
      <c r="L7" t="s">
        <v>788</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219</v>
      </c>
      <c r="AJ7" s="58" t="s">
        <v>257</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57" t="str" cm="1">
        <f t="array" aca="1" ref="E8" ca="1">_xlfn.IFNA(IF($H8 + 1 &gt; $G$2, "", INDEX(INDIRECT("SubnetsVLANs!$B$" &amp; $H8 + 2 &amp; ":$B$" &amp; $G$2) &amp; "@" &amp; INDIRECT("SubnetsVLANs!$C$" &amp; $H8 + 2 &amp; ":$C$" &amp; $G$2) &amp; "::" &amp; INDIRECT("SubnetsVLANs!$D$" &amp; $H8 + 2 &amp; ":$D$" &amp; $G$2), MATCH("Subnet*", INDIRECT("SubnetsVLANs!$E$" &amp; $H8 + 2 &amp; ":$E$" &amp; $G$2), 0))), "")</f>
        <v>Network@prod-vcn::prod-db</v>
      </c>
      <c r="F8" s="36" t="str">
        <f t="shared" ca="1" si="0"/>
        <v/>
      </c>
      <c r="G8" s="36"/>
      <c r="H8" s="41">
        <v>7</v>
      </c>
      <c r="I8" s="36" t="str">
        <f ca="1"/>
        <v>Network@prod-vcn::prod-db</v>
      </c>
      <c r="J8" s="36"/>
      <c r="K8" s="58"/>
      <c r="L8" t="s">
        <v>774</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193</v>
      </c>
      <c r="AJ8" s="58" t="s">
        <v>192</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57" t="str" cm="1">
        <f t="array" aca="1" ref="E9" ca="1">_xlfn.IFNA(IF($H9 + 1 &gt; $G$2, "", INDEX(INDIRECT("SubnetsVLANs!$B$" &amp; $H9 + 2 &amp; ":$B$" &amp; $G$2) &amp; "@" &amp; INDIRECT("SubnetsVLANs!$C$" &amp; $H9 + 2 &amp; ":$C$" &amp; $G$2) &amp; "::" &amp; INDIRECT("SubnetsVLANs!$D$" &amp; $H9 + 2 &amp; ":$D$" &amp; $G$2), MATCH("Subnet*", INDIRECT("SubnetsVLANs!$E$" &amp; $H9 + 2 &amp; ":$E$" &amp; $G$2), 0))), "")</f>
        <v>Network@nonprod-vcn::nonprod-web</v>
      </c>
      <c r="F9" s="36" t="str">
        <f t="shared" ca="1" si="0"/>
        <v/>
      </c>
      <c r="G9" s="36"/>
      <c r="H9" s="41">
        <v>8</v>
      </c>
      <c r="I9" s="36" t="str">
        <f ca="1"/>
        <v>Network@nonprod-vcn::nonprod-web</v>
      </c>
      <c r="J9" s="36"/>
      <c r="K9" s="58"/>
      <c r="L9" t="s">
        <v>536</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198</v>
      </c>
      <c r="AJ9" s="58" t="s">
        <v>188</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57" t="str" cm="1">
        <f t="array" aca="1" ref="E10" ca="1">_xlfn.IFNA(IF($H10 + 1 &gt; $G$2, "", INDEX(INDIRECT("SubnetsVLANs!$B$" &amp; $H10 + 2 &amp; ":$B$" &amp; $G$2) &amp; "@" &amp; INDIRECT("SubnetsVLANs!$C$" &amp; $H10 + 2 &amp; ":$C$" &amp; $G$2) &amp; "::" &amp; INDIRECT("SubnetsVLANs!$D$" &amp; $H10 + 2 &amp; ":$D$" &amp; $G$2), MATCH("Subnet*", INDIRECT("SubnetsVLANs!$E$" &amp; $H10 + 2 &amp; ":$E$" &amp; $G$2), 0))), "")</f>
        <v>Network@nonprod-vcn::nonprod-app</v>
      </c>
      <c r="F10" s="36" t="str">
        <f t="shared" ca="1" si="0"/>
        <v/>
      </c>
      <c r="G10" s="36"/>
      <c r="H10" s="41">
        <v>9</v>
      </c>
      <c r="I10" s="36" t="str">
        <f ca="1"/>
        <v>Network@nonprod-vcn::nonprod-app</v>
      </c>
      <c r="J10" s="36"/>
      <c r="K10" s="58"/>
      <c r="L10" t="s">
        <v>541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212</v>
      </c>
      <c r="AJ10" s="58" t="s">
        <v>258</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57" t="str" cm="1">
        <f t="array" aca="1" ref="E11" ca="1">_xlfn.IFNA(IF($H11 + 1 &gt; $G$2, "", INDEX(INDIRECT("SubnetsVLANs!$B$" &amp; $H11 + 2 &amp; ":$B$" &amp; $G$2) &amp; "@" &amp; INDIRECT("SubnetsVLANs!$C$" &amp; $H11 + 2 &amp; ":$C$" &amp; $G$2) &amp; "::" &amp; INDIRECT("SubnetsVLANs!$D$" &amp; $H11 + 2 &amp; ":$D$" &amp; $G$2), MATCH("Subnet*", INDIRECT("SubnetsVLANs!$E$" &amp; $H11 + 2 &amp; ":$E$" &amp; $G$2), 0))), "")</f>
        <v>Network@nonprod-vcn::nonprod-db</v>
      </c>
      <c r="F11" s="36" t="str">
        <f t="shared" ca="1" si="0"/>
        <v/>
      </c>
      <c r="G11" s="36"/>
      <c r="H11" s="41">
        <v>10</v>
      </c>
      <c r="I11" s="36" t="str">
        <f ca="1"/>
        <v>Network@nonprod-vcn::nonprod-db</v>
      </c>
      <c r="J11" s="36"/>
      <c r="K11" s="58"/>
      <c r="L11" t="s">
        <v>543</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217</v>
      </c>
      <c r="AJ11" s="58" t="s">
        <v>259</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57" t="str" cm="1">
        <f t="array" aca="1" ref="E12" ca="1">_xlfn.IFNA(IF($H12 + 1 &gt; $G$2, "", INDEX(INDIRECT("SubnetsVLANs!$B$" &amp; $H12 + 2 &amp; ":$B$" &amp; $G$2) &amp; "@" &amp; INDIRECT("SubnetsVLANs!$C$" &amp; $H12 + 2 &amp; ":$C$" &amp; $G$2) &amp; "::" &amp; INDIRECT("SubnetsVLANs!$D$" &amp; $H12 + 2 &amp; ":$D$" &amp; $G$2), MATCH("Subnet*", INDIRECT("SubnetsVLANs!$E$" &amp; $H12 + 2 &amp; ":$E$" &amp; $G$2), 0))), "")</f>
        <v>Network@exa-vcn::exa-clnt</v>
      </c>
      <c r="F12" s="36" t="str">
        <f t="shared" ca="1" si="0"/>
        <v/>
      </c>
      <c r="G12" s="36"/>
      <c r="H12" s="41">
        <v>11</v>
      </c>
      <c r="I12" s="36" t="str">
        <f ca="1"/>
        <v>Network@exa-vcn::exa-clnt</v>
      </c>
      <c r="J12" s="36"/>
      <c r="K12" s="58"/>
      <c r="L12" t="s">
        <v>544</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260</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57" t="str" cm="1">
        <f t="array" aca="1" ref="E13" ca="1">_xlfn.IFNA(IF($H13 + 1 &gt; $G$2, "", INDEX(INDIRECT("SubnetsVLANs!$B$" &amp; $H13 + 2 &amp; ":$B$" &amp; $G$2) &amp; "@" &amp; INDIRECT("SubnetsVLANs!$C$" &amp; $H13 + 2 &amp; ":$C$" &amp; $G$2) &amp; "::" &amp; INDIRECT("SubnetsVLANs!$D$" &amp; $H13 + 2 &amp; ":$D$" &amp; $G$2), MATCH("Subnet*", INDIRECT("SubnetsVLANs!$E$" &amp; $H13 + 2 &amp; ":$E$" &amp; $G$2), 0))), "")</f>
        <v>Network@exa-vcn::exa-bkup</v>
      </c>
      <c r="F13" s="36" t="str">
        <f t="shared" ca="1" si="0"/>
        <v/>
      </c>
      <c r="G13" s="36"/>
      <c r="H13" s="41">
        <v>12</v>
      </c>
      <c r="I13" s="36" t="str">
        <f ca="1"/>
        <v>Network@exa-vcn::exa-bkup</v>
      </c>
      <c r="J13" s="36"/>
      <c r="K13" s="58"/>
      <c r="L13" t="s">
        <v>545</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261</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57" t="str" cm="1">
        <f t="array" aca="1" ref="E14" ca="1">_xlfn.IFNA(IF($H14 + 1 &gt; $G$2, "", INDEX(INDIRECT("SubnetsVLANs!$B$" &amp; $H14 + 2 &amp; ":$B$" &amp; $G$2) &amp; "@" &amp; INDIRECT("SubnetsVLANs!$C$" &amp; $H14 + 2 &amp; ":$C$" &amp; $G$2) &amp; "::" &amp; INDIRECT("SubnetsVLANs!$D$" &amp; $H14 + 2 &amp; ":$D$" &amp; $G$2), MATCH("Subnet*", INDIRECT("SubnetsVLANs!$E$" &amp; $H14 + 2 &amp; ":$E$" &amp; $G$2), 0))), "")</f>
        <v>Network@exa-vcn::exa-bkup</v>
      </c>
      <c r="F14" s="36" t="str">
        <f t="shared" ca="1" si="0"/>
        <v/>
      </c>
      <c r="G14" s="36"/>
      <c r="H14" s="41">
        <v>13</v>
      </c>
      <c r="I14" s="36"/>
      <c r="J14" s="36"/>
      <c r="K14" s="58"/>
      <c r="L14" t="s">
        <v>775</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262</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57" t="str" cm="1">
        <f t="array" aca="1" ref="E15" ca="1">_xlfn.IFNA(IF($H15 + 1 &gt; $G$2, "", INDEX(INDIRECT("SubnetsVLANs!$B$" &amp; $H15 + 2 &amp; ":$B$" &amp; $G$2) &amp; "@" &amp; INDIRECT("SubnetsVLANs!$C$" &amp; $H15 + 2 &amp; ":$C$" &amp; $G$2) &amp; "::" &amp; INDIRECT("SubnetsVLANs!$D$" &amp; $H15 + 2 &amp; ":$D$" &amp; $G$2), MATCH("Subnet*", INDIRECT("SubnetsVLANs!$E$" &amp; $H15 + 2 &amp; ":$E$" &amp; $G$2), 0))), "")</f>
        <v/>
      </c>
      <c r="F15" s="36" t="str">
        <f t="shared" ca="1" si="0"/>
        <v/>
      </c>
      <c r="G15" s="36"/>
      <c r="H15" s="41">
        <v>14</v>
      </c>
      <c r="I15" s="36"/>
      <c r="J15" s="36"/>
      <c r="K15" s="58"/>
      <c r="L15" t="s">
        <v>776</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263</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57" t="str" cm="1">
        <f t="array" aca="1" ref="E16" ca="1">_xlfn.IFNA(IF($H16 + 1 &gt; $G$2, "", INDEX(INDIRECT("SubnetsVLANs!$B$" &amp; $H16 + 2 &amp; ":$B$" &amp; $G$2) &amp; "@" &amp; INDIRECT("SubnetsVLANs!$C$" &amp; $H16 + 2 &amp; ":$C$" &amp; $G$2) &amp; "::" &amp; INDIRECT("SubnetsVLANs!$D$" &amp; $H16 + 2 &amp; ":$D$" &amp; $G$2), MATCH("Subnet*", INDIRECT("SubnetsVLANs!$E$" &amp; $H16 + 2 &amp; ":$E$" &amp; $G$2), 0))), "")</f>
        <v/>
      </c>
      <c r="F16" s="36" t="str">
        <f t="shared" ca="1" si="0"/>
        <v/>
      </c>
      <c r="G16" s="36"/>
      <c r="H16" s="41">
        <v>15</v>
      </c>
      <c r="I16" s="36"/>
      <c r="J16" s="36"/>
      <c r="K16" s="58"/>
      <c r="L16" t="s">
        <v>1046</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264</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57" t="str" cm="1">
        <f t="array" aca="1" ref="E17" ca="1">_xlfn.IFNA(IF($H17 + 1 &gt; $G$2, "", INDEX(INDIRECT("SubnetsVLANs!$B$" &amp; $H17 + 2 &amp; ":$B$" &amp; $G$2) &amp; "@" &amp; INDIRECT("SubnetsVLANs!$C$" &amp; $H17 + 2 &amp; ":$C$" &amp; $G$2) &amp; "::" &amp; INDIRECT("SubnetsVLANs!$D$" &amp; $H17 + 2 &amp; ":$D$" &amp; $G$2), MATCH("Subnet*", INDIRECT("SubnetsVLANs!$E$" &amp; $H17 + 2 &amp; ":$E$" &amp; $G$2), 0))), "")</f>
        <v/>
      </c>
      <c r="F17" s="36" t="str">
        <f t="shared" ca="1" si="0"/>
        <v/>
      </c>
      <c r="G17" s="36"/>
      <c r="H17" s="41">
        <v>16</v>
      </c>
      <c r="I17" s="36"/>
      <c r="J17" s="36"/>
      <c r="K17" s="58"/>
      <c r="L17" t="s">
        <v>546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265</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57" t="str" cm="1">
        <f t="array" aca="1" ref="E18" ca="1">_xlfn.IFNA(IF($H18 + 1 &gt; $G$2, "", INDEX(INDIRECT("SubnetsVLANs!$B$" &amp; $H18 + 2 &amp; ":$B$" &amp; $G$2) &amp; "@" &amp; INDIRECT("SubnetsVLANs!$C$" &amp; $H18 + 2 &amp; ":$C$" &amp; $G$2) &amp; "::" &amp; INDIRECT("SubnetsVLANs!$D$" &amp; $H18 + 2 &amp; ":$D$" &amp; $G$2), MATCH("Subnet*", INDIRECT("SubnetsVLANs!$E$" &amp; $H18 + 2 &amp; ":$E$" &amp; $G$2), 0))), "")</f>
        <v/>
      </c>
      <c r="F18" s="36" t="str">
        <f t="shared" ca="1" si="0"/>
        <v/>
      </c>
      <c r="G18" s="36"/>
      <c r="H18" s="41">
        <v>17</v>
      </c>
      <c r="I18" s="36"/>
      <c r="J18" s="36"/>
      <c r="K18" s="58"/>
      <c r="L18" t="s">
        <v>777</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266</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57" t="str" cm="1">
        <f t="array" aca="1" ref="E19" ca="1">_xlfn.IFNA(IF($H19 + 1 &gt; $G$2, "", INDEX(INDIRECT("SubnetsVLANs!$B$" &amp; $H19 + 2 &amp; ":$B$" &amp; $G$2) &amp; "@" &amp; INDIRECT("SubnetsVLANs!$C$" &amp; $H19 + 2 &amp; ":$C$" &amp; $G$2) &amp; "::" &amp; INDIRECT("SubnetsVLANs!$D$" &amp; $H19 + 2 &amp; ":$D$" &amp; $G$2), MATCH("Subnet*", INDIRECT("SubnetsVLANs!$E$" &amp; $H19 + 2 &amp; ":$E$" &amp; $G$2), 0))), "")</f>
        <v/>
      </c>
      <c r="F19" s="36" t="str">
        <f t="shared" ca="1" si="0"/>
        <v/>
      </c>
      <c r="G19" s="36"/>
      <c r="H19" s="41">
        <v>18</v>
      </c>
      <c r="I19" s="36"/>
      <c r="J19" s="36"/>
      <c r="K19" s="58"/>
      <c r="L19" t="s">
        <v>778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267</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57" t="str" cm="1">
        <f t="array" aca="1" ref="E20" ca="1">_xlfn.IFNA(IF($H20 + 1 &gt; $G$2, "", INDEX(INDIRECT("SubnetsVLANs!$B$" &amp; $H20 + 2 &amp; ":$B$" &amp; $G$2) &amp; "@" &amp; INDIRECT("SubnetsVLANs!$C$" &amp; $H20 + 2 &amp; ":$C$" &amp; $G$2) &amp; "::" &amp; INDIRECT("SubnetsVLANs!$D$" &amp; $H20 + 2 &amp; ":$D$" &amp; $G$2), MATCH("Subnet*", INDIRECT("SubnetsVLANs!$E$" &amp; $H20 + 2 &amp; ":$E$" &amp; $G$2), 0))), "")</f>
        <v/>
      </c>
      <c r="F20" s="36" t="str">
        <f t="shared" ca="1" si="0"/>
        <v/>
      </c>
      <c r="G20" s="36"/>
      <c r="H20" s="41">
        <v>19</v>
      </c>
      <c r="I20" s="36"/>
      <c r="J20" s="36"/>
      <c r="K20" s="58"/>
      <c r="L20" t="s">
        <v>547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268</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57" t="str" cm="1">
        <f t="array" aca="1" ref="E21" ca="1">_xlfn.IFNA(IF($H21 + 1 &gt; $G$2, "", INDEX(INDIRECT("SubnetsVLANs!$B$" &amp; $H21 + 2 &amp; ":$B$" &amp; $G$2) &amp; "@" &amp; INDIRECT("SubnetsVLANs!$C$" &amp; $H21 + 2 &amp; ":$C$" &amp; $G$2) &amp; "::" &amp; INDIRECT("SubnetsVLANs!$D$" &amp; $H21 + 2 &amp; ":$D$" &amp; $G$2), MATCH("Subnet*", INDIRECT("SubnetsVLANs!$E$" &amp; $H21 + 2 &amp; ":$E$" &amp; $G$2), 0))), "")</f>
        <v/>
      </c>
      <c r="F21" s="36" t="str">
        <f t="shared" ca="1" si="0"/>
        <v/>
      </c>
      <c r="G21" s="36"/>
      <c r="H21" s="41">
        <v>20</v>
      </c>
      <c r="I21" s="36"/>
      <c r="J21" s="36"/>
      <c r="K21" s="58"/>
      <c r="L21" t="s">
        <v>779</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269</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57" t="str" cm="1">
        <f t="array" aca="1" ref="E22" ca="1">_xlfn.IFNA(IF($H22 + 1 &gt; $G$2, "", INDEX(INDIRECT("SubnetsVLANs!$B$" &amp; $H22 + 2 &amp; ":$B$" &amp; $G$2) &amp; "@" &amp; INDIRECT("SubnetsVLANs!$C$" &amp; $H22 + 2 &amp; ":$C$" &amp; $G$2) &amp; "::" &amp; INDIRECT("SubnetsVLANs!$D$" &amp; $H22 + 2 &amp; ":$D$" &amp; $G$2), MATCH("Subnet*", INDIRECT("SubnetsVLANs!$E$" &amp; $H22 + 2 &amp; ":$E$" &amp; $G$2), 0))), "")</f>
        <v/>
      </c>
      <c r="F22" s="36" t="str">
        <f t="shared" ca="1" si="0"/>
        <v/>
      </c>
      <c r="G22" s="36"/>
      <c r="H22" s="41">
        <v>21</v>
      </c>
      <c r="I22" s="36"/>
      <c r="J22" s="36"/>
      <c r="K22" s="58"/>
      <c r="L22" t="s">
        <v>548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270</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57" t="str" cm="1">
        <f t="array" aca="1" ref="E23" ca="1">_xlfn.IFNA(IF($H23 + 1 &gt; $G$2, "", INDEX(INDIRECT("SubnetsVLANs!$B$" &amp; $H23 + 2 &amp; ":$B$" &amp; $G$2) &amp; "@" &amp; INDIRECT("SubnetsVLANs!$C$" &amp; $H23 + 2 &amp; ":$C$" &amp; $G$2) &amp; "::" &amp; INDIRECT("SubnetsVLANs!$D$" &amp; $H23 + 2 &amp; ":$D$" &amp; $G$2), MATCH("Subnet*", INDIRECT("SubnetsVLANs!$E$" &amp; $H23 + 2 &amp; ":$E$" &amp; $G$2), 0))), "")</f>
        <v/>
      </c>
      <c r="F23" s="36" t="str">
        <f t="shared" ca="1" si="0"/>
        <v/>
      </c>
      <c r="G23" s="36"/>
      <c r="H23" s="41">
        <v>22</v>
      </c>
      <c r="I23" s="36"/>
      <c r="J23" s="36"/>
      <c r="K23" s="58"/>
      <c r="L23" t="s">
        <v>1284</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271</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57" t="str" cm="1">
        <f t="array" aca="1" ref="E24" ca="1">_xlfn.IFNA(IF($H24 + 1 &gt; $G$2, "", INDEX(INDIRECT("SubnetsVLANs!$B$" &amp; $H24 + 2 &amp; ":$B$" &amp; $G$2) &amp; "@" &amp; INDIRECT("SubnetsVLANs!$C$" &amp; $H24 + 2 &amp; ":$C$" &amp; $G$2) &amp; "::" &amp; INDIRECT("SubnetsVLANs!$D$" &amp; $H24 + 2 &amp; ":$D$" &amp; $G$2), MATCH("Subnet*", INDIRECT("SubnetsVLANs!$E$" &amp; $H24 + 2 &amp; ":$E$" &amp; $G$2), 0))), "")</f>
        <v/>
      </c>
      <c r="F24" s="36" t="str">
        <f t="shared" ca="1" si="0"/>
        <v/>
      </c>
      <c r="G24" s="36"/>
      <c r="H24" s="41">
        <v>23</v>
      </c>
      <c r="I24" s="36"/>
      <c r="J24" s="36"/>
      <c r="K24" s="58"/>
      <c r="L24" t="s">
        <v>549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272</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57" t="str" cm="1">
        <f t="array" aca="1" ref="E25" ca="1">_xlfn.IFNA(IF($H25 + 1 &gt; $G$2, "", INDEX(INDIRECT("SubnetsVLANs!$B$" &amp; $H25 + 2 &amp; ":$B$" &amp; $G$2) &amp; "@" &amp; INDIRECT("SubnetsVLANs!$C$" &amp; $H25 + 2 &amp; ":$C$" &amp; $G$2) &amp; "::" &amp; INDIRECT("SubnetsVLANs!$D$" &amp; $H25 + 2 &amp; ":$D$" &amp; $G$2), MATCH("Subnet*", INDIRECT("SubnetsVLANs!$E$" &amp; $H25 + 2 &amp; ":$E$" &amp; $G$2), 0))), "")</f>
        <v/>
      </c>
      <c r="F25" s="36" t="str">
        <f t="shared" ca="1" si="0"/>
        <v/>
      </c>
      <c r="G25" s="36"/>
      <c r="H25" s="41">
        <v>24</v>
      </c>
      <c r="I25" s="36"/>
      <c r="J25" s="36"/>
      <c r="K25" s="58"/>
      <c r="L25" t="s">
        <v>1047</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273</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57" t="str" cm="1">
        <f t="array" aca="1" ref="E26" ca="1">_xlfn.IFNA(IF($H26 + 1 &gt; $G$2, "", INDEX(INDIRECT("SubnetsVLANs!$B$" &amp; $H26 + 2 &amp; ":$B$" &amp; $G$2) &amp; "@" &amp; INDIRECT("SubnetsVLANs!$C$" &amp; $H26 + 2 &amp; ":$C$" &amp; $G$2) &amp; "::" &amp; INDIRECT("SubnetsVLANs!$D$" &amp; $H26 + 2 &amp; ":$D$" &amp; $G$2), MATCH("Subnet*", INDIRECT("SubnetsVLANs!$E$" &amp; $H26 + 2 &amp; ":$E$" &amp; $G$2), 0))), "")</f>
        <v/>
      </c>
      <c r="F26" s="36" t="str">
        <f t="shared" ca="1" si="0"/>
        <v/>
      </c>
      <c r="G26" s="36"/>
      <c r="H26" s="41">
        <v>25</v>
      </c>
      <c r="I26" s="36"/>
      <c r="J26" s="36"/>
      <c r="K26" s="58"/>
      <c r="L26" t="s">
        <v>550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274</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57" t="str" cm="1">
        <f t="array" aca="1" ref="E27" ca="1">_xlfn.IFNA(IF($H27 + 1 &gt; $G$2, "", INDEX(INDIRECT("SubnetsVLANs!$B$" &amp; $H27 + 2 &amp; ":$B$" &amp; $G$2) &amp; "@" &amp; INDIRECT("SubnetsVLANs!$C$" &amp; $H27 + 2 &amp; ":$C$" &amp; $G$2) &amp; "::" &amp; INDIRECT("SubnetsVLANs!$D$" &amp; $H27 + 2 &amp; ":$D$" &amp; $G$2), MATCH("Subnet*", INDIRECT("SubnetsVLANs!$E$" &amp; $H27 + 2 &amp; ":$E$" &amp; $G$2), 0))), "")</f>
        <v/>
      </c>
      <c r="F27" s="36" t="str">
        <f t="shared" ca="1" si="0"/>
        <v/>
      </c>
      <c r="G27" s="36"/>
      <c r="H27" s="41">
        <v>26</v>
      </c>
      <c r="I27" s="36"/>
      <c r="J27" s="36"/>
      <c r="K27" s="58"/>
      <c r="L27" t="s">
        <v>791</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275</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57" t="str" cm="1">
        <f t="array" aca="1" ref="E28" ca="1">_xlfn.IFNA(IF($H28 + 1 &gt; $G$2, "", INDEX(INDIRECT("SubnetsVLANs!$B$" &amp; $H28 + 2 &amp; ":$B$" &amp; $G$2) &amp; "@" &amp; INDIRECT("SubnetsVLANs!$C$" &amp; $H28 + 2 &amp; ":$C$" &amp; $G$2) &amp; "::" &amp; INDIRECT("SubnetsVLANs!$D$" &amp; $H28 + 2 &amp; ":$D$" &amp; $G$2), MATCH("Subnet*", INDIRECT("SubnetsVLANs!$E$" &amp; $H28 + 2 &amp; ":$E$" &amp; $G$2), 0))), "")</f>
        <v/>
      </c>
      <c r="F28" s="36" t="str">
        <f t="shared" ca="1" si="0"/>
        <v/>
      </c>
      <c r="G28" s="36"/>
      <c r="H28" s="41">
        <v>27</v>
      </c>
      <c r="I28" s="36"/>
      <c r="J28" s="36"/>
      <c r="K28" s="58"/>
      <c r="L28" t="s">
        <v>5</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276</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F29" s="36" t="str">
        <f t="shared" ca="1" si="0"/>
        <v/>
      </c>
      <c r="G29" s="36"/>
      <c r="H29" s="41">
        <v>28</v>
      </c>
      <c r="I29" s="36"/>
      <c r="J29" s="36"/>
      <c r="K29" s="58"/>
      <c r="L29" t="s">
        <v>780</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277</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F30" s="36" t="str">
        <f t="shared" ca="1" si="0"/>
        <v/>
      </c>
      <c r="G30" s="36"/>
      <c r="H30" s="41">
        <v>29</v>
      </c>
      <c r="I30" s="36"/>
      <c r="J30" s="36"/>
      <c r="K30" s="58"/>
      <c r="L30" t="s">
        <v>1285</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278</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F31" s="36" t="str">
        <f t="shared" ca="1" si="0"/>
        <v/>
      </c>
      <c r="G31" s="36"/>
      <c r="H31" s="41">
        <v>30</v>
      </c>
      <c r="I31" s="36"/>
      <c r="J31" s="36"/>
      <c r="K31" s="58"/>
      <c r="L31" t="s">
        <v>781</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279</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F32" s="36" t="str">
        <f t="shared" ca="1" si="0"/>
        <v/>
      </c>
      <c r="G32" s="36"/>
      <c r="H32" s="41">
        <v>31</v>
      </c>
      <c r="I32" s="36"/>
      <c r="J32" s="36"/>
      <c r="K32" s="58"/>
      <c r="L32" t="s">
        <v>551</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280</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F33" s="36" t="str">
        <f t="shared" ca="1" si="0"/>
        <v/>
      </c>
      <c r="G33" s="36"/>
      <c r="H33" s="41">
        <v>32</v>
      </c>
      <c r="I33" s="36"/>
      <c r="J33" s="36"/>
      <c r="K33" s="58"/>
      <c r="L33" t="s">
        <v>792</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281</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F34" s="36" t="str">
        <f t="shared" ca="1" si="0"/>
        <v/>
      </c>
      <c r="G34" s="36"/>
      <c r="H34" s="41">
        <v>33</v>
      </c>
      <c r="I34" s="36"/>
      <c r="J34" s="36"/>
      <c r="K34" s="58"/>
      <c r="L34" t="s">
        <v>552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191</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F35" s="36" t="str">
        <f t="shared" ca="1" si="0"/>
        <v/>
      </c>
      <c r="G35" s="36"/>
      <c r="H35" s="41">
        <v>34</v>
      </c>
      <c r="I35" s="36"/>
      <c r="J35" s="36"/>
      <c r="K35" s="58"/>
      <c r="L35" t="s">
        <v>1693</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282</v>
      </c>
      <c r="AK35" s="61"/>
      <c r="AL35" s="58"/>
      <c r="AM35" s="58"/>
      <c r="AN35" s="58"/>
      <c r="AU35" s="106" t="str">
        <f t="shared" ca="1" si="1"/>
        <v/>
      </c>
    </row>
    <row r="36" spans="1:47" s="57" customFormat="1" x14ac:dyDescent="0.2">
      <c r="F36" s="36"/>
      <c r="G36" s="36"/>
      <c r="H36" s="41"/>
      <c r="I36" s="36"/>
      <c r="J36" s="36"/>
      <c r="K36" s="58"/>
      <c r="L36" t="s">
        <v>1694</v>
      </c>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61"/>
      <c r="AL36" s="58"/>
      <c r="AM36" s="58"/>
      <c r="AN36" s="58"/>
      <c r="AU36" s="106"/>
    </row>
    <row r="37" spans="1:47" s="57" customFormat="1" x14ac:dyDescent="0.2">
      <c r="A37" s="57">
        <v>37</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F37" s="36" t="str">
        <f t="shared" ca="1" si="0"/>
        <v/>
      </c>
      <c r="G37" s="36"/>
      <c r="H37" s="41">
        <v>35</v>
      </c>
      <c r="I37" s="36"/>
      <c r="J37" s="36"/>
      <c r="K37" s="58"/>
      <c r="L37" t="s">
        <v>793</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189</v>
      </c>
      <c r="AK37" s="61"/>
      <c r="AL37" s="58"/>
      <c r="AM37" s="58"/>
      <c r="AN37" s="58"/>
      <c r="AU37" s="106" t="str">
        <f t="shared" ca="1" si="1"/>
        <v/>
      </c>
    </row>
    <row r="38" spans="1:47" s="57" customFormat="1" x14ac:dyDescent="0.2">
      <c r="A38" s="57">
        <v>38</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F38" s="36" t="str">
        <f t="shared" ca="1" si="0"/>
        <v/>
      </c>
      <c r="G38" s="36"/>
      <c r="H38" s="41">
        <v>36</v>
      </c>
      <c r="I38" s="36"/>
      <c r="J38" s="36"/>
      <c r="K38" s="58"/>
      <c r="L38" t="s">
        <v>553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283</v>
      </c>
      <c r="AK38" s="61"/>
      <c r="AL38" s="58"/>
      <c r="AM38" s="58"/>
      <c r="AN38" s="58"/>
      <c r="AU38" s="106" t="str">
        <f t="shared" ca="1" si="1"/>
        <v/>
      </c>
    </row>
    <row r="39" spans="1:47" s="57" customFormat="1" x14ac:dyDescent="0.2">
      <c r="A39" s="57">
        <v>39</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F39" s="36" t="str">
        <f t="shared" ca="1" si="0"/>
        <v/>
      </c>
      <c r="G39" s="36"/>
      <c r="H39" s="41">
        <v>37</v>
      </c>
      <c r="I39" s="36"/>
      <c r="J39" s="36"/>
      <c r="K39" s="58"/>
      <c r="L39" t="s">
        <v>554</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190</v>
      </c>
      <c r="AK39" s="61"/>
      <c r="AL39" s="58"/>
      <c r="AM39" s="58"/>
      <c r="AN39" s="58"/>
      <c r="AU39" s="106" t="str">
        <f t="shared" ca="1" si="1"/>
        <v/>
      </c>
    </row>
    <row r="40" spans="1:47" s="57" customFormat="1" x14ac:dyDescent="0.2">
      <c r="A40" s="57">
        <v>40</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F40" s="36" t="str">
        <f t="shared" ca="1" si="0"/>
        <v/>
      </c>
      <c r="G40" s="36"/>
      <c r="H40" s="41">
        <v>38</v>
      </c>
      <c r="I40" s="36"/>
      <c r="J40" s="36"/>
      <c r="K40" s="58"/>
      <c r="L40" t="s">
        <v>555</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G40" s="58"/>
      <c r="AH40" s="58"/>
      <c r="AI40" s="58"/>
      <c r="AJ40" s="58" t="s">
        <v>284</v>
      </c>
      <c r="AK40" s="61"/>
      <c r="AL40" s="58"/>
      <c r="AM40" s="58"/>
      <c r="AN40" s="58"/>
      <c r="AU40" s="106" t="str">
        <f t="shared" ca="1" si="1"/>
        <v/>
      </c>
    </row>
    <row r="41" spans="1:47" s="57" customFormat="1" x14ac:dyDescent="0.2">
      <c r="A41" s="57">
        <v>41</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F41" s="36" t="str">
        <f t="shared" ca="1" si="0"/>
        <v/>
      </c>
      <c r="G41" s="36"/>
      <c r="H41" s="41">
        <v>39</v>
      </c>
      <c r="I41" s="36"/>
      <c r="J41" s="36"/>
      <c r="K41" s="58"/>
      <c r="L41" s="63" t="s">
        <v>1282</v>
      </c>
      <c r="M41" s="58"/>
      <c r="N41" s="58"/>
      <c r="O41" s="58"/>
      <c r="P41" s="58" t="str" cm="1">
        <f t="array" aca="1" ref="P41" ca="1">IF(COUNTIF(INDIRECT(ADDRESS(3,1,1,1,"DHCP")&amp;":"&amp;ADDRESS(A41,1,4,1)),"*END*")&gt;0,"",INDIRECT(ADDRESS(A41,4,4,1,"DHCP")))</f>
        <v/>
      </c>
      <c r="Q41" s="58"/>
      <c r="R41" s="58" t="str" cm="1">
        <f t="array" aca="1" ref="R41" ca="1">IF(COUNTIF(INDIRECT(ADDRESS(3,1,1,1,"DRGs")&amp;":"&amp;ADDRESS(A41,1,4,1)),"*END*")&gt;0,"",INDIRECT(ADDRESS(A41,3,4,1,"DRGs")))</f>
        <v/>
      </c>
      <c r="S41" s="58"/>
      <c r="T41" s="58"/>
      <c r="U41" s="58"/>
      <c r="V41" s="58"/>
      <c r="W41" s="58"/>
      <c r="X41" s="58"/>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A41" s="58"/>
      <c r="AB41" s="58"/>
      <c r="AC41" s="58"/>
      <c r="AD41" s="58"/>
      <c r="AE41" s="58"/>
      <c r="AF41" s="58"/>
      <c r="AH41" s="58"/>
      <c r="AI41" s="58"/>
      <c r="AJ41" s="58" t="s">
        <v>285</v>
      </c>
      <c r="AK41" s="61"/>
      <c r="AL41" s="58"/>
      <c r="AM41" s="58"/>
      <c r="AN41" s="58"/>
      <c r="AU41" s="106" t="str">
        <f t="shared" ca="1" si="1"/>
        <v/>
      </c>
    </row>
    <row r="42" spans="1:47" s="57" customFormat="1" x14ac:dyDescent="0.2">
      <c r="A42" s="57">
        <v>42</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F42" s="36" t="str">
        <f t="shared" ca="1" si="0"/>
        <v/>
      </c>
      <c r="G42" s="36"/>
      <c r="H42" s="41">
        <v>40</v>
      </c>
      <c r="I42" s="36"/>
      <c r="J42" s="36"/>
      <c r="L42" t="s">
        <v>556</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K42" s="62"/>
      <c r="AU42" s="106" t="str">
        <f t="shared" ca="1" si="1"/>
        <v/>
      </c>
    </row>
    <row r="43" spans="1:47" s="57" customFormat="1" x14ac:dyDescent="0.2">
      <c r="A43" s="57">
        <v>43</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F43" s="36" t="str">
        <f t="shared" ca="1" si="0"/>
        <v/>
      </c>
      <c r="G43" s="36"/>
      <c r="H43" s="41">
        <v>41</v>
      </c>
      <c r="I43" s="36"/>
      <c r="J43" s="36"/>
      <c r="L43" t="s">
        <v>780</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44</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F44" s="36" t="str">
        <f t="shared" ca="1" si="0"/>
        <v/>
      </c>
      <c r="G44" s="36"/>
      <c r="H44" s="41">
        <v>42</v>
      </c>
      <c r="I44" s="36"/>
      <c r="J44" s="36"/>
      <c r="L44" t="s">
        <v>557</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45</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F45" s="36" t="str">
        <f t="shared" ca="1" si="0"/>
        <v/>
      </c>
      <c r="G45" s="36"/>
      <c r="H45" s="41">
        <v>43</v>
      </c>
      <c r="I45" s="36"/>
      <c r="J45" s="36"/>
      <c r="L45" s="57" t="s">
        <v>1281</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46</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F46" s="36" t="str">
        <f t="shared" ca="1" si="0"/>
        <v/>
      </c>
      <c r="G46" s="36"/>
      <c r="H46" s="41">
        <v>44</v>
      </c>
      <c r="I46" s="36"/>
      <c r="J46" s="36"/>
      <c r="L46" t="s">
        <v>789</v>
      </c>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47</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F47" s="36" t="str">
        <f t="shared" ca="1" si="0"/>
        <v/>
      </c>
      <c r="G47" s="36"/>
      <c r="H47" s="41">
        <v>45</v>
      </c>
      <c r="I47" s="36"/>
      <c r="J47" s="36"/>
      <c r="L47" t="s">
        <v>790</v>
      </c>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48</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F48" s="36" t="str">
        <f t="shared" ca="1" si="0"/>
        <v/>
      </c>
      <c r="G48" s="36"/>
      <c r="H48" s="41">
        <v>46</v>
      </c>
      <c r="I48" s="36"/>
      <c r="J48" s="36"/>
      <c r="L48" s="43" t="s">
        <v>1278</v>
      </c>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49</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F49" s="36" t="str">
        <f t="shared" ca="1" si="0"/>
        <v/>
      </c>
      <c r="G49" s="36"/>
      <c r="H49" s="41">
        <v>47</v>
      </c>
      <c r="I49" s="36"/>
      <c r="J49" s="36"/>
      <c r="L49" t="s">
        <v>782</v>
      </c>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A50" s="57">
        <v>50</v>
      </c>
      <c r="B50" s="57" t="str" cm="1">
        <f t="array" aca="1" ref="B50" ca="1">IF(COUNTIF(INDIRECT(ADDRESS(3,1,1,1,"VCNS")&amp;":"&amp;ADDRESS(A50,18,4,1)),"*END*")&gt;0,"","VCN"&amp;"::"&amp;INDIRECT(ADDRESS(A50,3,4,1,"VCNS")))</f>
        <v/>
      </c>
      <c r="C50" s="57" t="str" cm="1">
        <f t="array" aca="1" ref="C50" ca="1">IF(COUNTIF(INDIRECT(ADDRESS(3,1,1,1,"VCNS")&amp;":"&amp;ADDRESS(A50,1,4,1)),"*END*")&gt;0,"",INDIRECT(ADDRESS(A50,3,4,1,"VCNS")))</f>
        <v/>
      </c>
      <c r="F50" s="36" t="str">
        <f t="shared" ca="1" si="0"/>
        <v/>
      </c>
      <c r="G50" s="36"/>
      <c r="H50" s="41">
        <v>48</v>
      </c>
      <c r="I50" s="36"/>
      <c r="J50" s="36"/>
      <c r="L50" t="s">
        <v>783</v>
      </c>
      <c r="P50" s="58" t="str" cm="1">
        <f t="array" aca="1" ref="P50" ca="1">IF(COUNTIF(INDIRECT(ADDRESS(3,1,1,1,"DHCP")&amp;":"&amp;ADDRESS(A50,1,4,1)),"*END*")&gt;0,"",INDIRECT(ADDRESS(A50,4,4,1,"DHCP")))</f>
        <v/>
      </c>
      <c r="R50" s="58" t="str" cm="1">
        <f t="array" aca="1" ref="R50" ca="1">IF(COUNTIF(INDIRECT(ADDRESS(3,1,1,1,"DRGs")&amp;":"&amp;ADDRESS(A50,1,4,1)),"*END*")&gt;0,"",INDIRECT(ADDRESS(A50,3,4,1,"DRGs")))</f>
        <v/>
      </c>
      <c r="Y50" s="58" t="str" cm="1">
        <f t="array" aca="1" ref="Y50" ca="1">IF(COUNTIF(INDIRECT(ADDRESS(3,1,1,1,"DedicatedVMHosts")&amp;":"&amp;ADDRESS(A50,1,4,1)),"*END*")&gt;0,"",INDIRECT(ADDRESS(A50,3,4,1,"DedicatedVMHosts")))</f>
        <v/>
      </c>
      <c r="Z50" s="58" t="str" cm="1">
        <f t="array" aca="1" ref="Z50" ca="1">IF(COUNTIF(INDIRECT(ADDRESS(3,1,1,1,"instances")&amp;":"&amp;ADDRESS(A50,1,4,1)),"*END*")&gt;0,"",INDIRECT(ADDRESS(A50,4,4,1,"instances")))</f>
        <v/>
      </c>
      <c r="AU50" s="106" t="str">
        <f t="shared" ca="1" si="1"/>
        <v/>
      </c>
    </row>
    <row r="51" spans="1:48" s="57" customFormat="1" x14ac:dyDescent="0.2">
      <c r="F51" s="36" t="str">
        <f t="shared" ca="1" si="0"/>
        <v/>
      </c>
      <c r="G51" s="36"/>
      <c r="H51" s="41">
        <v>49</v>
      </c>
      <c r="I51" s="36"/>
      <c r="J51" s="36"/>
      <c r="L51" t="s">
        <v>784</v>
      </c>
      <c r="AG51" s="63"/>
      <c r="AU51" s="106" t="str">
        <f t="shared" ca="1" si="1"/>
        <v/>
      </c>
    </row>
    <row r="52" spans="1:48" x14ac:dyDescent="0.2">
      <c r="F52" s="36" t="str">
        <f t="shared" ca="1" si="0"/>
        <v/>
      </c>
      <c r="G52" s="36"/>
      <c r="H52" s="41">
        <v>50</v>
      </c>
      <c r="I52" s="36"/>
      <c r="J52" s="36"/>
      <c r="L52" s="43" t="s">
        <v>1280</v>
      </c>
      <c r="AU52" s="106" t="str">
        <f t="shared" ca="1" si="1"/>
        <v/>
      </c>
      <c r="AV52" s="57"/>
    </row>
    <row r="53" spans="1:48" x14ac:dyDescent="0.2">
      <c r="F53" s="36" t="str">
        <f t="shared" ca="1" si="0"/>
        <v/>
      </c>
      <c r="G53" s="36"/>
      <c r="H53" s="41">
        <v>51</v>
      </c>
      <c r="I53" s="36"/>
      <c r="J53" s="36"/>
      <c r="L53" t="s">
        <v>785</v>
      </c>
      <c r="AU53" s="106" t="str">
        <f t="shared" ca="1" si="1"/>
        <v/>
      </c>
      <c r="AV53" s="57"/>
    </row>
    <row r="54" spans="1:48" x14ac:dyDescent="0.2">
      <c r="F54" s="36" t="str">
        <f t="shared" ca="1" si="0"/>
        <v/>
      </c>
      <c r="G54" s="36"/>
      <c r="H54" s="41">
        <v>52</v>
      </c>
      <c r="I54" s="36"/>
      <c r="J54" s="36"/>
      <c r="L54" t="s">
        <v>786</v>
      </c>
      <c r="AU54" s="106" t="str">
        <f t="shared" ca="1" si="1"/>
        <v/>
      </c>
      <c r="AV54" s="57"/>
    </row>
    <row r="55" spans="1:48" x14ac:dyDescent="0.2">
      <c r="F55" s="36" t="str">
        <f t="shared" ca="1" si="0"/>
        <v/>
      </c>
      <c r="G55" s="36"/>
      <c r="H55" s="41">
        <v>53</v>
      </c>
      <c r="I55" s="36"/>
      <c r="J55" s="36"/>
      <c r="L55" s="63" t="s">
        <v>4</v>
      </c>
      <c r="AU55" s="106" t="str">
        <f t="shared" ca="1" si="1"/>
        <v/>
      </c>
      <c r="AV55" s="57"/>
    </row>
    <row r="56" spans="1:48" x14ac:dyDescent="0.2">
      <c r="F56" s="36" t="str">
        <f t="shared" ca="1" si="0"/>
        <v/>
      </c>
      <c r="G56" s="36"/>
      <c r="H56" s="41">
        <v>54</v>
      </c>
      <c r="I56" s="36"/>
      <c r="J56" s="36"/>
      <c r="L56" s="57"/>
      <c r="AU56" s="106" t="str">
        <f t="shared" ca="1" si="1"/>
        <v/>
      </c>
      <c r="AV56" s="57"/>
    </row>
    <row r="57" spans="1:48" x14ac:dyDescent="0.2">
      <c r="F57" s="36" t="str">
        <f t="shared" ca="1" si="0"/>
        <v/>
      </c>
      <c r="G57" s="36"/>
      <c r="H57" s="41">
        <v>55</v>
      </c>
      <c r="I57" s="36"/>
      <c r="J57" s="36"/>
      <c r="L57" s="57"/>
      <c r="AU57" s="106" t="str">
        <f t="shared" ca="1" si="1"/>
        <v/>
      </c>
      <c r="AV57" s="57"/>
    </row>
    <row r="58" spans="1:48" x14ac:dyDescent="0.2">
      <c r="F58" s="36" t="str">
        <f t="shared" ca="1" si="0"/>
        <v/>
      </c>
      <c r="G58" s="36"/>
      <c r="H58" s="41">
        <v>56</v>
      </c>
      <c r="I58" s="36"/>
      <c r="J58" s="36"/>
      <c r="AU58" s="106" t="str">
        <f t="shared" ca="1" si="1"/>
        <v/>
      </c>
      <c r="AV58" s="57"/>
    </row>
    <row r="59" spans="1:48" x14ac:dyDescent="0.2">
      <c r="F59" s="36" t="str">
        <f t="shared" ca="1" si="0"/>
        <v/>
      </c>
      <c r="G59" s="36"/>
      <c r="H59" s="41">
        <v>57</v>
      </c>
      <c r="I59" s="36"/>
      <c r="J59" s="36"/>
      <c r="AU59" s="106" t="str">
        <f t="shared" ca="1" si="1"/>
        <v/>
      </c>
      <c r="AV59" s="57"/>
    </row>
    <row r="60" spans="1:48" x14ac:dyDescent="0.2">
      <c r="F60" s="36" t="str">
        <f t="shared" ca="1" si="0"/>
        <v/>
      </c>
      <c r="G60" s="36"/>
      <c r="H60" s="41">
        <v>58</v>
      </c>
      <c r="I60" s="36"/>
      <c r="J60" s="36"/>
      <c r="AU60" s="106" t="str">
        <f t="shared" ca="1" si="1"/>
        <v/>
      </c>
      <c r="AV60" s="57"/>
    </row>
    <row r="61" spans="1:48" x14ac:dyDescent="0.2">
      <c r="F61" s="36" t="str">
        <f t="shared" ca="1" si="0"/>
        <v/>
      </c>
      <c r="G61" s="36"/>
      <c r="H61" s="41">
        <v>59</v>
      </c>
      <c r="I61" s="36"/>
      <c r="J61" s="36"/>
      <c r="AU61" s="106" t="str">
        <f t="shared" ca="1" si="1"/>
        <v/>
      </c>
      <c r="AV61" s="57"/>
    </row>
    <row r="62" spans="1:48" x14ac:dyDescent="0.2">
      <c r="F62" s="36" t="str">
        <f t="shared" ca="1" si="0"/>
        <v/>
      </c>
      <c r="G62" s="36"/>
      <c r="H62" s="41">
        <v>60</v>
      </c>
      <c r="I62" s="36"/>
      <c r="J62" s="36"/>
      <c r="AU62" s="106" t="str">
        <f t="shared" ca="1" si="1"/>
        <v/>
      </c>
      <c r="AV62" s="57"/>
    </row>
    <row r="63" spans="1:48" x14ac:dyDescent="0.2">
      <c r="F63" s="36" t="str">
        <f t="shared" ca="1" si="0"/>
        <v/>
      </c>
      <c r="G63" s="36"/>
      <c r="H63" s="41">
        <v>61</v>
      </c>
      <c r="I63" s="36"/>
      <c r="J63" s="36"/>
      <c r="AU63" s="106" t="str">
        <f t="shared" ca="1" si="1"/>
        <v/>
      </c>
      <c r="AV63" s="57"/>
    </row>
    <row r="64" spans="1:48" x14ac:dyDescent="0.2">
      <c r="F64" s="36" t="str">
        <f t="shared" ca="1" si="0"/>
        <v/>
      </c>
      <c r="G64" s="36"/>
      <c r="H64" s="41">
        <v>62</v>
      </c>
      <c r="I64" s="36"/>
      <c r="J64" s="36"/>
      <c r="AU64" s="106" t="str">
        <f t="shared" ca="1" si="1"/>
        <v/>
      </c>
      <c r="AV64" s="57"/>
    </row>
    <row r="65" spans="6:48" x14ac:dyDescent="0.2">
      <c r="F65" s="36" t="str">
        <f t="shared" ca="1" si="0"/>
        <v/>
      </c>
      <c r="G65" s="36"/>
      <c r="H65" s="41">
        <v>63</v>
      </c>
      <c r="I65" s="36"/>
      <c r="J65" s="36"/>
      <c r="AU65" s="106" t="str">
        <f t="shared" ca="1" si="1"/>
        <v/>
      </c>
      <c r="AV65" s="57"/>
    </row>
    <row r="66" spans="6:48" x14ac:dyDescent="0.2">
      <c r="F66" s="36" t="str">
        <f t="shared" ca="1" si="0"/>
        <v/>
      </c>
      <c r="G66" s="36"/>
      <c r="H66" s="41">
        <v>64</v>
      </c>
      <c r="I66" s="36"/>
      <c r="J66" s="36"/>
      <c r="AU66" s="106" t="str">
        <f t="shared" ca="1" si="1"/>
        <v/>
      </c>
      <c r="AV66" s="57"/>
    </row>
    <row r="67" spans="6:48" x14ac:dyDescent="0.2">
      <c r="F67" s="36" t="str">
        <f t="shared" ca="1" si="0"/>
        <v/>
      </c>
      <c r="G67" s="36"/>
      <c r="H67" s="41">
        <v>65</v>
      </c>
      <c r="I67" s="36"/>
      <c r="J67" s="36"/>
      <c r="AU67" s="106" t="str">
        <f t="shared" ca="1" si="1"/>
        <v/>
      </c>
      <c r="AV67" s="57"/>
    </row>
    <row r="68" spans="6:48" x14ac:dyDescent="0.2">
      <c r="F68" s="36" t="str">
        <f t="shared" ref="F68:F131" ca="1" si="2">_xlfn.IFNA(IF($H68+1&gt;$G$2,"",INDEX(INDIRECT("SubnetsVLANs!$D$"&amp;$H68+2&amp;":$D$"&amp;$G$2),MATCH("vlan*",INDIRECT("SubnetsVLANs!$E$"&amp;$H68+2&amp;":$E$"&amp;$G$2),0))),"")</f>
        <v/>
      </c>
      <c r="G68" s="36"/>
      <c r="H68" s="41">
        <v>66</v>
      </c>
      <c r="I68" s="36"/>
      <c r="J68" s="36"/>
      <c r="AU68" s="106" t="str">
        <f t="shared" ref="AU68:AU131" ca="1" si="3">_xlfn.IFNA(IF($H68+1&gt;$G$2,"",INDEX(INDIRECT("SubnetsVLANs!$D$"&amp;$H68+2&amp;":$D$"&amp;$G$2),MATCH("Subnet*",INDIRECT("SubnetsVLANs!$E$"&amp;$H68+2&amp;":$E$"&amp;$G$2),0))),"")</f>
        <v/>
      </c>
      <c r="AV68" s="57"/>
    </row>
    <row r="69" spans="6:48" x14ac:dyDescent="0.2">
      <c r="F69" s="36" t="str">
        <f t="shared" ca="1" si="2"/>
        <v/>
      </c>
      <c r="G69" s="36"/>
      <c r="H69" s="41">
        <v>67</v>
      </c>
      <c r="I69" s="36"/>
      <c r="J69" s="36"/>
      <c r="AU69" s="106" t="str">
        <f t="shared" ca="1" si="3"/>
        <v/>
      </c>
      <c r="AV69" s="57"/>
    </row>
    <row r="70" spans="6:48" x14ac:dyDescent="0.2">
      <c r="F70" s="36" t="str">
        <f t="shared" ca="1" si="2"/>
        <v/>
      </c>
      <c r="G70" s="36"/>
      <c r="H70" s="41">
        <v>68</v>
      </c>
      <c r="I70" s="36"/>
      <c r="J70" s="36"/>
      <c r="AU70" s="106" t="str">
        <f t="shared" ca="1" si="3"/>
        <v/>
      </c>
      <c r="AV70" s="57"/>
    </row>
    <row r="71" spans="6:48" x14ac:dyDescent="0.2">
      <c r="F71" s="36" t="str">
        <f t="shared" ca="1" si="2"/>
        <v/>
      </c>
      <c r="G71" s="36"/>
      <c r="H71" s="41">
        <v>69</v>
      </c>
      <c r="I71" s="36"/>
      <c r="J71" s="36"/>
      <c r="AU71" s="106" t="str">
        <f t="shared" ca="1" si="3"/>
        <v/>
      </c>
      <c r="AV71" s="57"/>
    </row>
    <row r="72" spans="6:48" x14ac:dyDescent="0.2">
      <c r="F72" s="36" t="str">
        <f t="shared" ca="1" si="2"/>
        <v/>
      </c>
      <c r="G72" s="36"/>
      <c r="H72" s="41">
        <v>70</v>
      </c>
      <c r="I72" s="36"/>
      <c r="J72" s="36"/>
      <c r="AU72" s="106" t="str">
        <f t="shared" ca="1" si="3"/>
        <v/>
      </c>
      <c r="AV72" s="57"/>
    </row>
    <row r="73" spans="6:48" x14ac:dyDescent="0.2">
      <c r="F73" s="36" t="str">
        <f t="shared" ca="1" si="2"/>
        <v/>
      </c>
      <c r="G73" s="36"/>
      <c r="H73" s="41">
        <v>71</v>
      </c>
      <c r="I73" s="36"/>
      <c r="J73" s="36"/>
      <c r="AU73" s="106" t="str">
        <f t="shared" ca="1" si="3"/>
        <v/>
      </c>
      <c r="AV73" s="57"/>
    </row>
    <row r="74" spans="6:48" x14ac:dyDescent="0.2">
      <c r="F74" s="36" t="str">
        <f t="shared" ca="1" si="2"/>
        <v/>
      </c>
      <c r="G74" s="36"/>
      <c r="H74" s="41">
        <v>72</v>
      </c>
      <c r="I74" s="36"/>
      <c r="J74" s="36"/>
      <c r="AU74" s="106" t="str">
        <f t="shared" ca="1" si="3"/>
        <v/>
      </c>
      <c r="AV74" s="57"/>
    </row>
    <row r="75" spans="6:48" x14ac:dyDescent="0.2">
      <c r="F75" s="36" t="str">
        <f t="shared" ca="1" si="2"/>
        <v/>
      </c>
      <c r="G75" s="36"/>
      <c r="H75" s="41">
        <v>73</v>
      </c>
      <c r="I75" s="36"/>
      <c r="J75" s="36"/>
      <c r="AU75" s="106" t="str">
        <f t="shared" ca="1" si="3"/>
        <v/>
      </c>
      <c r="AV75" s="57"/>
    </row>
    <row r="76" spans="6:48" x14ac:dyDescent="0.2">
      <c r="F76" s="36" t="str">
        <f t="shared" ca="1" si="2"/>
        <v/>
      </c>
      <c r="G76" s="36"/>
      <c r="H76" s="41">
        <v>74</v>
      </c>
      <c r="I76" s="36"/>
      <c r="J76" s="36"/>
      <c r="AU76" s="106" t="str">
        <f t="shared" ca="1" si="3"/>
        <v/>
      </c>
      <c r="AV76" s="57"/>
    </row>
    <row r="77" spans="6:48" x14ac:dyDescent="0.2">
      <c r="F77" s="36" t="str">
        <f t="shared" ca="1" si="2"/>
        <v/>
      </c>
      <c r="G77" s="36"/>
      <c r="H77" s="41">
        <v>75</v>
      </c>
      <c r="I77" s="36"/>
      <c r="J77" s="36"/>
      <c r="AU77" s="106" t="str">
        <f t="shared" ca="1" si="3"/>
        <v/>
      </c>
      <c r="AV77" s="57"/>
    </row>
    <row r="78" spans="6:48" x14ac:dyDescent="0.2">
      <c r="F78" s="36" t="str">
        <f t="shared" ca="1" si="2"/>
        <v/>
      </c>
      <c r="G78" s="36"/>
      <c r="H78" s="41">
        <v>76</v>
      </c>
      <c r="I78" s="36"/>
      <c r="J78" s="36"/>
      <c r="AU78" s="106" t="str">
        <f t="shared" ca="1" si="3"/>
        <v/>
      </c>
      <c r="AV78" s="57"/>
    </row>
    <row r="79" spans="6:48" x14ac:dyDescent="0.2">
      <c r="F79" s="36" t="str">
        <f t="shared" ca="1" si="2"/>
        <v/>
      </c>
      <c r="G79" s="36"/>
      <c r="H79" s="41">
        <v>77</v>
      </c>
      <c r="I79" s="36"/>
      <c r="J79" s="36"/>
      <c r="AU79" s="106" t="str">
        <f t="shared" ca="1" si="3"/>
        <v/>
      </c>
      <c r="AV79" s="57"/>
    </row>
    <row r="80" spans="6:48" x14ac:dyDescent="0.2">
      <c r="F80" s="36" t="str">
        <f t="shared" ca="1" si="2"/>
        <v/>
      </c>
      <c r="G80" s="36"/>
      <c r="H80" s="41">
        <v>78</v>
      </c>
      <c r="I80" s="36"/>
      <c r="J80" s="36"/>
      <c r="AU80" s="106" t="str">
        <f t="shared" ca="1" si="3"/>
        <v/>
      </c>
      <c r="AV80" s="57"/>
    </row>
    <row r="81" spans="6:48" x14ac:dyDescent="0.2">
      <c r="F81" s="36" t="str">
        <f t="shared" ca="1" si="2"/>
        <v/>
      </c>
      <c r="G81" s="36"/>
      <c r="H81" s="41">
        <v>79</v>
      </c>
      <c r="I81" s="36"/>
      <c r="J81" s="36"/>
      <c r="AU81" s="106" t="str">
        <f t="shared" ca="1" si="3"/>
        <v/>
      </c>
      <c r="AV81" s="57"/>
    </row>
    <row r="82" spans="6:48" x14ac:dyDescent="0.2">
      <c r="F82" s="36" t="str">
        <f t="shared" ca="1" si="2"/>
        <v/>
      </c>
      <c r="G82" s="36"/>
      <c r="H82" s="41">
        <v>80</v>
      </c>
      <c r="I82" s="36"/>
      <c r="J82" s="36"/>
      <c r="AU82" s="106" t="str">
        <f t="shared" ca="1" si="3"/>
        <v/>
      </c>
      <c r="AV82" s="57"/>
    </row>
    <row r="83" spans="6:48" x14ac:dyDescent="0.2">
      <c r="F83" s="36" t="str">
        <f t="shared" ca="1" si="2"/>
        <v/>
      </c>
      <c r="G83" s="36"/>
      <c r="H83" s="41">
        <v>81</v>
      </c>
      <c r="I83" s="36"/>
      <c r="J83" s="36"/>
      <c r="AU83" s="106" t="str">
        <f t="shared" ca="1" si="3"/>
        <v/>
      </c>
      <c r="AV83" s="57"/>
    </row>
    <row r="84" spans="6:48" x14ac:dyDescent="0.2">
      <c r="F84" s="36" t="str">
        <f t="shared" ca="1" si="2"/>
        <v/>
      </c>
      <c r="G84" s="36"/>
      <c r="H84" s="41">
        <v>82</v>
      </c>
      <c r="I84" s="36"/>
      <c r="J84" s="36"/>
      <c r="AU84" s="106" t="str">
        <f t="shared" ca="1" si="3"/>
        <v/>
      </c>
      <c r="AV84" s="57"/>
    </row>
    <row r="85" spans="6:48" x14ac:dyDescent="0.2">
      <c r="F85" s="36" t="str">
        <f t="shared" ca="1" si="2"/>
        <v/>
      </c>
      <c r="G85" s="36"/>
      <c r="H85" s="41">
        <v>83</v>
      </c>
      <c r="I85" s="36"/>
      <c r="J85" s="36"/>
      <c r="AU85" s="106" t="str">
        <f t="shared" ca="1" si="3"/>
        <v/>
      </c>
      <c r="AV85" s="57"/>
    </row>
    <row r="86" spans="6:48" x14ac:dyDescent="0.2">
      <c r="F86" s="36" t="str">
        <f t="shared" ca="1" si="2"/>
        <v/>
      </c>
      <c r="G86" s="36"/>
      <c r="H86" s="41">
        <v>84</v>
      </c>
      <c r="I86" s="36"/>
      <c r="J86" s="36"/>
      <c r="AU86" s="106" t="str">
        <f t="shared" ca="1" si="3"/>
        <v/>
      </c>
      <c r="AV86" s="57"/>
    </row>
    <row r="87" spans="6:48" x14ac:dyDescent="0.2">
      <c r="F87" s="36" t="str">
        <f t="shared" ca="1" si="2"/>
        <v/>
      </c>
      <c r="G87" s="36"/>
      <c r="H87" s="41">
        <v>85</v>
      </c>
      <c r="I87" s="36"/>
      <c r="J87" s="36"/>
      <c r="AU87" s="106" t="str">
        <f t="shared" ca="1" si="3"/>
        <v/>
      </c>
      <c r="AV87" s="57"/>
    </row>
    <row r="88" spans="6:48" x14ac:dyDescent="0.2">
      <c r="F88" s="36" t="str">
        <f t="shared" ca="1" si="2"/>
        <v/>
      </c>
      <c r="G88" s="36"/>
      <c r="H88" s="41">
        <v>86</v>
      </c>
      <c r="I88" s="36"/>
      <c r="J88" s="36"/>
      <c r="AU88" s="106" t="str">
        <f t="shared" ca="1" si="3"/>
        <v/>
      </c>
      <c r="AV88" s="57"/>
    </row>
    <row r="89" spans="6:48" x14ac:dyDescent="0.2">
      <c r="F89" s="36" t="str">
        <f t="shared" ca="1" si="2"/>
        <v/>
      </c>
      <c r="G89" s="36"/>
      <c r="H89" s="41">
        <v>87</v>
      </c>
      <c r="I89" s="36"/>
      <c r="J89" s="36"/>
      <c r="AU89" s="106" t="str">
        <f t="shared" ca="1" si="3"/>
        <v/>
      </c>
      <c r="AV89" s="57"/>
    </row>
    <row r="90" spans="6:48" x14ac:dyDescent="0.2">
      <c r="F90" s="36" t="str">
        <f t="shared" ca="1" si="2"/>
        <v/>
      </c>
      <c r="G90" s="36"/>
      <c r="H90" s="41">
        <v>88</v>
      </c>
      <c r="I90" s="36"/>
      <c r="J90" s="36"/>
      <c r="AU90" s="106" t="str">
        <f t="shared" ca="1" si="3"/>
        <v/>
      </c>
      <c r="AV90" s="57"/>
    </row>
    <row r="91" spans="6:48" x14ac:dyDescent="0.2">
      <c r="F91" s="36" t="str">
        <f t="shared" ca="1" si="2"/>
        <v/>
      </c>
      <c r="G91" s="36"/>
      <c r="H91" s="41">
        <v>89</v>
      </c>
      <c r="I91" s="36"/>
      <c r="J91" s="36"/>
      <c r="AU91" s="106" t="str">
        <f t="shared" ca="1" si="3"/>
        <v/>
      </c>
      <c r="AV91" s="57"/>
    </row>
    <row r="92" spans="6:48" x14ac:dyDescent="0.2">
      <c r="F92" s="36" t="str">
        <f t="shared" ca="1" si="2"/>
        <v/>
      </c>
      <c r="G92" s="36"/>
      <c r="H92" s="41">
        <v>90</v>
      </c>
      <c r="I92" s="36"/>
      <c r="J92" s="36"/>
      <c r="AU92" s="106" t="str">
        <f t="shared" ca="1" si="3"/>
        <v/>
      </c>
      <c r="AV92" s="57"/>
    </row>
    <row r="93" spans="6:48" x14ac:dyDescent="0.2">
      <c r="F93" s="36" t="str">
        <f t="shared" ca="1" si="2"/>
        <v/>
      </c>
      <c r="G93" s="36"/>
      <c r="H93" s="41">
        <v>91</v>
      </c>
      <c r="I93" s="36"/>
      <c r="J93" s="36"/>
      <c r="AU93" s="106" t="str">
        <f t="shared" ca="1" si="3"/>
        <v/>
      </c>
      <c r="AV93" s="57"/>
    </row>
    <row r="94" spans="6:48" x14ac:dyDescent="0.2">
      <c r="F94" s="36" t="str">
        <f t="shared" ca="1" si="2"/>
        <v/>
      </c>
      <c r="G94" s="36"/>
      <c r="H94" s="41">
        <v>92</v>
      </c>
      <c r="I94" s="36"/>
      <c r="J94" s="36"/>
      <c r="AU94" s="106" t="str">
        <f t="shared" ca="1" si="3"/>
        <v/>
      </c>
      <c r="AV94" s="57"/>
    </row>
    <row r="95" spans="6:48" x14ac:dyDescent="0.2">
      <c r="F95" s="36" t="str">
        <f t="shared" ca="1" si="2"/>
        <v/>
      </c>
      <c r="G95" s="36"/>
      <c r="H95" s="41">
        <v>93</v>
      </c>
      <c r="I95" s="36"/>
      <c r="J95" s="36"/>
      <c r="AU95" s="106" t="str">
        <f t="shared" ca="1" si="3"/>
        <v/>
      </c>
      <c r="AV95" s="57"/>
    </row>
    <row r="96" spans="6:48" x14ac:dyDescent="0.2">
      <c r="F96" s="36" t="str">
        <f t="shared" ca="1" si="2"/>
        <v/>
      </c>
      <c r="G96" s="36"/>
      <c r="H96" s="41">
        <v>94</v>
      </c>
      <c r="I96" s="36"/>
      <c r="J96" s="36"/>
      <c r="AU96" s="106" t="str">
        <f t="shared" ca="1" si="3"/>
        <v/>
      </c>
      <c r="AV96" s="57"/>
    </row>
    <row r="97" spans="6:48" x14ac:dyDescent="0.2">
      <c r="F97" s="36" t="str">
        <f t="shared" ca="1" si="2"/>
        <v/>
      </c>
      <c r="G97" s="36"/>
      <c r="H97" s="41">
        <v>95</v>
      </c>
      <c r="I97" s="36"/>
      <c r="J97" s="36"/>
      <c r="AU97" s="106" t="str">
        <f t="shared" ca="1" si="3"/>
        <v/>
      </c>
      <c r="AV97" s="57"/>
    </row>
    <row r="98" spans="6:48" x14ac:dyDescent="0.2">
      <c r="F98" s="36" t="str">
        <f t="shared" ca="1" si="2"/>
        <v/>
      </c>
      <c r="G98" s="36"/>
      <c r="H98" s="41">
        <v>96</v>
      </c>
      <c r="I98" s="36"/>
      <c r="J98" s="36"/>
      <c r="AU98" s="106" t="str">
        <f t="shared" ca="1" si="3"/>
        <v/>
      </c>
      <c r="AV98" s="57"/>
    </row>
    <row r="99" spans="6:48" x14ac:dyDescent="0.2">
      <c r="F99" s="36" t="str">
        <f t="shared" ca="1" si="2"/>
        <v/>
      </c>
      <c r="G99" s="36"/>
      <c r="H99" s="41">
        <v>97</v>
      </c>
      <c r="I99" s="36"/>
      <c r="J99" s="36"/>
      <c r="AU99" s="106" t="str">
        <f t="shared" ca="1" si="3"/>
        <v/>
      </c>
      <c r="AV99" s="57"/>
    </row>
    <row r="100" spans="6:48" x14ac:dyDescent="0.2">
      <c r="F100" s="36" t="str">
        <f t="shared" ca="1" si="2"/>
        <v/>
      </c>
      <c r="G100" s="36"/>
      <c r="H100" s="41">
        <v>98</v>
      </c>
      <c r="I100" s="36"/>
      <c r="J100" s="36"/>
      <c r="AU100" s="106" t="str">
        <f t="shared" ca="1" si="3"/>
        <v/>
      </c>
      <c r="AV100" s="57"/>
    </row>
    <row r="101" spans="6:48" x14ac:dyDescent="0.2">
      <c r="F101" s="36" t="str">
        <f t="shared" ca="1" si="2"/>
        <v/>
      </c>
      <c r="G101" s="36"/>
      <c r="H101" s="41">
        <v>99</v>
      </c>
      <c r="I101" s="36"/>
      <c r="J101" s="36"/>
      <c r="AU101" s="106" t="str">
        <f t="shared" ca="1" si="3"/>
        <v/>
      </c>
      <c r="AV101" s="57"/>
    </row>
    <row r="102" spans="6:48" x14ac:dyDescent="0.2">
      <c r="F102" s="36" t="str">
        <f t="shared" ca="1" si="2"/>
        <v/>
      </c>
      <c r="G102" s="36"/>
      <c r="H102" s="41">
        <v>100</v>
      </c>
      <c r="I102" s="36"/>
      <c r="J102" s="36"/>
      <c r="AU102" s="106" t="str">
        <f t="shared" ca="1" si="3"/>
        <v/>
      </c>
      <c r="AV102" s="57"/>
    </row>
    <row r="103" spans="6:48" x14ac:dyDescent="0.2">
      <c r="F103" s="36" t="str">
        <f t="shared" ca="1" si="2"/>
        <v/>
      </c>
      <c r="G103" s="36"/>
      <c r="H103" s="41">
        <v>101</v>
      </c>
      <c r="I103" s="36"/>
      <c r="J103" s="36"/>
      <c r="AU103" s="106" t="str">
        <f t="shared" ca="1" si="3"/>
        <v/>
      </c>
      <c r="AV103" s="57"/>
    </row>
    <row r="104" spans="6:48" x14ac:dyDescent="0.2">
      <c r="F104" s="36" t="str">
        <f t="shared" ca="1" si="2"/>
        <v/>
      </c>
      <c r="G104" s="36"/>
      <c r="H104" s="41">
        <v>102</v>
      </c>
      <c r="I104" s="36"/>
      <c r="J104" s="36"/>
      <c r="AU104" s="106" t="str">
        <f t="shared" ca="1" si="3"/>
        <v/>
      </c>
      <c r="AV104" s="57"/>
    </row>
    <row r="105" spans="6:48" x14ac:dyDescent="0.2">
      <c r="F105" s="36" t="str">
        <f t="shared" ca="1" si="2"/>
        <v/>
      </c>
      <c r="G105" s="36"/>
      <c r="H105" s="41">
        <v>103</v>
      </c>
      <c r="I105" s="36"/>
      <c r="J105" s="36"/>
      <c r="AU105" s="106" t="str">
        <f t="shared" ca="1" si="3"/>
        <v/>
      </c>
      <c r="AV105" s="57"/>
    </row>
    <row r="106" spans="6:48" x14ac:dyDescent="0.2">
      <c r="F106" s="36" t="str">
        <f t="shared" ca="1" si="2"/>
        <v/>
      </c>
      <c r="G106" s="36"/>
      <c r="H106" s="41">
        <v>104</v>
      </c>
      <c r="I106" s="36"/>
      <c r="J106" s="36"/>
      <c r="AU106" s="106" t="str">
        <f t="shared" ca="1" si="3"/>
        <v/>
      </c>
      <c r="AV106" s="57"/>
    </row>
    <row r="107" spans="6:48" x14ac:dyDescent="0.2">
      <c r="F107" s="36" t="str">
        <f t="shared" ca="1" si="2"/>
        <v/>
      </c>
      <c r="G107" s="36"/>
      <c r="H107" s="41">
        <v>105</v>
      </c>
      <c r="I107" s="36"/>
      <c r="J107" s="36"/>
      <c r="AU107" s="106" t="str">
        <f t="shared" ca="1" si="3"/>
        <v/>
      </c>
      <c r="AV107" s="57"/>
    </row>
    <row r="108" spans="6:48" x14ac:dyDescent="0.2">
      <c r="F108" s="36" t="str">
        <f t="shared" ca="1" si="2"/>
        <v/>
      </c>
      <c r="G108" s="36"/>
      <c r="H108" s="41">
        <v>106</v>
      </c>
      <c r="I108" s="36"/>
      <c r="J108" s="36"/>
      <c r="AU108" s="106" t="str">
        <f t="shared" ca="1" si="3"/>
        <v/>
      </c>
      <c r="AV108" s="57"/>
    </row>
    <row r="109" spans="6:48" x14ac:dyDescent="0.2">
      <c r="F109" s="36" t="str">
        <f t="shared" ca="1" si="2"/>
        <v/>
      </c>
      <c r="G109" s="36"/>
      <c r="H109" s="41">
        <v>107</v>
      </c>
      <c r="I109" s="36"/>
      <c r="J109" s="36"/>
      <c r="AU109" s="106" t="str">
        <f t="shared" ca="1" si="3"/>
        <v/>
      </c>
      <c r="AV109" s="57"/>
    </row>
    <row r="110" spans="6:48" x14ac:dyDescent="0.2">
      <c r="F110" s="36" t="str">
        <f t="shared" ca="1" si="2"/>
        <v/>
      </c>
      <c r="G110" s="36"/>
      <c r="H110" s="41">
        <v>108</v>
      </c>
      <c r="I110" s="36"/>
      <c r="J110" s="36"/>
      <c r="AU110" s="106" t="str">
        <f t="shared" ca="1" si="3"/>
        <v/>
      </c>
      <c r="AV110" s="57"/>
    </row>
    <row r="111" spans="6:48" x14ac:dyDescent="0.2">
      <c r="F111" s="36" t="str">
        <f t="shared" ca="1" si="2"/>
        <v/>
      </c>
      <c r="G111" s="36"/>
      <c r="H111" s="41">
        <v>109</v>
      </c>
      <c r="I111" s="36"/>
      <c r="J111" s="36"/>
      <c r="AU111" s="106" t="str">
        <f t="shared" ca="1" si="3"/>
        <v/>
      </c>
      <c r="AV111" s="57"/>
    </row>
    <row r="112" spans="6:48" x14ac:dyDescent="0.2">
      <c r="F112" s="36" t="str">
        <f t="shared" ca="1" si="2"/>
        <v/>
      </c>
      <c r="G112" s="36"/>
      <c r="H112" s="41">
        <v>110</v>
      </c>
      <c r="I112" s="36"/>
      <c r="J112" s="36"/>
      <c r="AU112" s="106" t="str">
        <f t="shared" ca="1" si="3"/>
        <v/>
      </c>
      <c r="AV112" s="57"/>
    </row>
    <row r="113" spans="6:48" x14ac:dyDescent="0.2">
      <c r="F113" s="36" t="str">
        <f t="shared" ca="1" si="2"/>
        <v/>
      </c>
      <c r="G113" s="36"/>
      <c r="H113" s="41">
        <v>111</v>
      </c>
      <c r="I113" s="36"/>
      <c r="J113" s="36"/>
      <c r="AU113" s="106" t="str">
        <f t="shared" ca="1" si="3"/>
        <v/>
      </c>
      <c r="AV113" s="57"/>
    </row>
    <row r="114" spans="6:48" x14ac:dyDescent="0.2">
      <c r="F114" s="36" t="str">
        <f t="shared" ca="1" si="2"/>
        <v/>
      </c>
      <c r="G114" s="36"/>
      <c r="H114" s="41">
        <v>112</v>
      </c>
      <c r="I114" s="36"/>
      <c r="J114" s="36"/>
      <c r="AU114" s="106" t="str">
        <f t="shared" ca="1" si="3"/>
        <v/>
      </c>
      <c r="AV114" s="57"/>
    </row>
    <row r="115" spans="6:48" x14ac:dyDescent="0.2">
      <c r="F115" s="36" t="str">
        <f t="shared" ca="1" si="2"/>
        <v/>
      </c>
      <c r="G115" s="36"/>
      <c r="H115" s="41">
        <v>113</v>
      </c>
      <c r="I115" s="36"/>
      <c r="J115" s="36"/>
      <c r="AU115" s="106" t="str">
        <f t="shared" ca="1" si="3"/>
        <v/>
      </c>
      <c r="AV115" s="57"/>
    </row>
    <row r="116" spans="6:48" x14ac:dyDescent="0.2">
      <c r="F116" s="36" t="str">
        <f t="shared" ca="1" si="2"/>
        <v/>
      </c>
      <c r="G116" s="36"/>
      <c r="H116" s="41">
        <v>114</v>
      </c>
      <c r="I116" s="36"/>
      <c r="J116" s="36"/>
      <c r="AU116" s="106" t="str">
        <f t="shared" ca="1" si="3"/>
        <v/>
      </c>
      <c r="AV116" s="57"/>
    </row>
    <row r="117" spans="6:48" x14ac:dyDescent="0.2">
      <c r="F117" s="36" t="str">
        <f t="shared" ca="1" si="2"/>
        <v/>
      </c>
      <c r="G117" s="36"/>
      <c r="H117" s="41">
        <v>115</v>
      </c>
      <c r="I117" s="36"/>
      <c r="J117" s="36"/>
      <c r="AU117" s="106" t="str">
        <f t="shared" ca="1" si="3"/>
        <v/>
      </c>
      <c r="AV117" s="57"/>
    </row>
    <row r="118" spans="6:48" x14ac:dyDescent="0.2">
      <c r="F118" s="36" t="str">
        <f t="shared" ca="1" si="2"/>
        <v/>
      </c>
      <c r="G118" s="36"/>
      <c r="H118" s="41">
        <v>116</v>
      </c>
      <c r="I118" s="36"/>
      <c r="J118" s="36"/>
      <c r="AU118" s="106" t="str">
        <f t="shared" ca="1" si="3"/>
        <v/>
      </c>
      <c r="AV118" s="57"/>
    </row>
    <row r="119" spans="6:48" x14ac:dyDescent="0.2">
      <c r="F119" s="36" t="str">
        <f t="shared" ca="1" si="2"/>
        <v/>
      </c>
      <c r="G119" s="36"/>
      <c r="H119" s="41">
        <v>117</v>
      </c>
      <c r="I119" s="36"/>
      <c r="J119" s="36"/>
      <c r="AU119" s="106" t="str">
        <f t="shared" ca="1" si="3"/>
        <v/>
      </c>
      <c r="AV119" s="57"/>
    </row>
    <row r="120" spans="6:48" x14ac:dyDescent="0.2">
      <c r="F120" s="36" t="str">
        <f t="shared" ca="1" si="2"/>
        <v/>
      </c>
      <c r="G120" s="36"/>
      <c r="H120" s="41">
        <v>118</v>
      </c>
      <c r="I120" s="36"/>
      <c r="J120" s="36"/>
      <c r="AU120" s="106" t="str">
        <f t="shared" ca="1" si="3"/>
        <v/>
      </c>
      <c r="AV120" s="57"/>
    </row>
    <row r="121" spans="6:48" x14ac:dyDescent="0.2">
      <c r="F121" s="36" t="str">
        <f t="shared" ca="1" si="2"/>
        <v/>
      </c>
      <c r="G121" s="36"/>
      <c r="H121" s="41">
        <v>119</v>
      </c>
      <c r="I121" s="36"/>
      <c r="J121" s="36"/>
      <c r="AU121" s="106" t="str">
        <f t="shared" ca="1" si="3"/>
        <v/>
      </c>
      <c r="AV121" s="57"/>
    </row>
    <row r="122" spans="6:48" x14ac:dyDescent="0.2">
      <c r="F122" s="36" t="str">
        <f t="shared" ca="1" si="2"/>
        <v/>
      </c>
      <c r="G122" s="36"/>
      <c r="H122" s="41">
        <v>120</v>
      </c>
      <c r="I122" s="36"/>
      <c r="J122" s="36"/>
      <c r="AU122" s="106" t="str">
        <f t="shared" ca="1" si="3"/>
        <v/>
      </c>
      <c r="AV122" s="57"/>
    </row>
    <row r="123" spans="6:48" x14ac:dyDescent="0.2">
      <c r="F123" s="36" t="str">
        <f t="shared" ca="1" si="2"/>
        <v/>
      </c>
      <c r="G123" s="36"/>
      <c r="H123" s="41">
        <v>121</v>
      </c>
      <c r="I123" s="36"/>
      <c r="J123" s="36"/>
      <c r="AU123" s="106" t="str">
        <f t="shared" ca="1" si="3"/>
        <v/>
      </c>
      <c r="AV123" s="57"/>
    </row>
    <row r="124" spans="6:48" x14ac:dyDescent="0.2">
      <c r="F124" s="36" t="str">
        <f t="shared" ca="1" si="2"/>
        <v/>
      </c>
      <c r="G124" s="36"/>
      <c r="H124" s="41">
        <v>122</v>
      </c>
      <c r="I124" s="36"/>
      <c r="J124" s="36"/>
      <c r="AU124" s="106" t="str">
        <f t="shared" ca="1" si="3"/>
        <v/>
      </c>
      <c r="AV124" s="57"/>
    </row>
    <row r="125" spans="6:48" x14ac:dyDescent="0.2">
      <c r="F125" s="36" t="str">
        <f t="shared" ca="1" si="2"/>
        <v/>
      </c>
      <c r="G125" s="36"/>
      <c r="H125" s="41">
        <v>123</v>
      </c>
      <c r="I125" s="36"/>
      <c r="J125" s="36"/>
      <c r="AU125" s="106" t="str">
        <f t="shared" ca="1" si="3"/>
        <v/>
      </c>
      <c r="AV125" s="57"/>
    </row>
    <row r="126" spans="6:48" x14ac:dyDescent="0.2">
      <c r="F126" s="36" t="str">
        <f t="shared" ca="1" si="2"/>
        <v/>
      </c>
      <c r="G126" s="36"/>
      <c r="H126" s="41">
        <v>124</v>
      </c>
      <c r="I126" s="36"/>
      <c r="J126" s="36"/>
      <c r="AU126" s="106" t="str">
        <f t="shared" ca="1" si="3"/>
        <v/>
      </c>
      <c r="AV126" s="57"/>
    </row>
    <row r="127" spans="6:48" x14ac:dyDescent="0.2">
      <c r="F127" s="36" t="str">
        <f t="shared" ca="1" si="2"/>
        <v/>
      </c>
      <c r="G127" s="36"/>
      <c r="H127" s="41">
        <v>125</v>
      </c>
      <c r="I127" s="36"/>
      <c r="J127" s="36"/>
      <c r="AU127" s="106" t="str">
        <f t="shared" ca="1" si="3"/>
        <v/>
      </c>
      <c r="AV127" s="57"/>
    </row>
    <row r="128" spans="6:48" x14ac:dyDescent="0.2">
      <c r="F128" s="36" t="str">
        <f t="shared" ca="1" si="2"/>
        <v/>
      </c>
      <c r="G128" s="36"/>
      <c r="H128" s="41">
        <v>126</v>
      </c>
      <c r="I128" s="36"/>
      <c r="J128" s="36"/>
      <c r="AU128" s="106" t="str">
        <f t="shared" ca="1" si="3"/>
        <v/>
      </c>
      <c r="AV128" s="57"/>
    </row>
    <row r="129" spans="6:48" x14ac:dyDescent="0.2">
      <c r="F129" s="36" t="str">
        <f t="shared" ca="1" si="2"/>
        <v/>
      </c>
      <c r="G129" s="36"/>
      <c r="H129" s="41">
        <v>127</v>
      </c>
      <c r="I129" s="36"/>
      <c r="J129" s="36"/>
      <c r="AU129" s="106" t="str">
        <f t="shared" ca="1" si="3"/>
        <v/>
      </c>
      <c r="AV129" s="57"/>
    </row>
    <row r="130" spans="6:48" x14ac:dyDescent="0.2">
      <c r="F130" s="36" t="str">
        <f t="shared" ca="1" si="2"/>
        <v/>
      </c>
      <c r="G130" s="36"/>
      <c r="H130" s="41">
        <v>128</v>
      </c>
      <c r="I130" s="36"/>
      <c r="J130" s="36"/>
      <c r="AU130" s="106" t="str">
        <f t="shared" ca="1" si="3"/>
        <v/>
      </c>
      <c r="AV130" s="57"/>
    </row>
    <row r="131" spans="6:48" x14ac:dyDescent="0.2">
      <c r="F131" s="36" t="str">
        <f t="shared" ca="1" si="2"/>
        <v/>
      </c>
      <c r="G131" s="36"/>
      <c r="H131" s="41">
        <v>129</v>
      </c>
      <c r="I131" s="36"/>
      <c r="J131" s="36"/>
      <c r="AU131" s="106" t="str">
        <f t="shared" ca="1" si="3"/>
        <v/>
      </c>
      <c r="AV131" s="57"/>
    </row>
    <row r="132" spans="6:48" x14ac:dyDescent="0.2">
      <c r="F132" s="36" t="str">
        <f t="shared" ref="F132:F195" ca="1" si="4">_xlfn.IFNA(IF($H132+1&gt;$G$2,"",INDEX(INDIRECT("SubnetsVLANs!$D$"&amp;$H132+2&amp;":$D$"&amp;$G$2),MATCH("vlan*",INDIRECT("SubnetsVLANs!$E$"&amp;$H132+2&amp;":$E$"&amp;$G$2),0))),"")</f>
        <v/>
      </c>
      <c r="G132" s="36"/>
      <c r="H132" s="41">
        <v>130</v>
      </c>
      <c r="I132" s="36"/>
      <c r="J132" s="36"/>
      <c r="AU132" s="106" t="str">
        <f t="shared" ref="AU132:AU195" ca="1" si="5">_xlfn.IFNA(IF($H132+1&gt;$G$2,"",INDEX(INDIRECT("SubnetsVLANs!$D$"&amp;$H132+2&amp;":$D$"&amp;$G$2),MATCH("Subnet*",INDIRECT("SubnetsVLANs!$E$"&amp;$H132+2&amp;":$E$"&amp;$G$2),0))),"")</f>
        <v/>
      </c>
      <c r="AV132" s="57"/>
    </row>
    <row r="133" spans="6:48" x14ac:dyDescent="0.2">
      <c r="F133" s="36" t="str">
        <f t="shared" ca="1" si="4"/>
        <v/>
      </c>
      <c r="G133" s="36"/>
      <c r="H133" s="41">
        <v>131</v>
      </c>
      <c r="I133" s="36"/>
      <c r="J133" s="36"/>
      <c r="AU133" s="106" t="str">
        <f t="shared" ca="1" si="5"/>
        <v/>
      </c>
      <c r="AV133" s="57"/>
    </row>
    <row r="134" spans="6:48" x14ac:dyDescent="0.2">
      <c r="F134" s="36" t="str">
        <f t="shared" ca="1" si="4"/>
        <v/>
      </c>
      <c r="G134" s="36"/>
      <c r="H134" s="41">
        <v>132</v>
      </c>
      <c r="I134" s="36"/>
      <c r="J134" s="36"/>
      <c r="AU134" s="106" t="str">
        <f t="shared" ca="1" si="5"/>
        <v/>
      </c>
      <c r="AV134" s="57"/>
    </row>
    <row r="135" spans="6:48" x14ac:dyDescent="0.2">
      <c r="F135" s="36" t="str">
        <f t="shared" ca="1" si="4"/>
        <v/>
      </c>
      <c r="G135" s="36"/>
      <c r="H135" s="41">
        <v>133</v>
      </c>
      <c r="I135" s="36"/>
      <c r="J135" s="36"/>
      <c r="AU135" s="106" t="str">
        <f t="shared" ca="1" si="5"/>
        <v/>
      </c>
      <c r="AV135" s="57"/>
    </row>
    <row r="136" spans="6:48" x14ac:dyDescent="0.2">
      <c r="F136" s="36" t="str">
        <f t="shared" ca="1" si="4"/>
        <v/>
      </c>
      <c r="G136" s="36"/>
      <c r="H136" s="41">
        <v>134</v>
      </c>
      <c r="I136" s="36"/>
      <c r="J136" s="36"/>
      <c r="AU136" s="106" t="str">
        <f t="shared" ca="1" si="5"/>
        <v/>
      </c>
      <c r="AV136" s="57"/>
    </row>
    <row r="137" spans="6:48" x14ac:dyDescent="0.2">
      <c r="F137" s="36" t="str">
        <f t="shared" ca="1" si="4"/>
        <v/>
      </c>
      <c r="G137" s="36"/>
      <c r="H137" s="41">
        <v>135</v>
      </c>
      <c r="I137" s="36"/>
      <c r="J137" s="36"/>
      <c r="AU137" s="106" t="str">
        <f t="shared" ca="1" si="5"/>
        <v/>
      </c>
      <c r="AV137" s="57"/>
    </row>
    <row r="138" spans="6:48" x14ac:dyDescent="0.2">
      <c r="F138" s="36" t="str">
        <f t="shared" ca="1" si="4"/>
        <v/>
      </c>
      <c r="G138" s="36"/>
      <c r="H138" s="41">
        <v>136</v>
      </c>
      <c r="I138" s="36"/>
      <c r="J138" s="36"/>
      <c r="AU138" s="106" t="str">
        <f t="shared" ca="1" si="5"/>
        <v/>
      </c>
      <c r="AV138" s="57"/>
    </row>
    <row r="139" spans="6:48" x14ac:dyDescent="0.2">
      <c r="F139" s="36" t="str">
        <f t="shared" ca="1" si="4"/>
        <v/>
      </c>
      <c r="G139" s="36"/>
      <c r="H139" s="41">
        <v>137</v>
      </c>
      <c r="I139" s="36"/>
      <c r="J139" s="36"/>
      <c r="AU139" s="106" t="str">
        <f t="shared" ca="1" si="5"/>
        <v/>
      </c>
      <c r="AV139" s="57"/>
    </row>
    <row r="140" spans="6:48" x14ac:dyDescent="0.2">
      <c r="F140" s="36" t="str">
        <f t="shared" ca="1" si="4"/>
        <v/>
      </c>
      <c r="G140" s="36"/>
      <c r="H140" s="41">
        <v>138</v>
      </c>
      <c r="I140" s="36"/>
      <c r="J140" s="36"/>
      <c r="AU140" s="106" t="str">
        <f t="shared" ca="1" si="5"/>
        <v/>
      </c>
      <c r="AV140" s="57"/>
    </row>
    <row r="141" spans="6:48" x14ac:dyDescent="0.2">
      <c r="F141" s="36" t="str">
        <f t="shared" ca="1" si="4"/>
        <v/>
      </c>
      <c r="G141" s="36"/>
      <c r="H141" s="41">
        <v>139</v>
      </c>
      <c r="I141" s="36"/>
      <c r="J141" s="36"/>
      <c r="AU141" s="106" t="str">
        <f t="shared" ca="1" si="5"/>
        <v/>
      </c>
      <c r="AV141" s="57"/>
    </row>
    <row r="142" spans="6:48" x14ac:dyDescent="0.2">
      <c r="F142" s="36" t="str">
        <f t="shared" ca="1" si="4"/>
        <v/>
      </c>
      <c r="G142" s="36"/>
      <c r="H142" s="41">
        <v>140</v>
      </c>
      <c r="I142" s="36"/>
      <c r="J142" s="36"/>
      <c r="AU142" s="106" t="str">
        <f t="shared" ca="1" si="5"/>
        <v/>
      </c>
      <c r="AV142" s="57"/>
    </row>
    <row r="143" spans="6:48" x14ac:dyDescent="0.2">
      <c r="F143" s="36" t="str">
        <f t="shared" ca="1" si="4"/>
        <v/>
      </c>
      <c r="G143" s="36"/>
      <c r="H143" s="41">
        <v>141</v>
      </c>
      <c r="I143" s="36"/>
      <c r="J143" s="36"/>
      <c r="AU143" s="106" t="str">
        <f t="shared" ca="1" si="5"/>
        <v/>
      </c>
      <c r="AV143" s="57"/>
    </row>
    <row r="144" spans="6:48" x14ac:dyDescent="0.2">
      <c r="F144" s="36" t="str">
        <f t="shared" ca="1" si="4"/>
        <v/>
      </c>
      <c r="G144" s="36"/>
      <c r="H144" s="41">
        <v>142</v>
      </c>
      <c r="I144" s="36"/>
      <c r="J144" s="36"/>
      <c r="AU144" s="106" t="str">
        <f t="shared" ca="1" si="5"/>
        <v/>
      </c>
      <c r="AV144" s="57"/>
    </row>
    <row r="145" spans="6:48" x14ac:dyDescent="0.2">
      <c r="F145" s="36" t="str">
        <f t="shared" ca="1" si="4"/>
        <v/>
      </c>
      <c r="G145" s="36"/>
      <c r="H145" s="41">
        <v>143</v>
      </c>
      <c r="I145" s="36"/>
      <c r="J145" s="36"/>
      <c r="AU145" s="106" t="str">
        <f t="shared" ca="1" si="5"/>
        <v/>
      </c>
      <c r="AV145" s="57"/>
    </row>
    <row r="146" spans="6:48" x14ac:dyDescent="0.2">
      <c r="F146" s="36" t="str">
        <f t="shared" ca="1" si="4"/>
        <v/>
      </c>
      <c r="G146" s="36"/>
      <c r="H146" s="41">
        <v>144</v>
      </c>
      <c r="I146" s="36"/>
      <c r="J146" s="36"/>
      <c r="AU146" s="106" t="str">
        <f t="shared" ca="1" si="5"/>
        <v/>
      </c>
      <c r="AV146" s="57"/>
    </row>
    <row r="147" spans="6:48" x14ac:dyDescent="0.2">
      <c r="F147" s="36" t="str">
        <f t="shared" ca="1" si="4"/>
        <v/>
      </c>
      <c r="G147" s="36"/>
      <c r="H147" s="41">
        <v>145</v>
      </c>
      <c r="I147" s="36"/>
      <c r="J147" s="36"/>
      <c r="AU147" s="106" t="str">
        <f t="shared" ca="1" si="5"/>
        <v/>
      </c>
      <c r="AV147" s="57"/>
    </row>
    <row r="148" spans="6:48" x14ac:dyDescent="0.2">
      <c r="F148" s="36" t="str">
        <f t="shared" ca="1" si="4"/>
        <v/>
      </c>
      <c r="G148" s="36"/>
      <c r="H148" s="41">
        <v>146</v>
      </c>
      <c r="I148" s="36"/>
      <c r="J148" s="36"/>
      <c r="AU148" s="106" t="str">
        <f t="shared" ca="1" si="5"/>
        <v/>
      </c>
      <c r="AV148" s="57"/>
    </row>
    <row r="149" spans="6:48" x14ac:dyDescent="0.2">
      <c r="F149" s="36" t="str">
        <f t="shared" ca="1" si="4"/>
        <v/>
      </c>
      <c r="G149" s="36"/>
      <c r="H149" s="41">
        <v>147</v>
      </c>
      <c r="I149" s="36"/>
      <c r="J149" s="36"/>
      <c r="AU149" s="106" t="str">
        <f t="shared" ca="1" si="5"/>
        <v/>
      </c>
      <c r="AV149" s="57"/>
    </row>
    <row r="150" spans="6:48" x14ac:dyDescent="0.2">
      <c r="F150" s="36" t="str">
        <f t="shared" ca="1" si="4"/>
        <v/>
      </c>
      <c r="G150" s="36"/>
      <c r="H150" s="41">
        <v>148</v>
      </c>
      <c r="I150" s="36"/>
      <c r="J150" s="36"/>
      <c r="AU150" s="106" t="str">
        <f t="shared" ca="1" si="5"/>
        <v/>
      </c>
      <c r="AV150" s="57"/>
    </row>
    <row r="151" spans="6:48" x14ac:dyDescent="0.2">
      <c r="F151" s="36" t="str">
        <f t="shared" ca="1" si="4"/>
        <v/>
      </c>
      <c r="G151" s="36"/>
      <c r="H151" s="41">
        <v>149</v>
      </c>
      <c r="I151" s="36"/>
      <c r="J151" s="36"/>
      <c r="AU151" s="106" t="str">
        <f t="shared" ca="1" si="5"/>
        <v/>
      </c>
      <c r="AV151" s="57"/>
    </row>
    <row r="152" spans="6:48" x14ac:dyDescent="0.2">
      <c r="F152" s="36" t="str">
        <f t="shared" ca="1" si="4"/>
        <v/>
      </c>
      <c r="G152" s="36"/>
      <c r="H152" s="41">
        <v>150</v>
      </c>
      <c r="I152" s="36"/>
      <c r="J152" s="36"/>
      <c r="AU152" s="106" t="str">
        <f t="shared" ca="1" si="5"/>
        <v/>
      </c>
      <c r="AV152" s="57"/>
    </row>
    <row r="153" spans="6:48" x14ac:dyDescent="0.2">
      <c r="F153" s="36" t="str">
        <f t="shared" ca="1" si="4"/>
        <v/>
      </c>
      <c r="G153" s="36"/>
      <c r="H153" s="41">
        <v>151</v>
      </c>
      <c r="I153" s="36"/>
      <c r="J153" s="36"/>
      <c r="AU153" s="106" t="str">
        <f t="shared" ca="1" si="5"/>
        <v/>
      </c>
      <c r="AV153" s="57"/>
    </row>
    <row r="154" spans="6:48" x14ac:dyDescent="0.2">
      <c r="F154" s="36" t="str">
        <f t="shared" ca="1" si="4"/>
        <v/>
      </c>
      <c r="G154" s="36"/>
      <c r="H154" s="41">
        <v>152</v>
      </c>
      <c r="I154" s="36"/>
      <c r="J154" s="36"/>
      <c r="AU154" s="106" t="str">
        <f t="shared" ca="1" si="5"/>
        <v/>
      </c>
      <c r="AV154" s="57"/>
    </row>
    <row r="155" spans="6:48" x14ac:dyDescent="0.2">
      <c r="F155" s="36" t="str">
        <f t="shared" ca="1" si="4"/>
        <v/>
      </c>
      <c r="G155" s="36"/>
      <c r="H155" s="41">
        <v>153</v>
      </c>
      <c r="I155" s="36"/>
      <c r="J155" s="36"/>
      <c r="AU155" s="106" t="str">
        <f t="shared" ca="1" si="5"/>
        <v/>
      </c>
      <c r="AV155" s="57"/>
    </row>
    <row r="156" spans="6:48" x14ac:dyDescent="0.2">
      <c r="F156" s="36" t="str">
        <f t="shared" ca="1" si="4"/>
        <v/>
      </c>
      <c r="G156" s="36"/>
      <c r="H156" s="41">
        <v>154</v>
      </c>
      <c r="I156" s="36"/>
      <c r="J156" s="36"/>
      <c r="AU156" s="106" t="str">
        <f t="shared" ca="1" si="5"/>
        <v/>
      </c>
      <c r="AV156" s="57"/>
    </row>
    <row r="157" spans="6:48" x14ac:dyDescent="0.2">
      <c r="F157" s="36" t="str">
        <f t="shared" ca="1" si="4"/>
        <v/>
      </c>
      <c r="G157" s="36"/>
      <c r="H157" s="41">
        <v>155</v>
      </c>
      <c r="I157" s="36"/>
      <c r="J157" s="36"/>
      <c r="AU157" s="106" t="str">
        <f t="shared" ca="1" si="5"/>
        <v/>
      </c>
      <c r="AV157" s="57"/>
    </row>
    <row r="158" spans="6:48" x14ac:dyDescent="0.2">
      <c r="F158" s="36" t="str">
        <f t="shared" ca="1" si="4"/>
        <v/>
      </c>
      <c r="G158" s="36"/>
      <c r="H158" s="41">
        <v>156</v>
      </c>
      <c r="I158" s="36"/>
      <c r="J158" s="36"/>
      <c r="AU158" s="106" t="str">
        <f t="shared" ca="1" si="5"/>
        <v/>
      </c>
      <c r="AV158" s="57"/>
    </row>
    <row r="159" spans="6:48" x14ac:dyDescent="0.2">
      <c r="F159" s="36" t="str">
        <f t="shared" ca="1" si="4"/>
        <v/>
      </c>
      <c r="G159" s="36"/>
      <c r="H159" s="41">
        <v>157</v>
      </c>
      <c r="I159" s="36"/>
      <c r="J159" s="36"/>
      <c r="AU159" s="106" t="str">
        <f t="shared" ca="1" si="5"/>
        <v/>
      </c>
      <c r="AV159" s="57"/>
    </row>
    <row r="160" spans="6:48" x14ac:dyDescent="0.2">
      <c r="F160" s="36" t="str">
        <f t="shared" ca="1" si="4"/>
        <v/>
      </c>
      <c r="G160" s="36"/>
      <c r="H160" s="41">
        <v>158</v>
      </c>
      <c r="I160" s="36"/>
      <c r="J160" s="36"/>
      <c r="AU160" s="106" t="str">
        <f t="shared" ca="1" si="5"/>
        <v/>
      </c>
      <c r="AV160" s="57"/>
    </row>
    <row r="161" spans="6:48" x14ac:dyDescent="0.2">
      <c r="F161" s="36" t="str">
        <f t="shared" ca="1" si="4"/>
        <v/>
      </c>
      <c r="G161" s="36"/>
      <c r="H161" s="41">
        <v>159</v>
      </c>
      <c r="I161" s="36"/>
      <c r="J161" s="36"/>
      <c r="AU161" s="106" t="str">
        <f t="shared" ca="1" si="5"/>
        <v/>
      </c>
      <c r="AV161" s="57"/>
    </row>
    <row r="162" spans="6:48" x14ac:dyDescent="0.2">
      <c r="F162" s="36" t="str">
        <f t="shared" ca="1" si="4"/>
        <v/>
      </c>
      <c r="G162" s="36"/>
      <c r="H162" s="41">
        <v>160</v>
      </c>
      <c r="I162" s="36"/>
      <c r="J162" s="36"/>
      <c r="AU162" s="106" t="str">
        <f t="shared" ca="1" si="5"/>
        <v/>
      </c>
      <c r="AV162" s="57"/>
    </row>
    <row r="163" spans="6:48" x14ac:dyDescent="0.2">
      <c r="F163" s="36" t="str">
        <f t="shared" ca="1" si="4"/>
        <v/>
      </c>
      <c r="G163" s="36"/>
      <c r="H163" s="41">
        <v>161</v>
      </c>
      <c r="I163" s="36"/>
      <c r="J163" s="36"/>
      <c r="AU163" s="106" t="str">
        <f t="shared" ca="1" si="5"/>
        <v/>
      </c>
      <c r="AV163" s="57"/>
    </row>
    <row r="164" spans="6:48" x14ac:dyDescent="0.2">
      <c r="F164" s="36" t="str">
        <f t="shared" ca="1" si="4"/>
        <v/>
      </c>
      <c r="G164" s="36"/>
      <c r="H164" s="41">
        <v>162</v>
      </c>
      <c r="I164" s="36"/>
      <c r="J164" s="36"/>
      <c r="AU164" s="106" t="str">
        <f t="shared" ca="1" si="5"/>
        <v/>
      </c>
      <c r="AV164" s="57"/>
    </row>
    <row r="165" spans="6:48" x14ac:dyDescent="0.2">
      <c r="F165" s="36" t="str">
        <f t="shared" ca="1" si="4"/>
        <v/>
      </c>
      <c r="G165" s="36"/>
      <c r="H165" s="41">
        <v>163</v>
      </c>
      <c r="I165" s="36"/>
      <c r="J165" s="36"/>
      <c r="AU165" s="106" t="str">
        <f t="shared" ca="1" si="5"/>
        <v/>
      </c>
      <c r="AV165" s="57"/>
    </row>
    <row r="166" spans="6:48" x14ac:dyDescent="0.2">
      <c r="F166" s="36" t="str">
        <f t="shared" ca="1" si="4"/>
        <v/>
      </c>
      <c r="G166" s="36"/>
      <c r="H166" s="41">
        <v>164</v>
      </c>
      <c r="I166" s="36"/>
      <c r="J166" s="36"/>
      <c r="AU166" s="106" t="str">
        <f t="shared" ca="1" si="5"/>
        <v/>
      </c>
      <c r="AV166" s="57"/>
    </row>
    <row r="167" spans="6:48" x14ac:dyDescent="0.2">
      <c r="F167" s="36" t="str">
        <f t="shared" ca="1" si="4"/>
        <v/>
      </c>
      <c r="G167" s="36"/>
      <c r="H167" s="41">
        <v>165</v>
      </c>
      <c r="I167" s="36"/>
      <c r="J167" s="36"/>
      <c r="AU167" s="106" t="str">
        <f t="shared" ca="1" si="5"/>
        <v/>
      </c>
      <c r="AV167" s="57"/>
    </row>
    <row r="168" spans="6:48" x14ac:dyDescent="0.2">
      <c r="F168" s="36" t="str">
        <f t="shared" ca="1" si="4"/>
        <v/>
      </c>
      <c r="G168" s="36"/>
      <c r="H168" s="41">
        <v>166</v>
      </c>
      <c r="I168" s="36"/>
      <c r="J168" s="36"/>
      <c r="AU168" s="106" t="str">
        <f t="shared" ca="1" si="5"/>
        <v/>
      </c>
      <c r="AV168" s="57"/>
    </row>
    <row r="169" spans="6:48" x14ac:dyDescent="0.2">
      <c r="F169" s="36" t="str">
        <f t="shared" ca="1" si="4"/>
        <v/>
      </c>
      <c r="G169" s="36"/>
      <c r="H169" s="41">
        <v>167</v>
      </c>
      <c r="I169" s="36"/>
      <c r="J169" s="36"/>
      <c r="AU169" s="106" t="str">
        <f t="shared" ca="1" si="5"/>
        <v/>
      </c>
      <c r="AV169" s="57"/>
    </row>
    <row r="170" spans="6:48" x14ac:dyDescent="0.2">
      <c r="F170" s="36" t="str">
        <f t="shared" ca="1" si="4"/>
        <v/>
      </c>
      <c r="G170" s="36"/>
      <c r="H170" s="41">
        <v>168</v>
      </c>
      <c r="I170" s="36"/>
      <c r="J170" s="36"/>
      <c r="AU170" s="106" t="str">
        <f t="shared" ca="1" si="5"/>
        <v/>
      </c>
      <c r="AV170" s="57"/>
    </row>
    <row r="171" spans="6:48" x14ac:dyDescent="0.2">
      <c r="F171" s="36" t="str">
        <f t="shared" ca="1" si="4"/>
        <v/>
      </c>
      <c r="G171" s="36"/>
      <c r="H171" s="41">
        <v>169</v>
      </c>
      <c r="I171" s="36"/>
      <c r="J171" s="36"/>
      <c r="AU171" s="106" t="str">
        <f t="shared" ca="1" si="5"/>
        <v/>
      </c>
      <c r="AV171" s="57"/>
    </row>
    <row r="172" spans="6:48" x14ac:dyDescent="0.2">
      <c r="F172" s="36" t="str">
        <f t="shared" ca="1" si="4"/>
        <v/>
      </c>
      <c r="G172" s="36"/>
      <c r="H172" s="41">
        <v>170</v>
      </c>
      <c r="I172" s="36"/>
      <c r="J172" s="36"/>
      <c r="AU172" s="106" t="str">
        <f t="shared" ca="1" si="5"/>
        <v/>
      </c>
      <c r="AV172" s="57"/>
    </row>
    <row r="173" spans="6:48" x14ac:dyDescent="0.2">
      <c r="F173" s="36" t="str">
        <f t="shared" ca="1" si="4"/>
        <v/>
      </c>
      <c r="G173" s="36"/>
      <c r="H173" s="41">
        <v>171</v>
      </c>
      <c r="I173" s="36"/>
      <c r="J173" s="36"/>
      <c r="AU173" s="106" t="str">
        <f t="shared" ca="1" si="5"/>
        <v/>
      </c>
      <c r="AV173" s="57"/>
    </row>
    <row r="174" spans="6:48" x14ac:dyDescent="0.2">
      <c r="F174" s="36" t="str">
        <f t="shared" ca="1" si="4"/>
        <v/>
      </c>
      <c r="G174" s="36"/>
      <c r="H174" s="41">
        <v>172</v>
      </c>
      <c r="I174" s="36"/>
      <c r="J174" s="36"/>
      <c r="AU174" s="106" t="str">
        <f t="shared" ca="1" si="5"/>
        <v/>
      </c>
      <c r="AV174" s="57"/>
    </row>
    <row r="175" spans="6:48" x14ac:dyDescent="0.2">
      <c r="F175" s="36" t="str">
        <f t="shared" ca="1" si="4"/>
        <v/>
      </c>
      <c r="G175" s="36"/>
      <c r="H175" s="41">
        <v>173</v>
      </c>
      <c r="I175" s="36"/>
      <c r="J175" s="36"/>
      <c r="AU175" s="106" t="str">
        <f t="shared" ca="1" si="5"/>
        <v/>
      </c>
      <c r="AV175" s="57"/>
    </row>
    <row r="176" spans="6:48" x14ac:dyDescent="0.2">
      <c r="F176" s="36" t="str">
        <f t="shared" ca="1" si="4"/>
        <v/>
      </c>
      <c r="G176" s="36"/>
      <c r="H176" s="41">
        <v>174</v>
      </c>
      <c r="I176" s="36"/>
      <c r="J176" s="36"/>
      <c r="AU176" s="106" t="str">
        <f t="shared" ca="1" si="5"/>
        <v/>
      </c>
      <c r="AV176" s="57"/>
    </row>
    <row r="177" spans="6:48" x14ac:dyDescent="0.2">
      <c r="F177" s="36" t="str">
        <f t="shared" ca="1" si="4"/>
        <v/>
      </c>
      <c r="G177" s="36"/>
      <c r="H177" s="41">
        <v>175</v>
      </c>
      <c r="I177" s="36"/>
      <c r="J177" s="36"/>
      <c r="AU177" s="106" t="str">
        <f t="shared" ca="1" si="5"/>
        <v/>
      </c>
      <c r="AV177" s="57"/>
    </row>
    <row r="178" spans="6:48" x14ac:dyDescent="0.2">
      <c r="F178" s="36" t="str">
        <f t="shared" ca="1" si="4"/>
        <v/>
      </c>
      <c r="G178" s="36"/>
      <c r="H178" s="41">
        <v>176</v>
      </c>
      <c r="I178" s="36"/>
      <c r="J178" s="36"/>
      <c r="AU178" s="106" t="str">
        <f t="shared" ca="1" si="5"/>
        <v/>
      </c>
      <c r="AV178" s="57"/>
    </row>
    <row r="179" spans="6:48" x14ac:dyDescent="0.2">
      <c r="F179" s="36" t="str">
        <f t="shared" ca="1" si="4"/>
        <v/>
      </c>
      <c r="G179" s="36"/>
      <c r="H179" s="41">
        <v>177</v>
      </c>
      <c r="I179" s="36"/>
      <c r="J179" s="36"/>
      <c r="AU179" s="106" t="str">
        <f t="shared" ca="1" si="5"/>
        <v/>
      </c>
      <c r="AV179" s="57"/>
    </row>
    <row r="180" spans="6:48" x14ac:dyDescent="0.2">
      <c r="F180" s="36" t="str">
        <f t="shared" ca="1" si="4"/>
        <v/>
      </c>
      <c r="G180" s="36"/>
      <c r="H180" s="41">
        <v>178</v>
      </c>
      <c r="I180" s="36"/>
      <c r="J180" s="36"/>
      <c r="AU180" s="106" t="str">
        <f t="shared" ca="1" si="5"/>
        <v/>
      </c>
      <c r="AV180" s="57"/>
    </row>
    <row r="181" spans="6:48" x14ac:dyDescent="0.2">
      <c r="F181" s="36" t="str">
        <f t="shared" ca="1" si="4"/>
        <v/>
      </c>
      <c r="G181" s="36"/>
      <c r="H181" s="41">
        <v>179</v>
      </c>
      <c r="I181" s="36"/>
      <c r="J181" s="36"/>
      <c r="AU181" s="106" t="str">
        <f t="shared" ca="1" si="5"/>
        <v/>
      </c>
      <c r="AV181" s="57"/>
    </row>
    <row r="182" spans="6:48" x14ac:dyDescent="0.2">
      <c r="F182" s="36" t="str">
        <f t="shared" ca="1" si="4"/>
        <v/>
      </c>
      <c r="G182" s="36"/>
      <c r="H182" s="41">
        <v>180</v>
      </c>
      <c r="I182" s="36"/>
      <c r="J182" s="36"/>
      <c r="AU182" s="106" t="str">
        <f t="shared" ca="1" si="5"/>
        <v/>
      </c>
      <c r="AV182" s="57"/>
    </row>
    <row r="183" spans="6:48" x14ac:dyDescent="0.2">
      <c r="F183" s="36" t="str">
        <f t="shared" ca="1" si="4"/>
        <v/>
      </c>
      <c r="G183" s="36"/>
      <c r="H183" s="41">
        <v>181</v>
      </c>
      <c r="I183" s="36"/>
      <c r="J183" s="36"/>
      <c r="AU183" s="106" t="str">
        <f t="shared" ca="1" si="5"/>
        <v/>
      </c>
      <c r="AV183" s="57"/>
    </row>
    <row r="184" spans="6:48" x14ac:dyDescent="0.2">
      <c r="F184" s="36" t="str">
        <f t="shared" ca="1" si="4"/>
        <v/>
      </c>
      <c r="G184" s="36"/>
      <c r="H184" s="41">
        <v>182</v>
      </c>
      <c r="I184" s="36"/>
      <c r="J184" s="36"/>
      <c r="AU184" s="106" t="str">
        <f t="shared" ca="1" si="5"/>
        <v/>
      </c>
      <c r="AV184" s="57"/>
    </row>
    <row r="185" spans="6:48" x14ac:dyDescent="0.2">
      <c r="F185" s="36" t="str">
        <f t="shared" ca="1" si="4"/>
        <v/>
      </c>
      <c r="G185" s="36"/>
      <c r="H185" s="41">
        <v>183</v>
      </c>
      <c r="I185" s="36"/>
      <c r="J185" s="36"/>
      <c r="AU185" s="106" t="str">
        <f t="shared" ca="1" si="5"/>
        <v/>
      </c>
      <c r="AV185" s="57"/>
    </row>
    <row r="186" spans="6:48" x14ac:dyDescent="0.2">
      <c r="F186" s="36" t="str">
        <f t="shared" ca="1" si="4"/>
        <v/>
      </c>
      <c r="G186" s="36"/>
      <c r="H186" s="41">
        <v>184</v>
      </c>
      <c r="I186" s="36"/>
      <c r="J186" s="36"/>
      <c r="AU186" s="106" t="str">
        <f t="shared" ca="1" si="5"/>
        <v/>
      </c>
      <c r="AV186" s="57"/>
    </row>
    <row r="187" spans="6:48" x14ac:dyDescent="0.2">
      <c r="F187" s="36" t="str">
        <f t="shared" ca="1" si="4"/>
        <v/>
      </c>
      <c r="G187" s="36"/>
      <c r="H187" s="41">
        <v>185</v>
      </c>
      <c r="I187" s="36"/>
      <c r="J187" s="36"/>
      <c r="AU187" s="106" t="str">
        <f t="shared" ca="1" si="5"/>
        <v/>
      </c>
      <c r="AV187" s="57"/>
    </row>
    <row r="188" spans="6:48" x14ac:dyDescent="0.2">
      <c r="F188" s="36" t="str">
        <f t="shared" ca="1" si="4"/>
        <v/>
      </c>
      <c r="G188" s="36"/>
      <c r="H188" s="41">
        <v>186</v>
      </c>
      <c r="I188" s="36"/>
      <c r="J188" s="36"/>
      <c r="AU188" s="106" t="str">
        <f t="shared" ca="1" si="5"/>
        <v/>
      </c>
      <c r="AV188" s="57"/>
    </row>
    <row r="189" spans="6:48" x14ac:dyDescent="0.2">
      <c r="F189" s="36" t="str">
        <f t="shared" ca="1" si="4"/>
        <v/>
      </c>
      <c r="G189" s="36"/>
      <c r="H189" s="41">
        <v>187</v>
      </c>
      <c r="I189" s="36"/>
      <c r="J189" s="36"/>
      <c r="AU189" s="106" t="str">
        <f t="shared" ca="1" si="5"/>
        <v/>
      </c>
      <c r="AV189" s="57"/>
    </row>
    <row r="190" spans="6:48" x14ac:dyDescent="0.2">
      <c r="F190" s="36" t="str">
        <f t="shared" ca="1" si="4"/>
        <v/>
      </c>
      <c r="G190" s="36"/>
      <c r="H190" s="41">
        <v>188</v>
      </c>
      <c r="I190" s="36"/>
      <c r="J190" s="36"/>
      <c r="AU190" s="106" t="str">
        <f t="shared" ca="1" si="5"/>
        <v/>
      </c>
      <c r="AV190" s="57"/>
    </row>
    <row r="191" spans="6:48" x14ac:dyDescent="0.2">
      <c r="F191" s="36" t="str">
        <f t="shared" ca="1" si="4"/>
        <v/>
      </c>
      <c r="G191" s="36"/>
      <c r="H191" s="41">
        <v>189</v>
      </c>
      <c r="I191" s="36"/>
      <c r="J191" s="36"/>
      <c r="AU191" s="106" t="str">
        <f t="shared" ca="1" si="5"/>
        <v/>
      </c>
      <c r="AV191" s="57"/>
    </row>
    <row r="192" spans="6:48" x14ac:dyDescent="0.2">
      <c r="F192" s="36" t="str">
        <f t="shared" ca="1" si="4"/>
        <v/>
      </c>
      <c r="G192" s="36"/>
      <c r="H192" s="41">
        <v>190</v>
      </c>
      <c r="I192" s="36"/>
      <c r="J192" s="36"/>
      <c r="AU192" s="106" t="str">
        <f t="shared" ca="1" si="5"/>
        <v/>
      </c>
      <c r="AV192" s="57"/>
    </row>
    <row r="193" spans="6:48" x14ac:dyDescent="0.2">
      <c r="F193" s="36" t="str">
        <f t="shared" ca="1" si="4"/>
        <v/>
      </c>
      <c r="G193" s="36"/>
      <c r="H193" s="41">
        <v>191</v>
      </c>
      <c r="I193" s="36"/>
      <c r="J193" s="36"/>
      <c r="AU193" s="106" t="str">
        <f t="shared" ca="1" si="5"/>
        <v/>
      </c>
      <c r="AV193" s="57"/>
    </row>
    <row r="194" spans="6:48" x14ac:dyDescent="0.2">
      <c r="F194" s="36" t="str">
        <f t="shared" ca="1" si="4"/>
        <v/>
      </c>
      <c r="G194" s="36"/>
      <c r="H194" s="41">
        <v>192</v>
      </c>
      <c r="I194" s="36"/>
      <c r="J194" s="36"/>
      <c r="AU194" s="106" t="str">
        <f t="shared" ca="1" si="5"/>
        <v/>
      </c>
      <c r="AV194" s="57"/>
    </row>
    <row r="195" spans="6:48" x14ac:dyDescent="0.2">
      <c r="F195" s="36" t="str">
        <f t="shared" ca="1" si="4"/>
        <v/>
      </c>
      <c r="G195" s="36"/>
      <c r="H195" s="41">
        <v>193</v>
      </c>
      <c r="I195" s="36"/>
      <c r="J195" s="36"/>
      <c r="AU195" s="106" t="str">
        <f t="shared" ca="1" si="5"/>
        <v/>
      </c>
      <c r="AV195" s="57"/>
    </row>
    <row r="196" spans="6:48" x14ac:dyDescent="0.2">
      <c r="F196" s="36" t="str">
        <f t="shared" ref="F196:F202" ca="1" si="6">_xlfn.IFNA(IF($H196+1&gt;$G$2,"",INDEX(INDIRECT("SubnetsVLANs!$D$"&amp;$H196+2&amp;":$D$"&amp;$G$2),MATCH("vlan*",INDIRECT("SubnetsVLANs!$E$"&amp;$H196+2&amp;":$E$"&amp;$G$2),0))),"")</f>
        <v/>
      </c>
      <c r="G196" s="36"/>
      <c r="H196" s="41">
        <v>194</v>
      </c>
      <c r="I196" s="36"/>
      <c r="J196" s="36"/>
      <c r="AU196" s="106" t="str">
        <f t="shared" ref="AU196:AU201" ca="1" si="7">_xlfn.IFNA(IF($H196+1&gt;$G$2,"",INDEX(INDIRECT("SubnetsVLANs!$D$"&amp;$H196+2&amp;":$D$"&amp;$G$2),MATCH("Subnet*",INDIRECT("SubnetsVLANs!$E$"&amp;$H196+2&amp;":$E$"&amp;$G$2),0))),"")</f>
        <v/>
      </c>
      <c r="AV196" s="57"/>
    </row>
    <row r="197" spans="6:48" x14ac:dyDescent="0.2">
      <c r="F197" s="36" t="str">
        <f t="shared" ca="1" si="6"/>
        <v/>
      </c>
      <c r="G197" s="36"/>
      <c r="H197" s="41">
        <v>195</v>
      </c>
      <c r="I197" s="36"/>
      <c r="J197" s="36"/>
      <c r="AU197" s="106" t="str">
        <f t="shared" ca="1" si="7"/>
        <v/>
      </c>
      <c r="AV197" s="57"/>
    </row>
    <row r="198" spans="6:48" x14ac:dyDescent="0.2">
      <c r="F198" s="36" t="str">
        <f t="shared" ca="1" si="6"/>
        <v/>
      </c>
      <c r="G198" s="36"/>
      <c r="H198" s="41">
        <v>196</v>
      </c>
      <c r="I198" s="36"/>
      <c r="J198" s="36"/>
      <c r="AU198" s="106" t="str">
        <f t="shared" ca="1" si="7"/>
        <v/>
      </c>
      <c r="AV198" s="57"/>
    </row>
    <row r="199" spans="6:48" x14ac:dyDescent="0.2">
      <c r="F199" s="36" t="str">
        <f t="shared" ca="1" si="6"/>
        <v/>
      </c>
      <c r="G199" s="36"/>
      <c r="H199" s="41">
        <v>197</v>
      </c>
      <c r="I199" s="36"/>
      <c r="J199" s="36"/>
      <c r="AU199" s="106" t="str">
        <f t="shared" ca="1" si="7"/>
        <v/>
      </c>
      <c r="AV199" s="57"/>
    </row>
    <row r="200" spans="6:48" x14ac:dyDescent="0.2">
      <c r="F200" s="36" t="str">
        <f t="shared" ca="1" si="6"/>
        <v/>
      </c>
      <c r="G200" s="36"/>
      <c r="H200" s="41">
        <v>198</v>
      </c>
      <c r="I200" s="36"/>
      <c r="J200" s="36"/>
      <c r="AU200" s="106" t="str">
        <f t="shared" ca="1" si="7"/>
        <v/>
      </c>
      <c r="AV200" s="57"/>
    </row>
    <row r="201" spans="6:48" x14ac:dyDescent="0.2">
      <c r="F201" s="36" t="str">
        <f t="shared" ca="1" si="6"/>
        <v/>
      </c>
      <c r="G201" s="36"/>
      <c r="H201" s="41">
        <v>199</v>
      </c>
      <c r="I201" s="36"/>
      <c r="J201" s="36"/>
      <c r="AU201" s="106" t="str">
        <f t="shared" ca="1" si="7"/>
        <v/>
      </c>
      <c r="AV201" s="57"/>
    </row>
    <row r="202" spans="6:48" x14ac:dyDescent="0.2">
      <c r="F202" s="36" t="str">
        <f t="shared" ca="1" si="6"/>
        <v/>
      </c>
      <c r="G202" s="36"/>
      <c r="H202" s="41">
        <v>200</v>
      </c>
      <c r="I202" s="36"/>
      <c r="J202" s="36"/>
    </row>
  </sheetData>
  <pageMargins left="0.7" right="0.7" top="0.75" bottom="0.75" header="0.3" footer="0.3"/>
  <pageSetup orientation="portrait" r:id="rId1"/>
  <headerFooter>
    <oddHeader>&amp;L&amp;"Calibri"&amp;10&amp;K000000 Confidential - Oracle Restricted&amp;1#_x000D_</oddHeader>
    <oddFooter>&amp;L_x000D_&amp;1#&amp;"Calibri"&amp;10&amp;K000000 Confidential - Oracle 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504</v>
      </c>
      <c r="B1" s="55" t="s">
        <v>558</v>
      </c>
      <c r="C1" s="55" t="s">
        <v>1054</v>
      </c>
      <c r="D1" s="55" t="s">
        <v>1079</v>
      </c>
    </row>
    <row r="2" spans="1:4" x14ac:dyDescent="0.2">
      <c r="A2" s="57"/>
      <c r="B2" s="57" t="s">
        <v>377</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headerFooter>
    <oddHeader>&amp;L&amp;"Calibri"&amp;10&amp;K000000 Confidential - Oracle Restricted&amp;1#_x000D_</oddHeader>
    <oddFooter>&amp;L_x000D_&amp;1#&amp;"Calibri"&amp;10&amp;K000000 Confidential - Oracle Restricted</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47</vt:i4>
      </vt:variant>
      <vt:variant>
        <vt:lpstr>Named Ranges</vt:lpstr>
      </vt:variant>
      <vt:variant>
        <vt:i4>20</vt:i4>
      </vt:variant>
    </vt:vector>
  </HeadingPairs>
  <TitlesOfParts>
    <vt:vector size="67"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LB-RoutingPolicy</vt:lpstr>
      <vt:lpstr>NLB-Listeners</vt:lpstr>
      <vt:lpstr>NLB-BackendSets-BackendServers</vt:lpstr>
      <vt:lpstr>ADB</vt:lpstr>
      <vt:lpstr>DBSystems-VM-BM</vt:lpstr>
      <vt:lpstr>EXA-Infra</vt:lpstr>
      <vt:lpstr>EXA-VMClusters</vt:lpstr>
      <vt:lpstr>SDDCs</vt:lpstr>
      <vt:lpstr>SDDCs-Network</vt:lpstr>
      <vt:lpstr>Buckets</vt:lpstr>
      <vt:lpstr>KMS</vt:lpstr>
      <vt:lpstr>MySQL-DBSystems</vt:lpstr>
      <vt:lpstr>MySQL-Configurations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2025-09-18T08:15:08Z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665055-977f-4acd-9884-1bec8e5ad200_Enabled">
    <vt:lpwstr>true</vt:lpwstr>
  </property>
  <property fmtid="{D5CDD505-2E9C-101B-9397-08002B2CF9AE}" pid="3" name="MSIP_Label_56665055-977f-4acd-9884-1bec8e5ad200_SetDate">
    <vt:lpwstr>2025-03-21T15:25:41Z</vt:lpwstr>
  </property>
  <property fmtid="{D5CDD505-2E9C-101B-9397-08002B2CF9AE}" pid="4" name="MSIP_Label_56665055-977f-4acd-9884-1bec8e5ad200_Method">
    <vt:lpwstr>Standard</vt:lpwstr>
  </property>
  <property fmtid="{D5CDD505-2E9C-101B-9397-08002B2CF9AE}" pid="5" name="MSIP_Label_56665055-977f-4acd-9884-1bec8e5ad200_Name">
    <vt:lpwstr>Anyone ( Unrestricted )</vt:lpwstr>
  </property>
  <property fmtid="{D5CDD505-2E9C-101B-9397-08002B2CF9AE}" pid="6" name="MSIP_Label_56665055-977f-4acd-9884-1bec8e5ad200_SiteId">
    <vt:lpwstr>4e2c6054-71cb-48f1-bd6c-3a9705aca71b</vt:lpwstr>
  </property>
  <property fmtid="{D5CDD505-2E9C-101B-9397-08002B2CF9AE}" pid="7" name="MSIP_Label_56665055-977f-4acd-9884-1bec8e5ad200_ActionId">
    <vt:lpwstr>33e8d50f-9c77-44b5-8e21-33cd7ad77b9a</vt:lpwstr>
  </property>
  <property fmtid="{D5CDD505-2E9C-101B-9397-08002B2CF9AE}" pid="8" name="MSIP_Label_56665055-977f-4acd-9884-1bec8e5ad200_ContentBits">
    <vt:lpwstr>3</vt:lpwstr>
  </property>
  <property fmtid="{D5CDD505-2E9C-101B-9397-08002B2CF9AE}" pid="9" name="MSIP_Label_56665055-977f-4acd-9884-1bec8e5ad200_Tag">
    <vt:lpwstr>50, 3, 0, 1</vt:lpwstr>
  </property>
</Properties>
</file>