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CDD20AE5-3760-744A-951F-4CCC0D12D566}" xr6:coauthVersionLast="47" xr6:coauthVersionMax="47" xr10:uidLastSave="{00000000-0000-0000-0000-000000000000}"/>
  <bookViews>
    <workbookView xWindow="0" yWindow="760" windowWidth="30240" windowHeight="1742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NLB-Listeners" sheetId="36" r:id="rId31"/>
    <sheet name="NLB-BackendSets-BackendServers" sheetId="35" r:id="rId32"/>
    <sheet name="ADB" sheetId="38" r:id="rId33"/>
    <sheet name="DBSystems-VM-BM" sheetId="24" r:id="rId34"/>
    <sheet name="EXA-Infra" sheetId="33" r:id="rId35"/>
    <sheet name="EXA-VMClusters" sheetId="26" r:id="rId36"/>
    <sheet name="SDDCs" sheetId="42" r:id="rId37"/>
    <sheet name="SDDCs-Network" sheetId="43" r:id="rId38"/>
    <sheet name="Buckets" sheetId="49" r:id="rId39"/>
    <sheet name="KMS" sheetId="52" r:id="rId40"/>
    <sheet name="Database_Dropdown" sheetId="40" state="hidden" r:id="rId41"/>
    <sheet name="LB Rule Set Dropdown" sheetId="21" state="hidden" r:id="rId42"/>
    <sheet name="drop_down_rule_set" sheetId="31" state="hidden" r:id="rId43"/>
    <sheet name="drop_down_rule_comp" sheetId="32" state="hidden" r:id="rId44"/>
  </sheets>
  <externalReferences>
    <externalReference r:id="rId45"/>
    <externalReference r:id="rId46"/>
    <externalReference r:id="rId47"/>
    <externalReference r:id="rId48"/>
    <externalReference r:id="rId49"/>
    <externalReference r:id="rId50"/>
    <externalReference r:id="rId51"/>
    <externalReference r:id="rId52"/>
    <externalReference r:id="rId53"/>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40">Database_Dropdown!#REF!</definedName>
    <definedName name="bm_shapes_drop" localSheetId="14">[1]Database_Dropdown!$F$2:$F$3</definedName>
    <definedName name="bm_shapes_drop" localSheetId="10">[2]Database_Dropdown!$F$2:$F$3</definedName>
    <definedName name="bm_shapes_drop" localSheetId="43">[3]Database_Dropdown!$F$2:$F$3</definedName>
    <definedName name="bm_shapes_drop" localSheetId="42">[4]Database_Dropdown!$F$2:$F$3</definedName>
    <definedName name="bm_shapes_drop" localSheetId="31">[5]Database_Dropdown!#REF!</definedName>
    <definedName name="bm_shapes_drop" localSheetId="30">[5]Database_Dropdown!#REF!</definedName>
    <definedName name="bm_shapes_drop" localSheetId="24">[6]Database_Dropdown!#REF!</definedName>
    <definedName name="bm_shapes_drop">[7]Database_Dropdown!#REF!</definedName>
    <definedName name="char_set" localSheetId="40">Database_Dropdown!$H$2:$H$108</definedName>
    <definedName name="char_set" localSheetId="14">[1]Database_Dropdown!$I$2:$I$108</definedName>
    <definedName name="char_set" localSheetId="10">[2]Database_Dropdown!$I$2:$I$108</definedName>
    <definedName name="char_set" localSheetId="43">[3]Database_Dropdown!$I$2:$I$108</definedName>
    <definedName name="char_set" localSheetId="42">[4]Database_Dropdown!$I$2:$I$108</definedName>
    <definedName name="char_set" localSheetId="31">[5]Database_Dropdown!$H$2:$H$108</definedName>
    <definedName name="char_set" localSheetId="30">[5]Database_Dropdown!$H$2:$H$108</definedName>
    <definedName name="char_set" localSheetId="24">[6]Database_Dropdown!$H$2:$H$108</definedName>
    <definedName name="char_set">[7]Database_Dropdown!$H$2:$H$108</definedName>
    <definedName name="D3D1000">'DBSystems-VM-BM'!$D$3</definedName>
    <definedName name="db_sersion_drop" localSheetId="40">Database_Dropdown!$C$2:$C$14</definedName>
    <definedName name="db_sersion_drop" localSheetId="14">[1]Database_Dropdown!$C$2:$C$14</definedName>
    <definedName name="db_sersion_drop" localSheetId="10">[2]Database_Dropdown!$C$2:$C$14</definedName>
    <definedName name="db_sersion_drop" localSheetId="43">[3]Database_Dropdown!$C$2:$C$14</definedName>
    <definedName name="db_sersion_drop" localSheetId="42">[4]Database_Dropdown!$C$2:$C$14</definedName>
    <definedName name="db_sersion_drop" localSheetId="31">[5]Database_Dropdown!$C$2:$C$14</definedName>
    <definedName name="db_sersion_drop" localSheetId="30">[5]Database_Dropdown!$C$2:$C$14</definedName>
    <definedName name="db_sersion_drop" localSheetId="24">[6]Database_Dropdown!$C$2:$C$14</definedName>
    <definedName name="db_sersion_drop">[7]Database_Dropdown!$C$2:$C$14</definedName>
    <definedName name="exa_shapes_drop" localSheetId="40">Database_Dropdown!$E$2:$E$11</definedName>
    <definedName name="exa_shapes_drop" localSheetId="14">[1]Database_Dropdown!$E$2:$E$11</definedName>
    <definedName name="exa_shapes_drop" localSheetId="10">[2]Database_Dropdown!$E$2:$E$11</definedName>
    <definedName name="exa_shapes_drop" localSheetId="43">[3]Database_Dropdown!$E$2:$E$11</definedName>
    <definedName name="exa_shapes_drop" localSheetId="42">[4]Database_Dropdown!$E$2:$E$11</definedName>
    <definedName name="exa_shapes_drop" localSheetId="31">[5]Database_Dropdown!$E$2:$E$11</definedName>
    <definedName name="exa_shapes_drop" localSheetId="30">[5]Database_Dropdown!$E$2:$E$11</definedName>
    <definedName name="exa_shapes_drop" localSheetId="24">[6]Database_Dropdown!$E$2:$E$11</definedName>
    <definedName name="exa_shapes_drop">[7]Database_Dropdown!$E$2:$E$11</definedName>
    <definedName name="Header_Size" localSheetId="40">'LB Rule Set Dropdown'!$F$2:$F$6</definedName>
    <definedName name="Header_Size" localSheetId="14">'[1]Rule Set Dropdown'!$F$2:$F$6</definedName>
    <definedName name="Header_Size" localSheetId="10">'[2]Rule Set Dropdown'!$F$2:$F$6</definedName>
    <definedName name="Header_Size" localSheetId="43">'[3]Rule Set Dropdown'!$F$2:$F$6</definedName>
    <definedName name="Header_Size" localSheetId="42">#REF!</definedName>
    <definedName name="Header_Size" localSheetId="31">'[5]LB Rule Set Dropdown'!$F$2:$F$6</definedName>
    <definedName name="Header_Size" localSheetId="30">'[5]LB Rule Set Dropdown'!$F$2:$F$6</definedName>
    <definedName name="Header_Size" localSheetId="24">'[8]LB Rule Set Dropdown'!$F$2:$F$6</definedName>
    <definedName name="Header_Size">'LB Rule Set Dropdown'!$F$2:$F$6</definedName>
    <definedName name="license_type_drop" localSheetId="40">Database_Dropdown!$F$2:$F$3</definedName>
    <definedName name="license_type_drop" localSheetId="14">[1]Database_Dropdown!$G$2:$G$3</definedName>
    <definedName name="license_type_drop" localSheetId="10">[2]Database_Dropdown!$G$2:$G$3</definedName>
    <definedName name="license_type_drop" localSheetId="43">[3]Database_Dropdown!$G$2:$G$3</definedName>
    <definedName name="license_type_drop" localSheetId="42">[4]Database_Dropdown!$G$2:$G$3</definedName>
    <definedName name="license_type_drop" localSheetId="31">[5]Database_Dropdown!$F$2:$F$3</definedName>
    <definedName name="license_type_drop" localSheetId="30">[5]Database_Dropdown!$F$2:$F$3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40">Database_Dropdown!$G$2:$G$3</definedName>
    <definedName name="nchar_set" localSheetId="14">[1]Database_Dropdown!$H$2:$H$3</definedName>
    <definedName name="nchar_set" localSheetId="10">[2]Database_Dropdown!$H$2:$H$3</definedName>
    <definedName name="nchar_set" localSheetId="43">[3]Database_Dropdown!$H$2:$H$3</definedName>
    <definedName name="nchar_set" localSheetId="42">[4]Database_Dropdown!$H$2:$H$3</definedName>
    <definedName name="nchar_set" localSheetId="31">[5]Database_Dropdown!$G$2:$G$3</definedName>
    <definedName name="nchar_set" localSheetId="30">[5]Database_Dropdown!$G$2:$G$3</definedName>
    <definedName name="nchar_set" localSheetId="24">[6]Database_Dropdown!$G$2:$G$3</definedName>
    <definedName name="nchar_set">[7]Database_Dropdown!$G$2:$G$3</definedName>
    <definedName name="Response_Code" localSheetId="40">'LB Rule Set Dropdown'!$E$2:$E$7</definedName>
    <definedName name="Response_Code" localSheetId="14">'[1]Rule Set Dropdown'!$E$2:$E$7</definedName>
    <definedName name="Response_Code" localSheetId="10">'[2]Rule Set Dropdown'!$E$2:$E$7</definedName>
    <definedName name="Response_Code" localSheetId="43">'[3]Rule Set Dropdown'!$E$2:$E$7</definedName>
    <definedName name="Response_Code" localSheetId="42">#REF!</definedName>
    <definedName name="Response_Code" localSheetId="31">'[5]LB Rule Set Dropdown'!$E$2:$E$7</definedName>
    <definedName name="Response_Code" localSheetId="30">'[5]LB Rule Set Dropdown'!$E$2:$E$7</definedName>
    <definedName name="Response_Code" localSheetId="24">'[8]LB Rule Set Dropdown'!$E$2:$E$7</definedName>
    <definedName name="Response_Code">'LB Rule Set Dropdown'!$E$2:$E$7</definedName>
    <definedName name="Shape_Option" localSheetId="40">#REF!</definedName>
    <definedName name="Shape_Option" localSheetId="33">#REF!</definedName>
    <definedName name="Shape_Option" localSheetId="14">#REF!</definedName>
    <definedName name="Shape_Option" localSheetId="10">#REF!</definedName>
    <definedName name="Shape_Option" localSheetId="43">#REF!</definedName>
    <definedName name="Shape_Option" localSheetId="42">#REF!</definedName>
    <definedName name="Shape_Option" localSheetId="35">#REF!</definedName>
    <definedName name="Shape_Option" localSheetId="30">#REF!</definedName>
    <definedName name="Shape_Option" localSheetId="24">#REF!</definedName>
    <definedName name="Shape_Option">#REF!</definedName>
    <definedName name="Shape_Option_DB">[9]Database!$B$10:$J$10</definedName>
    <definedName name="software_drop" localSheetId="40">Database_Dropdown!$B$2:$B$5</definedName>
    <definedName name="software_drop" localSheetId="14">[1]Database_Dropdown!$B$2:$B$5</definedName>
    <definedName name="software_drop" localSheetId="10">[2]Database_Dropdown!$B$2:$B$5</definedName>
    <definedName name="software_drop" localSheetId="43">[3]Database_Dropdown!$B$2:$B$5</definedName>
    <definedName name="software_drop" localSheetId="42">[4]Database_Dropdown!$B$2:$B$5</definedName>
    <definedName name="software_drop" localSheetId="31">[5]Database_Dropdown!$B$2:$B$5</definedName>
    <definedName name="software_drop" localSheetId="30">[5]Database_Dropdown!$B$2:$B$5</definedName>
    <definedName name="software_drop" localSheetId="24">[6]Database_Dropdown!$B$2:$B$5</definedName>
    <definedName name="software_drop">[7]Database_Dropdown!$B$2:$B$5</definedName>
    <definedName name="VM_Shapes" localSheetId="40">Database_Dropdown!$A$2:$A$12</definedName>
    <definedName name="VM_Shapes" localSheetId="14">#REF!</definedName>
    <definedName name="VM_Shapes" localSheetId="10">#REF!</definedName>
    <definedName name="VM_Shapes">'DBSystems-VM-BM'!$AB$395:$AB$405</definedName>
    <definedName name="VM_shapes_drop" localSheetId="40">Database_Dropdown!$A$2:$A$7</definedName>
    <definedName name="VM_shapes_drop" localSheetId="14">[1]Database_Dropdown!$A$2:$A$7</definedName>
    <definedName name="VM_shapes_drop" localSheetId="10">[2]Database_Dropdown!$A$2:$A$7</definedName>
    <definedName name="VM_shapes_drop" localSheetId="43">[3]Database_Dropdown!$A$2:$A$7</definedName>
    <definedName name="VM_shapes_drop" localSheetId="42">[4]Database_Dropdown!$A$2:$A$7</definedName>
    <definedName name="VM_shapes_drop" localSheetId="31">[5]Database_Dropdown!$A$2:$A$7</definedName>
    <definedName name="VM_shapes_drop" localSheetId="30">[5]Database_Dropdown!$A$2:$A$7</definedName>
    <definedName name="VM_shapes_drop" localSheetId="24">[6]Database_Dropdown!$A$2:$A$7</definedName>
    <definedName name="VM_shapes_drop">[7]Database_Dropdown!$A$2:$A$7</definedName>
    <definedName name="workload_drop" localSheetId="40">Database_Dropdown!$D$2:$D$3</definedName>
    <definedName name="workload_drop" localSheetId="14">[1]Database_Dropdown!$D$2:$D$3</definedName>
    <definedName name="workload_drop" localSheetId="10">[2]Database_Dropdown!$D$2:$D$3</definedName>
    <definedName name="workload_drop" localSheetId="43">[3]Database_Dropdown!$D$2:$D$3</definedName>
    <definedName name="workload_drop" localSheetId="42">[4]Database_Dropdown!$D$2:$D$3</definedName>
    <definedName name="workload_drop" localSheetId="31">[5]Database_Dropdown!$D$2:$D$3</definedName>
    <definedName name="workload_drop" localSheetId="30">[5]Database_Dropdown!$D$2:$D$3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15" i="31" l="1"/>
  <c r="AU16" i="31"/>
  <c r="AU17" i="31"/>
  <c r="AU18" i="31"/>
  <c r="AU19" i="31"/>
  <c r="AU20" i="31"/>
  <c r="AU21" i="31"/>
  <c r="AU22" i="31"/>
  <c r="AU23" i="31"/>
  <c r="AU24" i="31"/>
  <c r="AU25" i="31"/>
  <c r="AU26" i="31"/>
  <c r="AU27" i="31"/>
  <c r="AU28" i="31"/>
  <c r="AU29" i="31"/>
  <c r="AU30" i="31"/>
  <c r="AU31" i="31"/>
  <c r="AU32" i="31"/>
  <c r="AU33" i="31"/>
  <c r="AU34" i="31"/>
  <c r="AU35" i="31"/>
  <c r="AU36" i="31"/>
  <c r="AU37" i="31"/>
  <c r="AU38" i="31"/>
  <c r="AU39" i="31"/>
  <c r="AU40" i="31"/>
  <c r="AU41" i="31"/>
  <c r="AU42" i="31"/>
  <c r="AU43" i="31"/>
  <c r="AU44" i="31"/>
  <c r="AU45" i="31"/>
  <c r="AU46" i="31"/>
  <c r="AU47" i="31"/>
  <c r="AU48" i="31"/>
  <c r="AU49" i="31"/>
  <c r="AU50" i="31"/>
  <c r="AU51" i="31"/>
  <c r="AU52" i="31"/>
  <c r="AU53" i="31"/>
  <c r="AU54" i="31"/>
  <c r="AU55" i="31"/>
  <c r="AU56" i="31"/>
  <c r="AU57" i="31"/>
  <c r="AU58" i="31"/>
  <c r="AU59" i="31"/>
  <c r="AU60" i="31"/>
  <c r="AU61" i="31"/>
  <c r="AU62" i="31"/>
  <c r="AU63" i="31"/>
  <c r="AU64" i="31"/>
  <c r="AU65" i="31"/>
  <c r="AU66" i="31"/>
  <c r="AU67" i="31"/>
  <c r="AU68" i="31"/>
  <c r="AU69" i="31"/>
  <c r="AU70" i="31"/>
  <c r="AU71" i="31"/>
  <c r="AU72" i="31"/>
  <c r="AU73" i="31"/>
  <c r="AU74" i="31"/>
  <c r="AU75" i="31"/>
  <c r="AU76" i="31"/>
  <c r="AU77" i="31"/>
  <c r="AU78" i="31"/>
  <c r="AU79" i="31"/>
  <c r="AU80" i="31"/>
  <c r="AU81" i="31"/>
  <c r="AU82" i="31"/>
  <c r="AU83" i="31"/>
  <c r="AU84" i="31"/>
  <c r="AU85" i="31"/>
  <c r="AU86" i="31"/>
  <c r="AU87" i="31"/>
  <c r="AU88" i="31"/>
  <c r="AU89" i="31"/>
  <c r="AU90" i="31"/>
  <c r="AU91" i="31"/>
  <c r="AU92" i="31"/>
  <c r="AU93" i="31"/>
  <c r="AU94" i="31"/>
  <c r="AU95" i="31"/>
  <c r="AU96" i="31"/>
  <c r="AU97" i="31"/>
  <c r="AU98" i="31"/>
  <c r="AU99" i="31"/>
  <c r="AU100" i="31"/>
  <c r="AU101" i="31"/>
  <c r="AU102" i="31"/>
  <c r="AU103" i="31"/>
  <c r="AU104" i="31"/>
  <c r="AU105" i="31"/>
  <c r="AU106" i="31"/>
  <c r="AU107" i="31"/>
  <c r="AU108" i="31"/>
  <c r="AU109" i="31"/>
  <c r="AU110" i="31"/>
  <c r="AU111" i="31"/>
  <c r="AU112" i="31"/>
  <c r="AU113" i="31"/>
  <c r="AU114" i="31"/>
  <c r="AU115" i="31"/>
  <c r="AU116" i="31"/>
  <c r="AU117" i="31"/>
  <c r="AU118" i="31"/>
  <c r="AU119" i="31"/>
  <c r="AU120" i="31"/>
  <c r="AU121" i="31"/>
  <c r="AU122" i="31"/>
  <c r="AU123" i="31"/>
  <c r="AU124" i="31"/>
  <c r="AU125" i="31"/>
  <c r="AU126" i="31"/>
  <c r="AU127" i="31"/>
  <c r="AU128" i="31"/>
  <c r="AU129" i="31"/>
  <c r="AU130" i="31"/>
  <c r="AU131" i="31"/>
  <c r="AU132" i="31"/>
  <c r="AU133" i="31"/>
  <c r="AU134" i="31"/>
  <c r="AU135" i="31"/>
  <c r="AU136" i="31"/>
  <c r="AU137" i="31"/>
  <c r="AU138" i="31"/>
  <c r="AU139" i="31"/>
  <c r="AU140" i="31"/>
  <c r="AU141" i="31"/>
  <c r="AU142" i="31"/>
  <c r="AU143" i="31"/>
  <c r="AU144" i="31"/>
  <c r="AU145" i="31"/>
  <c r="AU146" i="31"/>
  <c r="AU147" i="31"/>
  <c r="AU148" i="31"/>
  <c r="AU149" i="31"/>
  <c r="AU150" i="31"/>
  <c r="AU151" i="31"/>
  <c r="AU152" i="31"/>
  <c r="AU153" i="31"/>
  <c r="AU154" i="31"/>
  <c r="AU155" i="31"/>
  <c r="AU156" i="31"/>
  <c r="AU157" i="31"/>
  <c r="AU158" i="31"/>
  <c r="AU159" i="31"/>
  <c r="AU160" i="31"/>
  <c r="AU161" i="31"/>
  <c r="AU162" i="31"/>
  <c r="AU163" i="31"/>
  <c r="AU164" i="31"/>
  <c r="AU165" i="31"/>
  <c r="AU166" i="31"/>
  <c r="AU167" i="31"/>
  <c r="AU168" i="31"/>
  <c r="AU169" i="31"/>
  <c r="AU170" i="31"/>
  <c r="AU171" i="31"/>
  <c r="AU172" i="31"/>
  <c r="AU173" i="31"/>
  <c r="AU174" i="31"/>
  <c r="AU175" i="31"/>
  <c r="AU176" i="31"/>
  <c r="AU177" i="31"/>
  <c r="AU178" i="31"/>
  <c r="AU179" i="31"/>
  <c r="AU180" i="31"/>
  <c r="AU181" i="31"/>
  <c r="AU182" i="31"/>
  <c r="AU183" i="31"/>
  <c r="AU184" i="31"/>
  <c r="AU185" i="31"/>
  <c r="AU186" i="31"/>
  <c r="AU187" i="31"/>
  <c r="AU188" i="31"/>
  <c r="AU189" i="31"/>
  <c r="AU190" i="31"/>
  <c r="AU191" i="31"/>
  <c r="AU192" i="31"/>
  <c r="AU193" i="31"/>
  <c r="AU194" i="31"/>
  <c r="AU195" i="31"/>
  <c r="AU196" i="31"/>
  <c r="AU197" i="31"/>
  <c r="AU198" i="31"/>
  <c r="AU199" i="31"/>
  <c r="AU200" i="31"/>
  <c r="P15" i="8"/>
  <c r="O15" i="8"/>
  <c r="AU4" i="31"/>
  <c r="AU6" i="31"/>
  <c r="AU11" i="31"/>
  <c r="AU13" i="31"/>
  <c r="AU10" i="31"/>
  <c r="AU8" i="31"/>
  <c r="AU14" i="31"/>
  <c r="AU2" i="31"/>
  <c r="AU5" i="31"/>
  <c r="AU3" i="31"/>
  <c r="AU12" i="31"/>
  <c r="AU7" i="31"/>
  <c r="AU9" i="31"/>
  <c r="G5" i="31" l="1"/>
  <c r="C2" i="32"/>
  <c r="G2" i="31"/>
  <c r="F20" i="31" s="1"/>
  <c r="F16" i="31"/>
  <c r="B3" i="32" a="1"/>
  <c r="E11" i="31" a="1"/>
  <c r="B24" i="32" a="1"/>
  <c r="E10" i="31" a="1"/>
  <c r="B43" i="32" a="1"/>
  <c r="B17" i="32" a="1"/>
  <c r="B36" i="32" a="1"/>
  <c r="B23" i="32" a="1"/>
  <c r="E14" i="31" a="1"/>
  <c r="F12" i="31"/>
  <c r="E6" i="31" a="1"/>
  <c r="B7" i="32" a="1"/>
  <c r="B42" i="32" a="1"/>
  <c r="E13" i="31" a="1"/>
  <c r="B33" i="32" a="1"/>
  <c r="AV2" i="31" a="1"/>
  <c r="B22" i="32" a="1"/>
  <c r="F9" i="31"/>
  <c r="B25" i="32" a="1"/>
  <c r="F2" i="31"/>
  <c r="B11" i="32" a="1"/>
  <c r="B35" i="32" a="1"/>
  <c r="B48" i="32" a="1"/>
  <c r="B38" i="32" a="1"/>
  <c r="B47" i="32" a="1"/>
  <c r="B30" i="32" a="1"/>
  <c r="B31" i="32" a="1"/>
  <c r="F14" i="31"/>
  <c r="B13" i="32" a="1"/>
  <c r="B5" i="32" a="1"/>
  <c r="E5" i="31" a="1"/>
  <c r="B21" i="32" a="1"/>
  <c r="F11" i="31"/>
  <c r="B9" i="32" a="1"/>
  <c r="B28" i="32" a="1"/>
  <c r="B49" i="32" a="1"/>
  <c r="B45" i="32" a="1"/>
  <c r="E4" i="31" a="1"/>
  <c r="B12" i="32" a="1"/>
  <c r="F3" i="31"/>
  <c r="B41" i="32" a="1"/>
  <c r="E12" i="31" a="1"/>
  <c r="F7" i="31"/>
  <c r="F8" i="31"/>
  <c r="B29" i="32" a="1"/>
  <c r="B6" i="32" a="1"/>
  <c r="F6" i="31"/>
  <c r="E9" i="31" a="1"/>
  <c r="B26" i="32" a="1"/>
  <c r="E7" i="31" a="1"/>
  <c r="B4" i="32" a="1"/>
  <c r="E3" i="31" a="1"/>
  <c r="B39" i="32" a="1"/>
  <c r="F13" i="31"/>
  <c r="F4" i="31"/>
  <c r="B46" i="32" a="1"/>
  <c r="F5" i="31"/>
  <c r="B18" i="32" a="1"/>
  <c r="B14" i="32" a="1"/>
  <c r="B32" i="32" a="1"/>
  <c r="B8" i="32" a="1"/>
  <c r="B10" i="32" a="1"/>
  <c r="B15" i="32" a="1"/>
  <c r="B27" i="32" a="1"/>
  <c r="B40" i="32" a="1"/>
  <c r="B50" i="32" a="1"/>
  <c r="B37" i="32" a="1"/>
  <c r="B19" i="32" a="1"/>
  <c r="B16" i="32" a="1"/>
  <c r="B34" i="32" a="1"/>
  <c r="F10" i="31"/>
  <c r="B44" i="32" a="1"/>
  <c r="E8" i="31" a="1"/>
  <c r="E2" i="31" a="1"/>
  <c r="B20" i="32" a="1"/>
  <c r="AV2" i="31" l="1"/>
  <c r="F26" i="3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I2" i="31" a="1"/>
  <c r="J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B39" i="31" a="1"/>
  <c r="Y36" i="31" a="1"/>
  <c r="P10" i="31" a="1"/>
  <c r="C16" i="31" a="1"/>
  <c r="R29" i="31" a="1"/>
  <c r="P14" i="31" a="1"/>
  <c r="R40" i="31" a="1"/>
  <c r="P32" i="31" a="1"/>
  <c r="B23" i="31" a="1"/>
  <c r="C33" i="31" a="1"/>
  <c r="B22" i="31" a="1"/>
  <c r="P33" i="31" a="1"/>
  <c r="P48" i="31" a="1"/>
  <c r="B45" i="31" a="1"/>
  <c r="Z35" i="31" a="1"/>
  <c r="Y26" i="31" a="1"/>
  <c r="B6" i="31" a="1"/>
  <c r="C25" i="31" a="1"/>
  <c r="P45" i="31" a="1"/>
  <c r="Z42" i="31" a="1"/>
  <c r="Y13" i="31" a="1"/>
  <c r="C34" i="31" a="1"/>
  <c r="R3" i="31" a="1"/>
  <c r="P15" i="31" a="1"/>
  <c r="R30" i="31" a="1"/>
  <c r="C9" i="31" a="1"/>
  <c r="B7" i="31" a="1"/>
  <c r="Y14" i="31" a="1"/>
  <c r="B34" i="31" a="1"/>
  <c r="C41" i="31" a="1"/>
  <c r="P42" i="31" a="1"/>
  <c r="R38" i="31" a="1"/>
  <c r="Z48" i="31" a="1"/>
  <c r="Y20" i="31" a="1"/>
  <c r="B32" i="31" a="1"/>
  <c r="Z4" i="31" a="1"/>
  <c r="C30" i="31" a="1"/>
  <c r="Y5" i="31" a="1"/>
  <c r="P11" i="31" a="1"/>
  <c r="Z47" i="31" a="1"/>
  <c r="P37" i="31" a="1"/>
  <c r="Y28" i="31" a="1"/>
  <c r="R27" i="31" a="1"/>
  <c r="Y17" i="31" a="1"/>
  <c r="C42" i="31" a="1"/>
  <c r="R19" i="31" a="1"/>
  <c r="C13" i="31" a="1"/>
  <c r="P30" i="31" a="1"/>
  <c r="Y10" i="31" a="1"/>
  <c r="C14" i="31" a="1"/>
  <c r="Z23" i="31" a="1"/>
  <c r="B11" i="31" a="1"/>
  <c r="R33" i="31" a="1"/>
  <c r="B24" i="31" a="1"/>
  <c r="R7" i="31" a="1"/>
  <c r="P2" i="31" a="1"/>
  <c r="C19" i="31" a="1"/>
  <c r="B41" i="31" a="1"/>
  <c r="C48" i="31" a="1"/>
  <c r="P17" i="31" a="1"/>
  <c r="Z32" i="31" a="1"/>
  <c r="B10" i="31" a="1"/>
  <c r="Z6" i="31" a="1"/>
  <c r="P46" i="31" a="1"/>
  <c r="Z33" i="31" a="1"/>
  <c r="C2" i="31" a="1"/>
  <c r="C3" i="31" a="1"/>
  <c r="B37" i="31" a="1"/>
  <c r="R36" i="31" a="1"/>
  <c r="Z5" i="31" a="1"/>
  <c r="B49" i="31" a="1"/>
  <c r="Z13" i="31" a="1"/>
  <c r="C28" i="31" a="1"/>
  <c r="R16" i="31" a="1"/>
  <c r="B42" i="31" a="1"/>
  <c r="Y25" i="31" a="1"/>
  <c r="Y46" i="31" a="1"/>
  <c r="R44" i="31" a="1"/>
  <c r="R4" i="31" a="1"/>
  <c r="Y22" i="31" a="1"/>
  <c r="Z10" i="31" a="1"/>
  <c r="C27" i="31" a="1"/>
  <c r="Y3" i="31" a="1"/>
  <c r="C24" i="31" a="1"/>
  <c r="Z38" i="31" a="1"/>
  <c r="B26" i="31" a="1"/>
  <c r="Z2" i="31" a="1"/>
  <c r="B47" i="31" a="1"/>
  <c r="R21" i="31" a="1"/>
  <c r="Y2" i="31" a="1"/>
  <c r="R8" i="31" a="1"/>
  <c r="C15" i="31" a="1"/>
  <c r="Z22" i="31" a="1"/>
  <c r="Y40" i="31" a="1"/>
  <c r="C35" i="31" a="1"/>
  <c r="B4" i="31" a="1"/>
  <c r="Y27" i="31" a="1"/>
  <c r="Y33" i="31" a="1"/>
  <c r="Y42" i="31" a="1"/>
  <c r="Y7" i="31" a="1"/>
  <c r="Z21" i="31" a="1"/>
  <c r="Z36" i="31" a="1"/>
  <c r="R11" i="31" a="1"/>
  <c r="B44" i="31" a="1"/>
  <c r="P16" i="31" a="1"/>
  <c r="C31" i="31" a="1"/>
  <c r="B9" i="31" a="1"/>
  <c r="Y23" i="31" a="1"/>
  <c r="Z26" i="31" a="1"/>
  <c r="Z8" i="31" a="1"/>
  <c r="C4" i="31" a="1"/>
  <c r="B43" i="31" a="1"/>
  <c r="Y49" i="31" a="1"/>
  <c r="P29" i="31" a="1"/>
  <c r="C18" i="31" a="1"/>
  <c r="Z18" i="31" a="1"/>
  <c r="B19" i="31" a="1"/>
  <c r="P39" i="31" a="1"/>
  <c r="R26" i="31" a="1"/>
  <c r="B31" i="31" a="1"/>
  <c r="R42" i="31" a="1"/>
  <c r="Z12" i="31" a="1"/>
  <c r="C23" i="31" a="1"/>
  <c r="P13" i="31" a="1"/>
  <c r="P20" i="31" a="1"/>
  <c r="P5" i="31" a="1"/>
  <c r="P49" i="31" a="1"/>
  <c r="C44" i="31" a="1"/>
  <c r="P38" i="31" a="1"/>
  <c r="R24" i="31" a="1"/>
  <c r="P43" i="31" a="1"/>
  <c r="R20" i="31" a="1"/>
  <c r="R37" i="31" a="1"/>
  <c r="Z24" i="31" a="1"/>
  <c r="Z44" i="31" a="1"/>
  <c r="R12" i="31" a="1"/>
  <c r="R6" i="31" a="1"/>
  <c r="B21" i="31" a="1"/>
  <c r="B35" i="31" a="1"/>
  <c r="R25" i="31" a="1"/>
  <c r="Z17" i="31" a="1"/>
  <c r="B2" i="31" a="1"/>
  <c r="P28" i="31" a="1"/>
  <c r="Y11" i="31" a="1"/>
  <c r="C8" i="31" a="1"/>
  <c r="Y38" i="31" a="1"/>
  <c r="B17" i="31" a="1"/>
  <c r="Z37" i="31" a="1"/>
  <c r="C45" i="31" a="1"/>
  <c r="P8" i="31" a="1"/>
  <c r="C39" i="31" a="1"/>
  <c r="Y37" i="31" a="1"/>
  <c r="R43" i="31" a="1"/>
  <c r="R45" i="31" a="1"/>
  <c r="Z11" i="31" a="1"/>
  <c r="Y24" i="31" a="1"/>
  <c r="Y19" i="31" a="1"/>
  <c r="R10" i="31" a="1"/>
  <c r="B38" i="31" a="1"/>
  <c r="B15" i="31" a="1"/>
  <c r="P9" i="31" a="1"/>
  <c r="C29" i="31" a="1"/>
  <c r="B5" i="31" a="1"/>
  <c r="Z15" i="31" a="1"/>
  <c r="Z31" i="31" a="1"/>
  <c r="B16" i="31" a="1"/>
  <c r="R14" i="31" a="1"/>
  <c r="B27" i="31" a="1"/>
  <c r="C40" i="31" a="1"/>
  <c r="C37" i="31" a="1"/>
  <c r="Z25" i="31" a="1"/>
  <c r="P22" i="31" a="1"/>
  <c r="B12" i="31" a="1"/>
  <c r="Y30" i="31" a="1"/>
  <c r="Z7" i="31" a="1"/>
  <c r="P31" i="31" a="1"/>
  <c r="Y35" i="31" a="1"/>
  <c r="P26" i="31" a="1"/>
  <c r="Z34" i="31" a="1"/>
  <c r="R34" i="31" a="1"/>
  <c r="B18" i="31" a="1"/>
  <c r="P34" i="31" a="1"/>
  <c r="C49" i="31" a="1"/>
  <c r="Y12" i="31" a="1"/>
  <c r="P47" i="31" a="1"/>
  <c r="P7" i="31" a="1"/>
  <c r="B36" i="31" a="1"/>
  <c r="P18" i="31" a="1"/>
  <c r="Z29" i="31" a="1"/>
  <c r="Y45" i="31" a="1"/>
  <c r="R28" i="31" a="1"/>
  <c r="P36" i="31" a="1"/>
  <c r="B14" i="31" a="1"/>
  <c r="B29" i="31" a="1"/>
  <c r="B48" i="31" a="1"/>
  <c r="Z45" i="31" a="1"/>
  <c r="Z28" i="31" a="1"/>
  <c r="Z39" i="31" a="1"/>
  <c r="Z43" i="31" a="1"/>
  <c r="Y6" i="31" a="1"/>
  <c r="Y31" i="31" a="1"/>
  <c r="C43" i="31" a="1"/>
  <c r="P25" i="31" a="1"/>
  <c r="C38" i="31" a="1"/>
  <c r="Z30" i="31" a="1"/>
  <c r="Z20" i="31" a="1"/>
  <c r="C6" i="31" a="1"/>
  <c r="Y8" i="31" a="1"/>
  <c r="Y15" i="31" a="1"/>
  <c r="Z41" i="31" a="1"/>
  <c r="P24" i="31" a="1"/>
  <c r="P6" i="31" a="1"/>
  <c r="P40" i="31" a="1"/>
  <c r="P19" i="31" a="1"/>
  <c r="Y18" i="31" a="1"/>
  <c r="Z16" i="31" a="1"/>
  <c r="Y44" i="31" a="1"/>
  <c r="C12" i="31" a="1"/>
  <c r="Y41" i="31" a="1"/>
  <c r="Z40" i="31" a="1"/>
  <c r="R46" i="31" a="1"/>
  <c r="R22" i="31" a="1"/>
  <c r="R23" i="31" a="1"/>
  <c r="P12" i="31" a="1"/>
  <c r="P44" i="31" a="1"/>
  <c r="C32" i="31" a="1"/>
  <c r="C20" i="31" a="1"/>
  <c r="R41" i="31" a="1"/>
  <c r="P21" i="31" a="1"/>
  <c r="Y48" i="31" a="1"/>
  <c r="Z14" i="31" a="1"/>
  <c r="Z3" i="31" a="1"/>
  <c r="R48" i="31" a="1"/>
  <c r="C22" i="31" a="1"/>
  <c r="C17" i="31" a="1"/>
  <c r="R32" i="31" a="1"/>
  <c r="R39" i="31" a="1"/>
  <c r="B13" i="31" a="1"/>
  <c r="P4" i="31" a="1"/>
  <c r="R31" i="31" a="1"/>
  <c r="Y34" i="31" a="1"/>
  <c r="B30" i="31" a="1"/>
  <c r="R18" i="31" a="1"/>
  <c r="R9" i="31" a="1"/>
  <c r="P3" i="31" a="1"/>
  <c r="Y16" i="31" a="1"/>
  <c r="Y39" i="31" a="1"/>
  <c r="P27" i="31" a="1"/>
  <c r="C10" i="31" a="1"/>
  <c r="Y21" i="31" a="1"/>
  <c r="Y4" i="31" a="1"/>
  <c r="C7" i="31" a="1"/>
  <c r="Z49" i="31" a="1"/>
  <c r="B40" i="31" a="1"/>
  <c r="B46" i="31" a="1"/>
  <c r="R17" i="31" a="1"/>
  <c r="R35" i="31" a="1"/>
  <c r="Y43" i="31" a="1"/>
  <c r="C11" i="31" a="1"/>
  <c r="B8" i="31" a="1"/>
  <c r="B3" i="31" a="1"/>
  <c r="Z46" i="31" a="1"/>
  <c r="C5" i="31" a="1"/>
  <c r="Z19" i="31" a="1"/>
  <c r="R49" i="31" a="1"/>
  <c r="R13" i="31" a="1"/>
  <c r="Y32" i="31" a="1"/>
  <c r="B20" i="31" a="1"/>
  <c r="Y29" i="31" a="1"/>
  <c r="C26" i="31" a="1"/>
  <c r="C47" i="31" a="1"/>
  <c r="Z9" i="31" a="1"/>
  <c r="P23" i="31" a="1"/>
  <c r="B28" i="31" a="1"/>
  <c r="C36" i="31" a="1"/>
  <c r="R2" i="31" a="1"/>
  <c r="P35" i="31" a="1"/>
  <c r="R15" i="31" a="1"/>
  <c r="B33" i="31" a="1"/>
  <c r="Y47" i="31" a="1"/>
  <c r="C46" i="31" a="1"/>
  <c r="P41" i="31" a="1"/>
  <c r="C21" i="31" a="1"/>
  <c r="B25" i="31" a="1"/>
  <c r="Z27" i="31" a="1"/>
  <c r="Y9" i="31" a="1"/>
  <c r="R5" i="31" a="1"/>
  <c r="R47" i="31" a="1"/>
  <c r="Z47" i="31" l="1"/>
  <c r="Y11" i="31"/>
  <c r="B35" i="31"/>
  <c r="R40" i="31"/>
  <c r="P27" i="31"/>
  <c r="R37" i="31"/>
  <c r="Z25" i="31"/>
  <c r="P6" i="31"/>
  <c r="Z16" i="31"/>
  <c r="Z40" i="31"/>
  <c r="P7" i="31"/>
  <c r="R24" i="31"/>
  <c r="Y48" i="31"/>
  <c r="Z29" i="31"/>
  <c r="P23" i="31"/>
  <c r="Z38" i="31"/>
  <c r="Z48" i="31"/>
  <c r="C31" i="31"/>
  <c r="P28" i="31"/>
  <c r="Z7" i="31"/>
  <c r="C19" i="31"/>
  <c r="Z5" i="31"/>
  <c r="P29" i="31"/>
  <c r="C24" i="31"/>
  <c r="B40" i="31"/>
  <c r="P3" i="31"/>
  <c r="R48" i="31"/>
  <c r="R30" i="31"/>
  <c r="P14" i="31"/>
  <c r="P33" i="31"/>
  <c r="Y10" i="31"/>
  <c r="Z28" i="31"/>
  <c r="R15" i="31"/>
  <c r="Z49" i="31"/>
  <c r="R43" i="31"/>
  <c r="C16" i="31"/>
  <c r="C32" i="31"/>
  <c r="Y21" i="31"/>
  <c r="P49" i="31"/>
  <c r="R44" i="31"/>
  <c r="Y9" i="31"/>
  <c r="Y13" i="31"/>
  <c r="B18" i="31"/>
  <c r="R36" i="31"/>
  <c r="Z35" i="31"/>
  <c r="P4" i="31"/>
  <c r="Y24" i="31"/>
  <c r="C7" i="31"/>
  <c r="B8" i="31"/>
  <c r="R41" i="31"/>
  <c r="B43" i="31"/>
  <c r="R12" i="31"/>
  <c r="R26" i="31"/>
  <c r="R8" i="31"/>
  <c r="Y47" i="31"/>
  <c r="Y2" i="31"/>
  <c r="Z27" i="31"/>
  <c r="R32" i="31"/>
  <c r="B44" i="31"/>
  <c r="Y25" i="31"/>
  <c r="R3" i="31"/>
  <c r="C11" i="31"/>
  <c r="Y22" i="31"/>
  <c r="R33" i="31"/>
  <c r="Y29" i="31"/>
  <c r="Y37" i="31"/>
  <c r="B17" i="31"/>
  <c r="P35" i="31"/>
  <c r="B11" i="31"/>
  <c r="B3" i="31"/>
  <c r="P46" i="31"/>
  <c r="Z12" i="31"/>
  <c r="Y5" i="31"/>
  <c r="C38" i="31"/>
  <c r="P5" i="31"/>
  <c r="B4" i="31"/>
  <c r="C21" i="31"/>
  <c r="Z37" i="31"/>
  <c r="C48" i="31"/>
  <c r="C26" i="31"/>
  <c r="B42" i="31"/>
  <c r="C46" i="31"/>
  <c r="R18" i="31"/>
  <c r="C34" i="31"/>
  <c r="P18" i="31"/>
  <c r="B49" i="31"/>
  <c r="Z43" i="31"/>
  <c r="B27" i="31"/>
  <c r="P38" i="31"/>
  <c r="R31" i="31"/>
  <c r="B48" i="31"/>
  <c r="Y49" i="31"/>
  <c r="C28" i="31"/>
  <c r="R5" i="31"/>
  <c r="C30" i="31"/>
  <c r="R21" i="31"/>
  <c r="Y35" i="31"/>
  <c r="Y41" i="31"/>
  <c r="B30" i="31"/>
  <c r="Y17" i="31"/>
  <c r="B25" i="31"/>
  <c r="P2" i="31"/>
  <c r="Z23" i="31"/>
  <c r="Y4" i="31"/>
  <c r="Y7" i="31"/>
  <c r="R45" i="31"/>
  <c r="C23" i="31"/>
  <c r="P20" i="31"/>
  <c r="R27" i="31"/>
  <c r="R16" i="31"/>
  <c r="Z32" i="31"/>
  <c r="B36" i="31"/>
  <c r="Z18" i="31"/>
  <c r="Y28" i="31"/>
  <c r="B15" i="31"/>
  <c r="R29" i="31"/>
  <c r="P11" i="31"/>
  <c r="Y36" i="31"/>
  <c r="Y33" i="31"/>
  <c r="Y42" i="31"/>
  <c r="Z30" i="31"/>
  <c r="Y8" i="31"/>
  <c r="Z24" i="31"/>
  <c r="B22" i="31"/>
  <c r="Y26" i="31"/>
  <c r="P43" i="31"/>
  <c r="Y19" i="31"/>
  <c r="R7" i="31"/>
  <c r="Y43" i="31"/>
  <c r="C36" i="31"/>
  <c r="C39" i="31"/>
  <c r="B38" i="31"/>
  <c r="R42" i="31"/>
  <c r="P8" i="31"/>
  <c r="C5" i="31"/>
  <c r="R46" i="31"/>
  <c r="P21" i="31"/>
  <c r="Z10" i="31"/>
  <c r="C22" i="31"/>
  <c r="C2" i="31"/>
  <c r="Z42" i="31"/>
  <c r="B24" i="31"/>
  <c r="Z33" i="31"/>
  <c r="P9" i="31"/>
  <c r="Z36" i="31"/>
  <c r="P15" i="31"/>
  <c r="C37" i="31"/>
  <c r="R25" i="31"/>
  <c r="C20" i="31"/>
  <c r="Z41" i="31"/>
  <c r="R22" i="31"/>
  <c r="B47" i="31"/>
  <c r="P42" i="31"/>
  <c r="C15" i="31"/>
  <c r="Z19" i="31"/>
  <c r="Y46" i="31"/>
  <c r="P32" i="31"/>
  <c r="P34" i="31"/>
  <c r="Y39" i="31"/>
  <c r="C44" i="31"/>
  <c r="B5" i="31"/>
  <c r="Z22" i="31"/>
  <c r="P22" i="31"/>
  <c r="B6" i="31"/>
  <c r="R9" i="31"/>
  <c r="Y45" i="31"/>
  <c r="P26" i="31"/>
  <c r="C49" i="31"/>
  <c r="B21" i="31"/>
  <c r="Z39" i="31"/>
  <c r="C4" i="31"/>
  <c r="R19" i="31"/>
  <c r="Y16" i="31"/>
  <c r="Z15" i="31"/>
  <c r="P25" i="31"/>
  <c r="B16" i="31"/>
  <c r="Z20" i="31"/>
  <c r="B7" i="31"/>
  <c r="B23" i="31"/>
  <c r="B33" i="31"/>
  <c r="B34" i="31"/>
  <c r="Y38" i="31"/>
  <c r="R13" i="31"/>
  <c r="Z45" i="31"/>
  <c r="B41" i="31"/>
  <c r="C13" i="31"/>
  <c r="R20" i="31"/>
  <c r="B2" i="31"/>
  <c r="Z13" i="31"/>
  <c r="R17" i="31"/>
  <c r="B39" i="31"/>
  <c r="P30" i="31"/>
  <c r="Z11" i="31"/>
  <c r="Z8" i="31"/>
  <c r="B14" i="31"/>
  <c r="C18" i="31"/>
  <c r="C27" i="31"/>
  <c r="Y3" i="31"/>
  <c r="Y15" i="31"/>
  <c r="Y44" i="31"/>
  <c r="B46" i="31"/>
  <c r="B9" i="31"/>
  <c r="P47" i="31"/>
  <c r="P16" i="31"/>
  <c r="Y40" i="31"/>
  <c r="C9" i="31"/>
  <c r="R34" i="31"/>
  <c r="Z3" i="31"/>
  <c r="C41" i="31"/>
  <c r="B13" i="31"/>
  <c r="R4" i="31"/>
  <c r="C25" i="31"/>
  <c r="P10" i="31"/>
  <c r="B29" i="31"/>
  <c r="P40" i="31"/>
  <c r="C12" i="31"/>
  <c r="P17" i="31"/>
  <c r="P45" i="31"/>
  <c r="Y12" i="31"/>
  <c r="P31" i="31"/>
  <c r="Y23" i="31"/>
  <c r="C33" i="31"/>
  <c r="C17" i="31"/>
  <c r="P41" i="31"/>
  <c r="C45" i="31"/>
  <c r="C40" i="31"/>
  <c r="Y31" i="31"/>
  <c r="B28" i="31"/>
  <c r="B10" i="31"/>
  <c r="C35" i="31"/>
  <c r="C8" i="31"/>
  <c r="P24" i="31"/>
  <c r="P48" i="31"/>
  <c r="B12" i="31"/>
  <c r="C6" i="31"/>
  <c r="Z46" i="31"/>
  <c r="R14" i="31"/>
  <c r="Y20" i="31"/>
  <c r="B32" i="31"/>
  <c r="Z34" i="31"/>
  <c r="C29" i="31"/>
  <c r="Z9" i="31"/>
  <c r="R39" i="31"/>
  <c r="Z4" i="31"/>
  <c r="R2" i="31"/>
  <c r="C47" i="31"/>
  <c r="B37" i="31"/>
  <c r="P39" i="31"/>
  <c r="C43" i="31"/>
  <c r="Z6" i="31"/>
  <c r="Y32" i="31"/>
  <c r="B45" i="31"/>
  <c r="Z31" i="31"/>
  <c r="R10" i="31"/>
  <c r="B19" i="31"/>
  <c r="R49" i="31"/>
  <c r="P37" i="31"/>
  <c r="P44" i="31"/>
  <c r="P12" i="31"/>
  <c r="Z17" i="31"/>
  <c r="Y30" i="31"/>
  <c r="R47" i="31"/>
  <c r="B26" i="31"/>
  <c r="P19" i="31"/>
  <c r="R35" i="31"/>
  <c r="Z44" i="31"/>
  <c r="Z2" i="31"/>
  <c r="Z21" i="31"/>
  <c r="R6" i="31"/>
  <c r="C10" i="31"/>
  <c r="P36" i="31"/>
  <c r="R28" i="31"/>
  <c r="B20" i="31"/>
  <c r="Z14" i="31"/>
  <c r="R11" i="31"/>
  <c r="C3" i="31"/>
  <c r="C42" i="31"/>
  <c r="B31" i="31"/>
  <c r="Y14" i="31"/>
  <c r="Y6" i="31"/>
  <c r="R38" i="31"/>
  <c r="Y27" i="31"/>
  <c r="R23" i="31"/>
  <c r="Y34" i="31"/>
  <c r="Y18" i="31"/>
  <c r="P13" i="31"/>
  <c r="Z26" i="31"/>
  <c r="C14" i="31"/>
  <c r="AT2" i="31" a="1"/>
  <c r="D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theme="1"/>
            <rFont val="Calibri"/>
            <family val="2"/>
            <scheme val="minor"/>
          </rPr>
          <t>The version of Kubernetes installed on all nodes in the node pool.</t>
        </r>
      </text>
    </comment>
    <comment ref="Q2" authorId="0" shapeId="0" xr:uid="{F3ECE3AC-4128-794F-B26B-803E0E5DFBAB}">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<sst xmlns="http://schemas.openxmlformats.org/spreadsheetml/2006/main" count="3138" uniqueCount="1549">
  <si>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</si>
  <si>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</si>
  <si>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</si>
  <si>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</si>
  <si>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</si>
  <si>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</si>
  <si>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</si>
  <si>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</si>
  <si>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</si>
  <si>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</si>
  <si>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</si>
  <si>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</si>
  <si>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</si>
  <si>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</si>
  <si>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</si>
  <si>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</si>
  <si>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</si>
  <si>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</si>
  <si>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</si>
  <si>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</si>
  <si>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</si>
  <si>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</si>
  <si>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</si>
  <si>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</si>
  <si>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</si>
  <si>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</si>
  <si>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</si>
  <si>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</si>
  <si>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</si>
  <si>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</si>
  <si>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</si>
  <si>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</si>
  <si>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</si>
  <si>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</si>
  <si>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</si>
  <si>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</si>
  <si>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</si>
  <si>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</si>
  <si>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</si>
  <si>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</si>
  <si>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</si>
  <si>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</si>
  <si>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</si>
  <si>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</si>
  <si>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</si>
  <si>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</si>
  <si>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</si>
  <si>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</si>
  <si>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</si>
  <si>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</si>
  <si>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</si>
  <si>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</si>
  <si>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</si>
  <si>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</si>
  <si>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</si>
  <si>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</si>
  <si>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</si>
  <si>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</si>
  <si>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</si>
  <si>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</si>
  <si>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</si>
  <si>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</si>
  <si>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</si>
  <si>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</si>
  <si>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</si>
  <si>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</si>
  <si>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</si>
  <si>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</si>
  <si>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</si>
  <si>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</si>
  <si>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</si>
  <si>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</si>
  <si>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</si>
  <si>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</si>
  <si>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</si>
  <si>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</si>
  <si>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</si>
  <si>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</si>
  <si>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</si>
  <si>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</si>
  <si>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</si>
  <si>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</si>
  <si>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</si>
  <si>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</si>
  <si>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</si>
  <si>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</si>
  <si>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</si>
  <si>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</si>
  <si>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</si>
  <si>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</si>
  <si>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</si>
  <si>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</si>
  <si>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</si>
  <si>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</si>
  <si>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</si>
  <si>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</si>
  <si>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</si>
  <si>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</si>
  <si>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</si>
  <si>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</si>
  <si>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</si>
  <si>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</si>
  <si>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</si>
  <si>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</si>
  <si>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</si>
  <si>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</si>
  <si>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</si>
  <si>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</si>
  <si>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</si>
  <si>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</si>
  <si>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</si>
  <si>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</si>
  <si>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</si>
  <si>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</si>
  <si>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</si>
  <si>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</si>
  <si>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</si>
  <si>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</si>
  <si>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</si>
  <si>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</si>
  <si>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</si>
  <si>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</si>
  <si>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</si>
  <si>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</si>
  <si>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</si>
  <si>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</si>
  <si>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</si>
  <si>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</si>
  <si>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</si>
  <si>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</si>
  <si>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</si>
  <si>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</si>
  <si>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</si>
  <si>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</si>
  <si>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</si>
  <si>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</si>
  <si>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</si>
  <si>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</si>
  <si>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</si>
  <si>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</si>
  <si>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</si>
  <si>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</si>
  <si>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</si>
  <si>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</si>
  <si>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</si>
  <si>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</si>
  <si>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</si>
  <si>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</si>
  <si>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</si>
  <si>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</si>
  <si>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</si>
  <si>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</si>
  <si>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</si>
  <si>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</si>
  <si>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</si>
  <si>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</si>
  <si>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</si>
  <si>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</si>
  <si>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</si>
  <si>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</si>
  <si>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</si>
  <si>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</si>
  <si>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</si>
  <si>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</si>
  <si>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</si>
  <si>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</si>
  <si>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</si>
  <si>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</si>
  <si>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</si>
  <si>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</si>
  <si>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</si>
  <si>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</si>
  <si>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</si>
  <si>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</si>
  <si>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</si>
  <si>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</si>
  <si>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</si>
  <si>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</si>
  <si>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</si>
  <si>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</si>
  <si>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</si>
  <si>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</si>
  <si>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</si>
  <si>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</si>
  <si>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</si>
  <si>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</si>
  <si>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</si>
  <si>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</si>
  <si>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</si>
  <si>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</si>
  <si>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</si>
  <si>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</si>
  <si>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</si>
  <si>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</si>
  <si>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</si>
  <si>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</si>
  <si>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</si>
  <si>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</si>
  <si>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</si>
  <si>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</si>
  <si>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</si>
  <si>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</si>
  <si>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</si>
  <si>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</si>
  <si>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</si>
  <si>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</si>
  <si>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</si>
  <si>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</si>
  <si>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</si>
  <si>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</si>
  <si>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</si>
  <si>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</si>
  <si>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</si>
  <si>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</si>
  <si>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</si>
  <si>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</si>
  <si>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</si>
  <si>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</si>
  <si>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</si>
  <si>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</si>
  <si>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</si>
  <si>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</si>
  <si>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</si>
  <si>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</si>
  <si>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</si>
  <si>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</si>
  <si>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</si>
  <si>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</si>
  <si>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</si>
  <si>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</si>
  <si>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</si>
  <si>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</si>
  <si>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</si>
  <si>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</si>
  <si>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</si>
  <si>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</si>
  <si>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</si>
  <si>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</si>
  <si>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</si>
  <si>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</si>
  <si>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</si>
  <si>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</si>
  <si>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</si>
  <si>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</si>
  <si>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</si>
  <si>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</si>
  <si>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</si>
  <si>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</si>
  <si>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</si>
  <si>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</si>
  <si>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</si>
  <si>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</si>
  <si>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</si>
  <si>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</si>
  <si>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</si>
  <si>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</si>
  <si>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</si>
  <si>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</si>
  <si>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</si>
  <si>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</si>
  <si>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</si>
  <si>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</si>
  <si>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</si>
  <si>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</si>
  <si>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</si>
  <si>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</si>
  <si>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</si>
  <si>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</si>
  <si>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</si>
  <si>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</si>
  <si>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</si>
  <si>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</si>
  <si>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</si>
  <si>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</si>
  <si>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</si>
  <si>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</si>
  <si>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</si>
  <si>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</si>
  <si>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</si>
  <si>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</si>
  <si>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</si>
  <si>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</si>
  <si>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</si>
  <si>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</si>
  <si>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</si>
  <si>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</si>
  <si>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</si>
  <si>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</si>
  <si>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</si>
  <si>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</si>
  <si>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</si>
  <si>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</si>
  <si>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</si>
  <si>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</si>
  <si>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</si>
  <si>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</si>
  <si>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</si>
  <si>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</si>
  <si>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</si>
  <si>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</si>
  <si>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</si>
  <si>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</si>
  <si>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</si>
  <si>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</si>
  <si>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</si>
  <si>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</si>
  <si>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</si>
  <si>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</si>
  <si>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</si>
  <si>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</si>
  <si>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</si>
  <si>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</si>
  <si>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</si>
  <si>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</si>
  <si>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</si>
  <si>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</si>
  <si>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</si>
  <si>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</si>
  <si>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</si>
  <si>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</si>
  <si>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</si>
  <si>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</si>
  <si>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</si>
  <si>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</si>
  <si>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</si>
  <si>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</si>
  <si>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</si>
  <si>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</si>
  <si>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</si>
  <si>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</si>
  <si>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</si>
  <si>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</si>
  <si>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</si>
  <si>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</si>
  <si>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</si>
  <si>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</si>
  <si>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</si>
  <si>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</si>
  <si>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</si>
  <si>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</si>
  <si>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</si>
  <si>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</si>
  <si>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</si>
  <si>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</si>
  <si>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</si>
  <si>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</si>
  <si>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</si>
  <si>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</si>
  <si>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</si>
  <si>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</si>
  <si>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</si>
  <si>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</si>
  <si>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</si>
  <si>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</si>
  <si>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</si>
  <si>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</si>
  <si>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</si>
  <si>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</si>
  <si>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</si>
  <si>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</si>
  <si>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</si>
  <si>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</si>
  <si>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</si>
  <si>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</si>
  <si>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</si>
  <si>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</si>
  <si>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</si>
  <si>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</si>
  <si>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</si>
  <si>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</si>
  <si>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</si>
  <si>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</si>
  <si>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</si>
  <si>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</si>
  <si>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</si>
  <si>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</si>
  <si>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</si>
  <si>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</si>
  <si>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</si>
  <si>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</si>
  <si>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</si>
  <si>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</si>
  <si>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</si>
  <si>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</si>
  <si>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</si>
  <si>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</si>
  <si>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</si>
  <si>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</si>
  <si>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</si>
  <si>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</si>
  <si>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</si>
  <si>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</si>
  <si>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</si>
  <si>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</si>
  <si>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</si>
  <si>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</si>
  <si>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</si>
  <si>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</si>
  <si>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</si>
  <si>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</si>
  <si>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</si>
  <si>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</si>
  <si>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</si>
  <si>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</si>
  <si>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</si>
  <si>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</si>
  <si>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</si>
  <si>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</si>
  <si>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</si>
  <si>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</si>
  <si>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</si>
  <si>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</si>
  <si>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</si>
  <si>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</si>
  <si>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</si>
  <si>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</si>
  <si>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</si>
  <si>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</si>
  <si>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</si>
  <si>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</si>
  <si>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</si>
  <si>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</si>
  <si>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</si>
  <si>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</si>
  <si>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</si>
  <si>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</si>
  <si>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</si>
  <si>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</si>
  <si>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</si>
  <si>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</si>
  <si>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</si>
  <si>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</si>
  <si>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</si>
  <si>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</si>
  <si>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</si>
  <si>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</si>
  <si>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</si>
  <si>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</si>
  <si>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</si>
  <si>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</si>
  <si>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</si>
  <si>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</si>
  <si>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</si>
  <si>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</si>
  <si>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</si>
  <si>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</si>
  <si>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</si>
  <si>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</si>
  <si>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</si>
  <si>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</si>
  <si>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</si>
  <si>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</si>
  <si>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</si>
  <si>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</si>
  <si>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</si>
  <si>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</si>
  <si>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</si>
  <si>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</si>
  <si>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</si>
  <si>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</si>
  <si>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</si>
  <si>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</si>
  <si>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</si>
  <si>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</si>
  <si>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</si>
  <si>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</si>
  <si>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</si>
  <si>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</si>
  <si>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</si>
  <si>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</si>
  <si>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</si>
  <si>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</si>
  <si>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</si>
  <si>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</si>
  <si>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</si>
  <si>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</si>
  <si>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</si>
  <si>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</si>
  <si>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</si>
  <si>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</si>
  <si>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</si>
  <si>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</si>
  <si>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</si>
  <si>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</si>
  <si>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</si>
  <si>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</si>
  <si>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</si>
  <si>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</si>
  <si>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</si>
  <si>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</si>
  <si>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</si>
  <si>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</si>
  <si>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</si>
  <si>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</si>
  <si>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</si>
  <si>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</si>
  <si>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</si>
  <si>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</si>
  <si>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</si>
  <si>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</si>
  <si>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</si>
  <si>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</si>
  <si>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</si>
  <si>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</si>
  <si>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</si>
  <si>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</si>
  <si>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</si>
  <si>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</si>
  <si>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</si>
  <si>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</si>
  <si>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</si>
  <si>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</si>
  <si>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</si>
  <si>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</si>
  <si>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</si>
  <si>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</si>
  <si>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</si>
  <si>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</si>
  <si>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</si>
  <si>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</si>
  <si>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</si>
  <si>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</si>
  <si>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</si>
  <si>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</si>
  <si>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</si>
  <si>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</si>
  <si>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</si>
  <si>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</si>
  <si>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</si>
  <si>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</si>
  <si>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</si>
  <si>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</si>
  <si>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</si>
  <si>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</si>
  <si>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</si>
  <si>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</si>
  <si>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</si>
  <si>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</si>
  <si>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</si>
  <si>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</si>
  <si>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</si>
  <si>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</si>
  <si>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</si>
  <si>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</si>
  <si>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</si>
  <si>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</si>
  <si>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</si>
  <si>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</si>
  <si>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</si>
  <si>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</si>
  <si>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</si>
  <si>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</si>
  <si>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</si>
  <si>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</si>
  <si>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</si>
  <si>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</si>
  <si>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</si>
  <si>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</si>
  <si>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</si>
  <si>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</si>
  <si>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</si>
  <si>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</si>
  <si>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</si>
  <si>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</si>
  <si>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</si>
  <si>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</si>
  <si>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</si>
  <si>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</si>
  <si>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</si>
  <si>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</si>
  <si>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</si>
  <si>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</si>
  <si>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</si>
  <si>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</si>
  <si>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</si>
  <si>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</si>
  <si>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</si>
  <si>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</si>
  <si>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</si>
  <si>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</si>
  <si>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</si>
  <si>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</si>
  <si>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</si>
  <si>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</si>
  <si>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</si>
  <si>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</si>
  <si>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</si>
  <si>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</si>
  <si>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</si>
  <si>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</si>
  <si>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</si>
  <si>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</si>
  <si>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</si>
  <si>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</si>
  <si>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</si>
  <si>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</si>
  <si>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</si>
  <si>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</si>
  <si>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</si>
  <si>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</si>
  <si>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</si>
  <si>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</si>
  <si>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</si>
  <si>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</si>
  <si>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</si>
  <si>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</si>
  <si>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</si>
  <si>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</si>
  <si>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</si>
  <si>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</si>
  <si>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</si>
  <si>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</si>
  <si>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</si>
  <si>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</si>
  <si>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</si>
  <si>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</si>
  <si>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</si>
  <si>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</si>
  <si>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</si>
  <si>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</si>
  <si>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</si>
  <si>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</si>
  <si>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</si>
  <si>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</si>
  <si>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</si>
  <si>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</si>
  <si>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</si>
  <si>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</si>
  <si>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</si>
  <si>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</si>
  <si>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</si>
  <si>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</si>
  <si>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</si>
  <si>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</si>
  <si>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</si>
  <si>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</si>
  <si>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</si>
  <si>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</si>
  <si>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</si>
  <si>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</si>
  <si>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</si>
  <si>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</si>
  <si>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</si>
  <si>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</si>
  <si>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</si>
  <si>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</si>
  <si>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</si>
  <si>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</si>
  <si>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</si>
  <si>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</si>
  <si>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</si>
  <si>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</si>
  <si>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</si>
  <si>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</si>
  <si>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</si>
  <si>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</si>
  <si>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</si>
  <si>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</si>
  <si>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</si>
  <si>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</si>
  <si>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</si>
  <si>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</si>
  <si>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</si>
  <si>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</si>
  <si>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</si>
  <si>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</si>
  <si>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</si>
  <si>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</si>
  <si>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</si>
  <si>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</si>
  <si>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</si>
  <si>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</si>
  <si>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</si>
  <si>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</si>
  <si>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</si>
  <si>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</si>
  <si>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</si>
  <si>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</si>
  <si>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</si>
  <si>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</si>
  <si>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</si>
  <si>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</si>
  <si>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</si>
  <si>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</si>
  <si>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</si>
  <si>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</si>
  <si>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</si>
  <si>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</si>
  <si>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</si>
  <si>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</si>
  <si>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</si>
  <si>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</si>
  <si>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</si>
  <si>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</si>
  <si>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</si>
  <si>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</si>
  <si>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</si>
  <si>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</si>
  <si>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</si>
  <si>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</si>
  <si>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</si>
  <si>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</si>
  <si>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</si>
  <si>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</si>
  <si>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</si>
  <si>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</si>
  <si>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</si>
  <si>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</si>
  <si>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</si>
  <si>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</si>
  <si>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</si>
  <si>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</si>
  <si>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</si>
  <si>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</si>
  <si>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</si>
  <si>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</si>
  <si>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</si>
  <si>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</si>
  <si>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</si>
  <si>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</si>
  <si>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</si>
  <si>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</si>
  <si>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</si>
  <si>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</si>
  <si>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</si>
  <si>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</si>
  <si>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</si>
  <si>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</si>
  <si>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</si>
  <si>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</si>
  <si>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</si>
  <si>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</si>
  <si>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</si>
  <si>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</si>
  <si>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</si>
  <si>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</si>
  <si>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</si>
  <si>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</si>
  <si>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</si>
  <si>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</si>
  <si>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</si>
  <si>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</si>
  <si>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</si>
  <si>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</si>
  <si>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</si>
  <si>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</si>
  <si>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</si>
  <si>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</si>
  <si>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</si>
  <si>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</si>
  <si>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</si>
  <si>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</si>
  <si>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</si>
  <si>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</si>
  <si>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</si>
  <si>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</si>
  <si>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</si>
  <si>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</si>
  <si>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</si>
  <si>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</si>
  <si>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</si>
  <si>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</si>
  <si>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</si>
  <si>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</si>
  <si>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</si>
  <si>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</si>
  <si>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</si>
  <si>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</si>
  <si>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</si>
  <si>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</si>
  <si>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</si>
  <si>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</si>
  <si>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</si>
  <si>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</si>
  <si>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</si>
  <si>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</si>
  <si>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</si>
  <si>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</si>
  <si>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</si>
  <si>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</si>
  <si>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</si>
  <si>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</si>
  <si>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</si>
  <si>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</si>
  <si>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</si>
  <si>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</si>
  <si>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</si>
  <si>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</si>
  <si>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</si>
  <si>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</si>
  <si>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</si>
  <si>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</si>
  <si>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</si>
  <si>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</si>
  <si>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</si>
  <si>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</si>
  <si>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</si>
  <si>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</si>
  <si>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</si>
  <si>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</si>
  <si>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</si>
  <si>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</si>
  <si>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</si>
  <si>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</si>
  <si>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</si>
  <si>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</si>
  <si>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</si>
  <si>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</si>
  <si>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</si>
  <si>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</si>
  <si>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</si>
  <si>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</si>
  <si>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</si>
  <si>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</si>
  <si>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</si>
  <si>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</si>
  <si>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</si>
  <si>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</si>
  <si>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</si>
  <si>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</si>
  <si>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</si>
  <si>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</si>
  <si>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</si>
  <si>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</si>
  <si>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</si>
  <si>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</si>
  <si>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</si>
  <si>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</si>
  <si>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</si>
  <si>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</si>
  <si>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</si>
  <si>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</si>
  <si>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</si>
  <si>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</si>
  <si>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</si>
  <si>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</si>
  <si>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</si>
  <si>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</si>
  <si>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</si>
  <si>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</si>
  <si>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</si>
  <si>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</si>
  <si>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</si>
  <si>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</si>
  <si>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</si>
  <si>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</si>
  <si>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</si>
  <si>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</si>
  <si>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</si>
  <si>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</si>
  <si>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</si>
  <si>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</si>
  <si>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</si>
  <si>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</si>
  <si>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</si>
  <si>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</si>
  <si>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</si>
  <si>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</si>
  <si>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</si>
  <si>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</si>
  <si>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</si>
  <si>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</si>
  <si>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</si>
  <si>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</si>
  <si>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</si>
  <si>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</si>
  <si>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</si>
  <si>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</si>
  <si>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</si>
  <si>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</si>
  <si>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</si>
  <si>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</si>
  <si>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</si>
  <si>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</si>
  <si>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</si>
  <si>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</si>
  <si>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</si>
  <si>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</si>
  <si>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</si>
  <si>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</si>
  <si>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</si>
  <si>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</si>
  <si>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</si>
  <si>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</si>
  <si>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</si>
  <si>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</si>
  <si>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</si>
  <si>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</si>
  <si>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</si>
  <si>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</si>
  <si>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</si>
  <si>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</si>
  <si>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</si>
  <si>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</si>
  <si>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</si>
  <si>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</si>
  <si>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</si>
  <si>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</si>
  <si>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</si>
  <si>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</si>
  <si>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</si>
  <si>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</si>
  <si>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</si>
  <si>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</si>
  <si>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</si>
  <si>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</si>
  <si>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</si>
  <si>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</si>
  <si>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</si>
  <si>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</si>
  <si>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</si>
  <si>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</si>
  <si>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</si>
  <si>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</si>
  <si>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</si>
  <si>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</si>
  <si>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</si>
  <si>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</si>
  <si>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</si>
  <si>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</si>
  <si>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</si>
  <si>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</si>
  <si>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</si>
  <si>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</si>
  <si>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</si>
  <si>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</si>
  <si>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</si>
  <si>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</si>
  <si>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</si>
  <si>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</si>
  <si>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</si>
  <si>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</si>
  <si>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</si>
  <si>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</si>
  <si>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</si>
  <si>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</si>
  <si>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</si>
  <si>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</si>
  <si>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</si>
  <si>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</si>
  <si>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</si>
  <si>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</si>
  <si>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</si>
  <si>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</si>
  <si>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</si>
  <si>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</si>
  <si>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</si>
  <si>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</si>
  <si>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</si>
  <si>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</si>
  <si>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</si>
  <si>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</si>
  <si>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</si>
  <si>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</si>
  <si>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</si>
  <si>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</si>
  <si>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</si>
  <si>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</si>
  <si>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</si>
  <si>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</si>
  <si>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</si>
  <si>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</si>
  <si>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</si>
  <si>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</si>
  <si>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</si>
  <si>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</si>
  <si>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</si>
  <si>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</si>
  <si>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</si>
  <si>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prod-vcn_prod-web</t>
  </si>
  <si>
    <t>prod-vcn_prod-app</t>
  </si>
  <si>
    <t>Pod Security policy/API Endpoint Pub Address</t>
  </si>
  <si>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</si>
  <si>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</si>
  <si>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</si>
  <si>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</si>
  <si>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</si>
  <si>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</si>
  <si>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</si>
  <si>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</si>
  <si>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</si>
  <si>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</si>
  <si>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</si>
  <si>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</si>
  <si>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</si>
  <si>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</si>
  <si>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</si>
  <si>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</si>
  <si>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</si>
  <si>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</si>
  <si>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</si>
  <si>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</si>
  <si>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</si>
  <si>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</si>
  <si>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</si>
  <si>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</si>
  <si>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</si>
  <si>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</si>
  <si>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</si>
  <si>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</si>
  <si>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</si>
  <si>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</si>
  <si>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</si>
  <si>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</si>
  <si>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</si>
  <si>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</si>
  <si>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</si>
  <si>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</si>
  <si>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</si>
  <si>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</si>
  <si>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</si>
  <si>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</si>
  <si>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</si>
  <si>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</si>
  <si>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</si>
  <si>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</si>
  <si>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</si>
  <si>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</si>
  <si>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</si>
  <si>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</si>
  <si>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</si>
  <si>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</si>
  <si>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</si>
  <si>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</si>
  <si>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</si>
  <si>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</si>
  <si>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</si>
  <si>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</si>
  <si>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</si>
  <si>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</si>
  <si>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</si>
  <si>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</si>
  <si>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</si>
  <si>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</si>
  <si>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</si>
  <si>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</si>
  <si>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</si>
  <si>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</si>
  <si>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</si>
  <si>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</si>
  <si>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</si>
  <si>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</si>
  <si>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</si>
  <si>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</si>
  <si>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</si>
  <si>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</si>
  <si>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</si>
  <si>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</si>
  <si>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</si>
  <si>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</si>
  <si>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</si>
  <si>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</si>
  <si>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</si>
  <si>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</si>
  <si>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</si>
  <si>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</si>
  <si>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</si>
  <si>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</si>
  <si>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</si>
  <si>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</si>
  <si>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</si>
  <si>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</si>
  <si>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</si>
  <si>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</si>
  <si>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</si>
  <si>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</si>
  <si>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</si>
  <si>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</si>
  <si>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</si>
  <si>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</si>
  <si>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</si>
  <si>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</si>
  <si>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</si>
  <si>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</si>
  <si>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</si>
  <si>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</si>
  <si>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</si>
  <si>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</si>
  <si>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</si>
  <si>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</si>
  <si>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</si>
  <si>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</si>
  <si>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</si>
  <si>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</si>
  <si>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</si>
  <si>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</si>
  <si>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</si>
  <si>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</si>
  <si>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</si>
  <si>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</si>
  <si>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</si>
  <si>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</si>
  <si>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</si>
  <si>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</si>
  <si>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</si>
  <si>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</si>
  <si>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</si>
  <si>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</si>
  <si>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</si>
  <si>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</si>
  <si>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</si>
  <si>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</si>
  <si>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</si>
  <si>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</si>
  <si>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</si>
  <si>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</si>
  <si>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</si>
  <si>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</si>
  <si>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</si>
  <si>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</si>
  <si>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</si>
  <si>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</si>
  <si>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</si>
  <si>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</si>
  <si>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</si>
  <si>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</si>
  <si>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</si>
  <si>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</si>
  <si>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</si>
  <si>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</si>
  <si>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</si>
  <si>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</si>
  <si>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</si>
  <si>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</si>
  <si>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</si>
  <si>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</si>
  <si>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</si>
  <si>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</si>
  <si>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</si>
  <si>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</si>
  <si>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</si>
  <si>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</si>
  <si>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</si>
  <si>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</si>
  <si>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</si>
  <si>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</si>
  <si>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</si>
  <si>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</si>
  <si>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</si>
  <si>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</si>
  <si>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</si>
  <si>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</si>
  <si>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</si>
  <si>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</si>
  <si>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</si>
  <si>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</si>
  <si>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</si>
  <si>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</si>
  <si>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</si>
  <si>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</si>
  <si>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</si>
  <si>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</si>
  <si>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</si>
  <si>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</si>
  <si>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</si>
  <si>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</si>
  <si>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</si>
  <si>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</si>
  <si>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</si>
  <si>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</si>
  <si>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</si>
  <si>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</si>
  <si>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</si>
  <si>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</si>
  <si>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</si>
  <si>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</si>
  <si>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</si>
  <si>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</si>
  <si>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</si>
  <si>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</si>
  <si>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</si>
  <si>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</si>
  <si>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</si>
  <si>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</si>
  <si>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</si>
  <si>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</si>
  <si>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</si>
  <si>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</si>
  <si>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</si>
  <si>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</si>
  <si>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</si>
  <si>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</si>
  <si>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</si>
  <si>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</si>
  <si>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</si>
  <si>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</si>
  <si>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</si>
  <si>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</si>
  <si>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</si>
  <si>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</si>
  <si>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</si>
  <si>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</si>
  <si>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</si>
  <si>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</si>
  <si>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</si>
  <si>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</si>
  <si>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</si>
  <si>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</si>
  <si>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</si>
  <si>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</si>
  <si>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</si>
  <si>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</si>
  <si>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</si>
  <si>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</si>
  <si>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</si>
  <si>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</si>
  <si>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</si>
  <si>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</si>
  <si>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</si>
  <si>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</si>
  <si>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</si>
  <si>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</si>
  <si>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</si>
  <si>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</si>
  <si>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</si>
  <si>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</si>
  <si>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</si>
  <si>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</si>
  <si>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</si>
  <si>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</si>
  <si>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</si>
  <si>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</si>
  <si>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</si>
  <si>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</si>
  <si>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</si>
  <si>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</si>
  <si>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</si>
  <si>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</si>
  <si>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</si>
  <si>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</si>
  <si>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</si>
  <si>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</si>
  <si>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</si>
  <si>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</si>
  <si>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</si>
  <si>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</si>
  <si>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</si>
  <si>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</si>
  <si>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</si>
  <si>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</si>
  <si>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</si>
  <si>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</si>
  <si>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</si>
  <si>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</si>
  <si>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</si>
  <si>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</si>
  <si>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</si>
  <si>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</si>
  <si>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</si>
  <si>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</si>
  <si>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</si>
  <si>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</si>
  <si>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</si>
  <si>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</si>
  <si>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</si>
  <si>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</si>
  <si>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</si>
  <si>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</si>
  <si>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</si>
  <si>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</si>
  <si>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</si>
  <si>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</si>
  <si>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</si>
  <si>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</si>
  <si>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</si>
  <si>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</si>
  <si>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</si>
  <si>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</si>
  <si>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</si>
  <si>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</si>
  <si>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</si>
  <si>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</si>
  <si>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</si>
  <si>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</si>
  <si>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</si>
  <si>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</si>
  <si>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</si>
  <si>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</si>
  <si>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</si>
  <si>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</si>
  <si>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</si>
  <si>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</si>
  <si>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</si>
  <si>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</si>
  <si>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</si>
  <si>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</si>
  <si>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</si>
  <si>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</si>
  <si>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</si>
  <si>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</si>
  <si>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</si>
  <si>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</si>
  <si>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</si>
  <si>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</si>
  <si>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</si>
  <si>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</si>
  <si>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</si>
  <si>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</si>
  <si>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</si>
  <si>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</si>
  <si>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</si>
  <si>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</si>
  <si>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</si>
  <si>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</si>
  <si>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</si>
  <si>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</si>
  <si>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</si>
  <si>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</si>
  <si>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</si>
  <si>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</si>
  <si>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</si>
  <si>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</si>
  <si>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</si>
  <si>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</si>
  <si>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</si>
  <si>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</si>
  <si>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</si>
  <si>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</si>
  <si>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</si>
  <si>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</si>
  <si>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</si>
  <si>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</si>
  <si>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</si>
  <si>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</si>
  <si>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</si>
  <si>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</si>
  <si>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</si>
  <si>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</si>
  <si>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</si>
  <si>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</si>
  <si>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</si>
  <si>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</si>
  <si>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</si>
  <si>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</si>
  <si>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</si>
  <si>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</si>
  <si>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</si>
  <si>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</si>
  <si>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</si>
  <si>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</si>
  <si>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</si>
  <si>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</si>
  <si>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</si>
  <si>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</si>
  <si>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</si>
  <si>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</si>
  <si>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</si>
  <si>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</si>
  <si>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</si>
  <si>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</si>
  <si>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</si>
  <si>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</si>
  <si>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</si>
  <si>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</si>
  <si>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</si>
  <si>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</si>
  <si>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</si>
  <si>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</si>
  <si>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</si>
  <si>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</si>
  <si>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</si>
  <si>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</si>
  <si>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</si>
  <si>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</si>
  <si>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</si>
  <si>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</si>
  <si>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</si>
  <si>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</si>
  <si>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</si>
  <si>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</si>
  <si>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</si>
  <si>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</si>
  <si>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</si>
  <si>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</si>
  <si>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</si>
  <si>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</si>
  <si>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</si>
  <si>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</si>
  <si>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</si>
  <si>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</si>
  <si>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</si>
  <si>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</si>
  <si>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</si>
  <si>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</si>
  <si>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</si>
  <si>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</si>
  <si>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</si>
  <si>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</si>
  <si>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</si>
  <si>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</si>
  <si>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allow group DatabaseAdmins to manage cloud-exadata-infrastructures in compartment Database</t>
  </si>
  <si>
    <t>allow group DatabaseAdmins to manage cloud-vmclusters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</si>
  <si>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</si>
  <si>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</si>
  <si>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</si>
  <si>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</si>
  <si>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</si>
  <si>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</si>
  <si>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</si>
  <si>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</si>
  <si>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</si>
  <si>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</si>
  <si>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</si>
  <si>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</si>
  <si>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</si>
  <si>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fwl-vcn_fwl-mgmt</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</si>
  <si>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</si>
  <si>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</si>
  <si>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</si>
  <si>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Cluster Type</t>
  </si>
  <si>
    <t>Basic_Cluster</t>
  </si>
  <si>
    <t>Enhanced_Cluster</t>
  </si>
  <si>
    <t>v1.28.2</t>
  </si>
  <si>
    <t>CompartmentName&amp;Node Pool Name:Node Pool Type</t>
  </si>
  <si>
    <t>AppDev&amp;nodepool1:Managed</t>
  </si>
  <si>
    <t>AppDev&amp;nodepool2:Managed</t>
  </si>
  <si>
    <t>AppDev&amp;nodepool1:Virtual</t>
  </si>
  <si>
    <t>Fault Domains</t>
  </si>
  <si>
    <t>Fault-Domain-1</t>
  </si>
  <si>
    <t>Fault-Domain-1,Fault-Domain-2</t>
  </si>
  <si>
    <t>LB Defined Tags</t>
  </si>
  <si>
    <t>Volume Defined Tags</t>
  </si>
  <si>
    <t>Quota Policy</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</si>
  <si>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</si>
  <si>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</si>
  <si>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</si>
  <si>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</si>
  <si>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</si>
  <si>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</si>
  <si>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</si>
  <si>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</si>
  <si>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</si>
  <si>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</si>
  <si>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</si>
  <si>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</si>
  <si>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</si>
  <si>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</si>
  <si>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</si>
  <si>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</si>
  <si>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</si>
  <si>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</si>
  <si>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</si>
  <si>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</si>
  <si>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</si>
  <si>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</si>
  <si>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</si>
  <si>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</si>
  <si>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</si>
  <si>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</si>
  <si>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</si>
  <si>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</si>
  <si>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</si>
  <si>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</si>
  <si>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</si>
  <si>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</si>
  <si>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</si>
  <si>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</si>
  <si>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</si>
  <si>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</si>
  <si>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</si>
  <si>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</si>
  <si>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</si>
  <si>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</si>
  <si>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</si>
  <si>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</si>
  <si>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</si>
  <si>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</si>
  <si>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</si>
  <si>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</si>
  <si>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</si>
  <si>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t>Autotune Type</t>
  </si>
  <si>
    <t>Max VPUS Per GB</t>
  </si>
  <si>
    <t>Block Volume Replica (Region::AD::Name)</t>
  </si>
  <si>
    <t>ocid1.volume.oc1.phx.abcdefghijkla..</t>
  </si>
  <si>
    <t>PERFORMANCE_BASED</t>
  </si>
  <si>
    <t>Ashburn::AD3::Vol-Replica-1</t>
  </si>
  <si>
    <t>Cross Region Replication</t>
  </si>
  <si>
    <t>Domain Name</t>
  </si>
  <si>
    <t>Backend HealthCheck Protocol(HTTP|HTTPS|TCP|UDP|DNS)</t>
  </si>
  <si>
    <t>example.com</t>
  </si>
  <si>
    <t>DNS</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</si>
  <si>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</si>
  <si>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</si>
  <si>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</si>
  <si>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On</t>
  </si>
  <si>
    <t>Snapshot Policy</t>
  </si>
  <si>
    <t>Replication Information</t>
  </si>
  <si>
    <t>Allowed Auth</t>
  </si>
  <si>
    <t>igw</t>
  </si>
  <si>
    <t>Source Snapshot</t>
  </si>
  <si>
    <t>AppDev@management_cluster_block</t>
  </si>
  <si>
    <t>AppDev@workload_cluster_block</t>
  </si>
  <si>
    <t>sddc-depoyment-vcn_snet-sddc-mgmt</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</si>
  <si>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</si>
  <si>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</si>
  <si>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</si>
  <si>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</si>
  <si>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</si>
  <si>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</si>
  <si>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</si>
  <si>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</si>
  <si>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</si>
  <si>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</si>
  <si>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</si>
  <si>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</si>
  <si>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</si>
  <si>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</si>
  <si>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</si>
  <si>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</si>
  <si>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</si>
  <si>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</si>
  <si>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</si>
  <si>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</si>
  <si>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</si>
  <si>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</si>
  <si>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</si>
  <si>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</si>
  <si>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</si>
  <si>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</si>
  <si>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</si>
  <si>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HSM</t>
  </si>
  <si>
    <t>AES</t>
  </si>
  <si>
    <t>ECDSA</t>
  </si>
  <si>
    <t>vault-1</t>
  </si>
  <si>
    <t>default</t>
  </si>
  <si>
    <t>key-1</t>
  </si>
  <si>
    <t>key-2</t>
  </si>
  <si>
    <t>SOFTWARE</t>
  </si>
  <si>
    <t>NIST_P384</t>
  </si>
  <si>
    <t>vault-2</t>
  </si>
  <si>
    <t>virtual_private</t>
  </si>
  <si>
    <t>key-3</t>
  </si>
  <si>
    <t>RSA</t>
  </si>
  <si>
    <t>NIST_P521</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</si>
  <si>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</si>
  <si>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v2024.3.0</t>
    </r>
    <r>
      <rPr>
        <sz val="11"/>
        <color theme="1"/>
        <rFont val="Calibri"/>
        <family val="2"/>
        <scheme val="minor"/>
      </rPr>
      <t xml:space="preserve">
 VCNs, OKE, OCVS, Block Volumes, FSS, Quota Policies, Budgets, KMS</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</si>
  <si>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</si>
  <si>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</si>
  <si>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onlyMT</t>
  </si>
  <si>
    <t>onlyFSS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</si>
  <si>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</si>
  <si>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</si>
  <si>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</si>
  <si>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User email</t>
  </si>
  <si>
    <t>Group Names</t>
  </si>
  <si>
    <t>Disable Capabilities</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</si>
  <si>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</si>
  <si>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subnet name as : </t>
    </r>
    <r>
      <rPr>
        <b/>
        <i/>
        <sz val="11"/>
        <color theme="1"/>
        <rFont val="Calibri"/>
        <family val="2"/>
        <scheme val="minor"/>
      </rPr>
      <t>&lt;</t>
    </r>
    <r>
      <rPr>
        <i/>
        <sz val="11"/>
        <color theme="1"/>
        <rFont val="Calibri"/>
        <family val="2"/>
        <scheme val="minor"/>
      </rPr>
      <t xml:space="preserve">vcn-name&gt;_&lt;subnet-name&gt;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</si>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</sst>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63">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0" fillId="3" borderId="2" xfId="0" applyFill="1" applyBorder="1"/>
    <xf numFmtId="0" fontId="41" fillId="0" borderId="0" xfId="0" applyFont="1" applyAlignment="1">
      <alignment vertical="center"/>
    </xf>
    <xf numFmtId="0" fontId="42" fillId="0" borderId="0" xfId="0" applyFont="1" applyAlignment="1">
      <alignment horizontal="left"/>
    </xf>
    <xf numFmtId="0" fontId="40" fillId="11" borderId="15" xfId="0" applyFont="1" applyFill="1" applyBorder="1"/>
    <xf numFmtId="0" fontId="40" fillId="11" borderId="13" xfId="0" applyFont="1" applyFill="1" applyBorder="1"/>
    <xf numFmtId="0" fontId="40" fillId="11" borderId="17" xfId="0" applyFont="1" applyFill="1" applyBorder="1"/>
    <xf numFmtId="0" fontId="2" fillId="2" borderId="3" xfId="0" applyFont="1" applyFill="1" applyBorder="1" applyAlignment="1">
      <alignment horizontal="left" wrapText="1"/>
    </xf>
    <xf numFmtId="0" fontId="40" fillId="11" borderId="3" xfId="0" applyFont="1" applyFill="1" applyBorder="1" applyAlignment="1">
      <alignment wrapText="1"/>
    </xf>
    <xf numFmtId="0" fontId="40" fillId="11" borderId="19" xfId="0" applyFont="1" applyFill="1" applyBorder="1" applyAlignment="1">
      <alignment wrapText="1"/>
    </xf>
    <xf numFmtId="0" fontId="29" fillId="3" borderId="0" xfId="2" applyFill="1" applyAlignment="1">
      <alignment wrapText="1"/>
    </xf>
    <xf numFmtId="0" fontId="29" fillId="0" borderId="0" xfId="3"/>
    <xf numFmtId="1" fontId="40" fillId="11" borderId="17" xfId="0" applyNumberFormat="1" applyFont="1" applyFill="1" applyBorder="1"/>
    <xf numFmtId="49" fontId="40" fillId="11" borderId="17" xfId="0" applyNumberFormat="1" applyFont="1" applyFill="1" applyBorder="1"/>
    <xf numFmtId="0" fontId="40"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9"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5" fillId="2" borderId="4" xfId="0" applyFont="1" applyFill="1" applyBorder="1" applyAlignment="1" applyProtection="1">
      <alignment horizontal="center" wrapText="1"/>
      <protection locked="0"/>
    </xf>
    <xf numFmtId="0" fontId="2" fillId="2" borderId="4" xfId="0" applyFont="1" applyFill="1" applyBorder="1" applyAlignment="1">
      <alignment horizontal="left" wrapText="1"/>
    </xf>
    <xf numFmtId="0" fontId="0" fillId="0" borderId="15" xfId="0" applyBorder="1" applyAlignment="1">
      <alignment horizontal="left" wrapText="1"/>
    </xf>
    <xf numFmtId="0" fontId="5" fillId="2" borderId="4" xfId="0" applyFont="1" applyFill="1" applyBorder="1" applyAlignment="1" applyProtection="1">
      <alignment horizontal="left" wrapText="1"/>
      <protection locked="0"/>
    </xf>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0" fillId="0" borderId="14" xfId="0" applyBorder="1"/>
    <xf numFmtId="0" fontId="0" fillId="0" borderId="13" xfId="0" applyBorder="1"/>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40" fillId="12" borderId="4" xfId="0" applyFont="1" applyFill="1" applyBorder="1" applyAlignment="1">
      <alignment horizontal="left" vertical="top" wrapText="1"/>
    </xf>
    <xf numFmtId="0" fontId="0" fillId="0" borderId="5" xfId="0" applyBorder="1"/>
    <xf numFmtId="0" fontId="0" fillId="0" borderId="17" xfId="0" applyBorder="1"/>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009193"/>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3.xml"/><Relationship Id="rId50" Type="http://schemas.openxmlformats.org/officeDocument/2006/relationships/externalLink" Target="externalLinks/externalLink6.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3" Type="http://schemas.openxmlformats.org/officeDocument/2006/relationships/externalLink" Target="externalLinks/externalLink9.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4.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externalLink" Target="externalLinks/externalLink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2.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5.xml"/><Relationship Id="rId57" Type="http://schemas.openxmlformats.org/officeDocument/2006/relationships/sheetMetadata" Target="metadata.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1535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32" t="s">
        <v>1311</v>
      </c>
      <c r="B1" s="132"/>
      <c r="C1" s="132"/>
      <c r="D1" s="132"/>
      <c r="E1" s="132"/>
    </row>
    <row r="2" spans="1:5" x14ac:dyDescent="0.2">
      <c r="A2" s="30" t="s">
        <v>0</v>
      </c>
      <c r="B2" s="30" t="s">
        <v>1</v>
      </c>
      <c r="C2" s="30" t="s">
        <v>2</v>
      </c>
      <c r="D2" s="30" t="s">
        <v>3</v>
      </c>
      <c r="E2" s="30" t="s">
        <v>402</v>
      </c>
    </row>
    <row r="3" spans="1:5" ht="43.5" customHeight="1" x14ac:dyDescent="0.2">
      <c r="A3" s="35" t="s">
        <v>5</v>
      </c>
      <c r="B3" s="35" t="s">
        <v>424</v>
      </c>
      <c r="C3" s="35" t="s">
        <v>425</v>
      </c>
      <c r="D3" s="35" t="s">
        <v>384</v>
      </c>
      <c r="E3" s="36"/>
    </row>
    <row r="4" spans="1:5" ht="29.25" customHeight="1" x14ac:dyDescent="0.2">
      <c r="A4" s="35" t="s">
        <v>5</v>
      </c>
      <c r="B4" s="35" t="s">
        <v>426</v>
      </c>
      <c r="C4" s="35" t="s">
        <v>427</v>
      </c>
      <c r="D4" s="35" t="s">
        <v>384</v>
      </c>
      <c r="E4" s="36"/>
    </row>
    <row r="5" spans="1:5" ht="45" customHeight="1" x14ac:dyDescent="0.2">
      <c r="A5" s="35" t="s">
        <v>5</v>
      </c>
      <c r="B5" s="35" t="s">
        <v>337</v>
      </c>
      <c r="C5" s="35" t="s">
        <v>428</v>
      </c>
      <c r="D5" s="35" t="s">
        <v>384</v>
      </c>
      <c r="E5" s="36"/>
    </row>
    <row r="6" spans="1:5" ht="28.5" customHeight="1" x14ac:dyDescent="0.2">
      <c r="A6" s="35" t="s">
        <v>5</v>
      </c>
      <c r="B6" s="35" t="s">
        <v>1342</v>
      </c>
      <c r="C6" s="35" t="s">
        <v>429</v>
      </c>
      <c r="D6" s="35" t="s">
        <v>384</v>
      </c>
      <c r="E6" s="36"/>
    </row>
    <row r="7" spans="1:5" x14ac:dyDescent="0.2">
      <c r="A7" s="36" t="s">
        <v>4</v>
      </c>
      <c r="B7" s="36"/>
      <c r="C7" s="36"/>
      <c r="D7" s="35"/>
      <c r="E7" s="36"/>
    </row>
    <row r="8" spans="1:5" x14ac:dyDescent="0.2">
      <c r="A8" s="52" t="s">
        <v>5</v>
      </c>
      <c r="B8" s="52" t="s">
        <v>337</v>
      </c>
      <c r="C8" s="52" t="s">
        <v>338</v>
      </c>
      <c r="D8" s="52"/>
      <c r="E8" s="52"/>
    </row>
    <row r="9" spans="1:5" ht="15.75" customHeight="1" x14ac:dyDescent="0.2">
      <c r="A9" s="52" t="s">
        <v>5</v>
      </c>
      <c r="B9" s="52" t="s">
        <v>339</v>
      </c>
      <c r="C9" s="52" t="s">
        <v>340</v>
      </c>
      <c r="D9" s="52" t="s">
        <v>337</v>
      </c>
      <c r="E9" s="52"/>
    </row>
    <row r="10" spans="1:5" x14ac:dyDescent="0.2">
      <c r="A10" s="52" t="s">
        <v>5</v>
      </c>
      <c r="B10" s="52" t="s">
        <v>341</v>
      </c>
      <c r="C10" s="52" t="s">
        <v>342</v>
      </c>
      <c r="D10" s="52" t="s">
        <v>337</v>
      </c>
      <c r="E10" s="52"/>
    </row>
    <row r="11" spans="1:5" x14ac:dyDescent="0.2">
      <c r="A11" s="52" t="s">
        <v>5</v>
      </c>
      <c r="B11" s="52" t="s">
        <v>343</v>
      </c>
      <c r="C11" s="52" t="s">
        <v>344</v>
      </c>
      <c r="D11" s="52"/>
      <c r="E11" s="52"/>
    </row>
    <row r="12" spans="1:5" x14ac:dyDescent="0.2">
      <c r="A12" s="52" t="s">
        <v>5</v>
      </c>
      <c r="B12" s="52" t="s">
        <v>339</v>
      </c>
      <c r="C12" s="52" t="s">
        <v>345</v>
      </c>
      <c r="D12" s="52" t="s">
        <v>343</v>
      </c>
      <c r="E12" s="52"/>
    </row>
    <row r="13" spans="1:5" x14ac:dyDescent="0.2">
      <c r="A13" s="52" t="s">
        <v>5</v>
      </c>
      <c r="B13" s="52" t="s">
        <v>319</v>
      </c>
      <c r="C13" s="52" t="s">
        <v>346</v>
      </c>
      <c r="D13" s="52" t="s">
        <v>347</v>
      </c>
      <c r="E13" s="52"/>
    </row>
    <row r="14" spans="1:5" x14ac:dyDescent="0.2">
      <c r="A14" s="52" t="s">
        <v>5</v>
      </c>
      <c r="B14" s="52" t="s">
        <v>341</v>
      </c>
      <c r="C14" s="52" t="s">
        <v>348</v>
      </c>
      <c r="D14" s="52" t="s">
        <v>343</v>
      </c>
      <c r="E14" s="52"/>
    </row>
    <row r="15" spans="1:5" ht="32" x14ac:dyDescent="0.2">
      <c r="A15" s="52" t="s">
        <v>5</v>
      </c>
      <c r="B15" s="52" t="s">
        <v>349</v>
      </c>
      <c r="C15" s="52" t="s">
        <v>350</v>
      </c>
      <c r="D15" s="52" t="s">
        <v>351</v>
      </c>
      <c r="E15" s="53" t="s">
        <v>410</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zoomScale="80" zoomScaleNormal="80"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3" customFormat="1" ht="123" customHeight="1" x14ac:dyDescent="0.2">
      <c r="A1" s="132" t="s">
        <v>1546</v>
      </c>
      <c r="B1" s="132"/>
      <c r="C1" s="132"/>
      <c r="D1" s="132"/>
      <c r="E1" s="132"/>
    </row>
    <row r="2" spans="1:5" x14ac:dyDescent="0.2">
      <c r="A2" s="30" t="s">
        <v>0</v>
      </c>
      <c r="B2" s="30" t="s">
        <v>1</v>
      </c>
      <c r="C2" s="30" t="s">
        <v>2</v>
      </c>
      <c r="D2" s="30" t="s">
        <v>406</v>
      </c>
      <c r="E2" s="30" t="s">
        <v>402</v>
      </c>
    </row>
    <row r="3" spans="1:5" ht="48" x14ac:dyDescent="0.2">
      <c r="A3" s="35" t="s">
        <v>5</v>
      </c>
      <c r="B3" s="35" t="s">
        <v>430</v>
      </c>
      <c r="C3" s="35" t="s">
        <v>431</v>
      </c>
      <c r="D3" s="35"/>
      <c r="E3" s="36"/>
    </row>
    <row r="4" spans="1:5" ht="32" x14ac:dyDescent="0.2">
      <c r="A4" s="35" t="s">
        <v>5</v>
      </c>
      <c r="B4" s="35" t="s">
        <v>668</v>
      </c>
      <c r="C4" s="35" t="s">
        <v>669</v>
      </c>
      <c r="D4" s="35"/>
      <c r="E4" s="36"/>
    </row>
    <row r="5" spans="1:5" ht="32" x14ac:dyDescent="0.2">
      <c r="A5" s="35" t="s">
        <v>5</v>
      </c>
      <c r="B5" s="35" t="s">
        <v>432</v>
      </c>
      <c r="C5" s="35" t="s">
        <v>433</v>
      </c>
      <c r="D5" s="35"/>
      <c r="E5" s="36"/>
    </row>
    <row r="6" spans="1:5" ht="15" customHeight="1" x14ac:dyDescent="0.2">
      <c r="A6" s="35" t="s">
        <v>5</v>
      </c>
      <c r="B6" s="35" t="s">
        <v>434</v>
      </c>
      <c r="C6" s="35" t="s">
        <v>435</v>
      </c>
      <c r="D6" s="35"/>
      <c r="E6" s="36"/>
    </row>
    <row r="7" spans="1:5" ht="32" x14ac:dyDescent="0.2">
      <c r="A7" s="54" t="s">
        <v>5</v>
      </c>
      <c r="B7" s="35" t="s">
        <v>436</v>
      </c>
      <c r="C7" s="35" t="s">
        <v>437</v>
      </c>
      <c r="D7" s="35"/>
      <c r="E7" s="23"/>
    </row>
    <row r="8" spans="1:5" ht="32" x14ac:dyDescent="0.2">
      <c r="A8" s="35" t="s">
        <v>5</v>
      </c>
      <c r="B8" s="54" t="s">
        <v>438</v>
      </c>
      <c r="C8" s="54" t="s">
        <v>439</v>
      </c>
      <c r="D8" s="23"/>
      <c r="E8" s="35"/>
    </row>
    <row r="9" spans="1:5" ht="16" customHeight="1" x14ac:dyDescent="0.2">
      <c r="A9" s="35" t="s">
        <v>5</v>
      </c>
      <c r="B9" s="35" t="s">
        <v>440</v>
      </c>
      <c r="C9" s="35" t="s">
        <v>441</v>
      </c>
      <c r="D9" s="35"/>
      <c r="E9" s="35"/>
    </row>
    <row r="10" spans="1:5" ht="28" customHeight="1" x14ac:dyDescent="0.2">
      <c r="A10" s="35" t="s">
        <v>5</v>
      </c>
      <c r="B10" s="35" t="s">
        <v>476</v>
      </c>
      <c r="C10" s="35" t="s">
        <v>477</v>
      </c>
      <c r="D10" s="35"/>
      <c r="E10" s="35"/>
    </row>
    <row r="11" spans="1:5" ht="28" customHeight="1" x14ac:dyDescent="0.2">
      <c r="A11" s="35" t="s">
        <v>5</v>
      </c>
      <c r="B11" s="35" t="s">
        <v>495</v>
      </c>
      <c r="C11" s="35" t="s">
        <v>496</v>
      </c>
      <c r="D11" s="35"/>
      <c r="E11" s="35"/>
    </row>
    <row r="12" spans="1:5" ht="28" customHeight="1" x14ac:dyDescent="0.2">
      <c r="A12" s="35" t="s">
        <v>5</v>
      </c>
      <c r="B12" s="35" t="s">
        <v>604</v>
      </c>
      <c r="C12" s="35" t="s">
        <v>605</v>
      </c>
      <c r="D12" s="35"/>
      <c r="E12" s="36"/>
    </row>
    <row r="13" spans="1:5" ht="16" x14ac:dyDescent="0.2">
      <c r="A13" s="35" t="s">
        <v>4</v>
      </c>
      <c r="B13" s="36"/>
      <c r="C13" s="36"/>
      <c r="D13" s="36"/>
      <c r="E13" s="36"/>
    </row>
    <row r="14" spans="1:5" ht="64" x14ac:dyDescent="0.2">
      <c r="A14" s="36" t="s">
        <v>5</v>
      </c>
      <c r="B14" s="22" t="s">
        <v>830</v>
      </c>
      <c r="C14" s="22" t="s">
        <v>831</v>
      </c>
      <c r="D14" s="22" t="s">
        <v>832</v>
      </c>
      <c r="E14" s="8"/>
    </row>
    <row r="15" spans="1:5" ht="48" x14ac:dyDescent="0.2">
      <c r="A15" s="36" t="s">
        <v>5</v>
      </c>
      <c r="B15" s="35" t="s">
        <v>833</v>
      </c>
      <c r="C15" s="35" t="s">
        <v>834</v>
      </c>
      <c r="D15" s="35" t="s">
        <v>835</v>
      </c>
      <c r="E15" s="36"/>
    </row>
    <row r="16" spans="1:5" ht="32" x14ac:dyDescent="0.2">
      <c r="A16" s="36" t="s">
        <v>5</v>
      </c>
      <c r="B16" s="35" t="s">
        <v>836</v>
      </c>
      <c r="C16" s="35" t="s">
        <v>837</v>
      </c>
      <c r="D16" s="35" t="s">
        <v>838</v>
      </c>
      <c r="E16" s="36"/>
    </row>
    <row r="17" spans="1:5" ht="48" x14ac:dyDescent="0.2">
      <c r="A17" s="36" t="s">
        <v>5</v>
      </c>
      <c r="B17" s="35" t="s">
        <v>839</v>
      </c>
      <c r="C17" s="35" t="s">
        <v>840</v>
      </c>
      <c r="D17" s="35" t="s">
        <v>841</v>
      </c>
      <c r="E17" s="36"/>
    </row>
  </sheetData>
  <mergeCells count="1">
    <mergeCell ref="A1:E1"/>
  </mergeCells>
  <dataValidations count="2">
    <dataValidation allowBlank="1" sqref="B3:D1048576 A1:E1" xr:uid="{8EFF7419-48D3-4C46-B3E5-C58F24B7E6C8}"/>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6EF4A92-0B46-F148-96CE-EDC9C3C9AEDD}"/>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G105"/>
  <sheetViews>
    <sheetView zoomScale="80" zoomScaleNormal="80"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8.83203125" customWidth="1"/>
  </cols>
  <sheetData>
    <row r="1" spans="1:7" s="43" customFormat="1" ht="156.75" customHeight="1" x14ac:dyDescent="0.2">
      <c r="A1" s="133" t="s">
        <v>1541</v>
      </c>
      <c r="B1" s="134"/>
      <c r="C1" s="134"/>
      <c r="D1" s="134"/>
      <c r="E1" s="134"/>
      <c r="F1" s="134"/>
      <c r="G1" s="134"/>
    </row>
    <row r="2" spans="1:7" ht="15" x14ac:dyDescent="0.2">
      <c r="A2" s="30" t="s">
        <v>0</v>
      </c>
      <c r="B2" s="30" t="s">
        <v>1201</v>
      </c>
      <c r="C2" s="30" t="s">
        <v>1542</v>
      </c>
      <c r="D2" s="6" t="s">
        <v>1543</v>
      </c>
      <c r="E2" s="6" t="s">
        <v>1544</v>
      </c>
      <c r="F2" s="6" t="s">
        <v>1545</v>
      </c>
      <c r="G2" s="30" t="s">
        <v>402</v>
      </c>
    </row>
    <row r="3" spans="1:7" ht="15" x14ac:dyDescent="0.2">
      <c r="A3" s="36"/>
      <c r="B3" s="36"/>
      <c r="C3" s="36"/>
      <c r="D3" s="36"/>
      <c r="E3" s="36"/>
      <c r="F3" s="36"/>
      <c r="G3" s="36"/>
    </row>
    <row r="4" spans="1:7" ht="14.5" customHeight="1" x14ac:dyDescent="0.2">
      <c r="A4" s="36"/>
      <c r="B4" s="36"/>
      <c r="C4" s="36"/>
      <c r="D4" s="36"/>
      <c r="E4" s="36"/>
      <c r="F4" s="36"/>
      <c r="G4" s="36"/>
    </row>
    <row r="5" spans="1:7" ht="14.5" customHeight="1" x14ac:dyDescent="0.2">
      <c r="A5" s="36"/>
      <c r="B5" s="36"/>
      <c r="C5" s="36"/>
      <c r="D5" s="36"/>
      <c r="E5" s="36"/>
      <c r="F5" s="36"/>
      <c r="G5" s="36"/>
    </row>
    <row r="6" spans="1:7" ht="14.5" customHeight="1" x14ac:dyDescent="0.2">
      <c r="A6" s="36"/>
      <c r="B6" s="36"/>
      <c r="C6" s="36"/>
      <c r="D6" s="36"/>
      <c r="E6" s="36"/>
      <c r="F6" s="36"/>
      <c r="G6" s="36"/>
    </row>
    <row r="7" spans="1:7" ht="14.5" customHeight="1" x14ac:dyDescent="0.2">
      <c r="A7" s="36"/>
      <c r="B7" s="36"/>
      <c r="C7" s="36"/>
      <c r="D7" s="36"/>
      <c r="E7" s="36"/>
      <c r="F7" s="36"/>
      <c r="G7" s="36"/>
    </row>
    <row r="8" spans="1:7" ht="14.5" customHeight="1" x14ac:dyDescent="0.2">
      <c r="A8" s="36"/>
      <c r="B8" s="36"/>
      <c r="C8" s="36"/>
      <c r="D8" s="36"/>
      <c r="E8" s="36"/>
      <c r="F8" s="36"/>
      <c r="G8" s="36"/>
    </row>
    <row r="9" spans="1:7" ht="14.5" customHeight="1" x14ac:dyDescent="0.2">
      <c r="A9" s="36"/>
      <c r="B9" s="36"/>
      <c r="C9" s="36"/>
      <c r="D9" s="36"/>
      <c r="E9" s="36"/>
      <c r="F9" s="36"/>
      <c r="G9" s="36"/>
    </row>
    <row r="10" spans="1:7" ht="14.5" customHeight="1" x14ac:dyDescent="0.2">
      <c r="A10" s="36"/>
      <c r="B10" s="36"/>
      <c r="C10" s="36"/>
      <c r="D10" s="36"/>
      <c r="E10" s="36"/>
      <c r="F10" s="36"/>
      <c r="G10" s="36"/>
    </row>
    <row r="11" spans="1:7" ht="14.5" customHeight="1" x14ac:dyDescent="0.2">
      <c r="A11" s="36"/>
      <c r="B11" s="36"/>
      <c r="C11" s="36"/>
      <c r="D11" s="36"/>
      <c r="E11" s="36"/>
      <c r="F11" s="36"/>
      <c r="G11" s="36"/>
    </row>
    <row r="12" spans="1:7" ht="14.5" customHeight="1" x14ac:dyDescent="0.2">
      <c r="A12" s="36"/>
      <c r="B12" s="36"/>
      <c r="C12" s="36"/>
      <c r="D12" s="36"/>
      <c r="E12" s="36"/>
      <c r="F12" s="36"/>
      <c r="G12" s="36"/>
    </row>
    <row r="13" spans="1:7" ht="14.5" customHeight="1" x14ac:dyDescent="0.2">
      <c r="A13" s="36"/>
      <c r="B13" s="36"/>
      <c r="C13" s="36"/>
      <c r="D13" s="36"/>
      <c r="E13" s="36"/>
      <c r="F13" s="36"/>
      <c r="G13" s="36"/>
    </row>
    <row r="14" spans="1:7" ht="14.5" customHeight="1" x14ac:dyDescent="0.2">
      <c r="A14" s="36"/>
      <c r="B14" s="36"/>
      <c r="C14" s="36"/>
      <c r="D14" s="36"/>
      <c r="E14" s="36"/>
      <c r="F14" s="36"/>
      <c r="G14" s="36"/>
    </row>
    <row r="15" spans="1:7" ht="14.5" customHeight="1" x14ac:dyDescent="0.2">
      <c r="A15" s="36"/>
      <c r="B15" s="36"/>
      <c r="C15" s="36"/>
      <c r="D15" s="36"/>
      <c r="E15" s="36"/>
      <c r="F15" s="36"/>
      <c r="G15" s="36"/>
    </row>
    <row r="16" spans="1:7" ht="14.5" customHeight="1" x14ac:dyDescent="0.2">
      <c r="A16" s="36"/>
      <c r="B16" s="36"/>
      <c r="C16" s="36"/>
      <c r="D16" s="36"/>
      <c r="E16" s="36"/>
      <c r="F16" s="36"/>
      <c r="G16" s="36"/>
    </row>
    <row r="17" spans="1:7" ht="14.5" customHeight="1" x14ac:dyDescent="0.2">
      <c r="A17" s="36"/>
      <c r="B17" s="36"/>
      <c r="C17" s="36"/>
      <c r="D17" s="36"/>
      <c r="E17" s="36"/>
      <c r="F17" s="36"/>
      <c r="G17" s="36"/>
    </row>
    <row r="18" spans="1:7" ht="14.5" customHeight="1" x14ac:dyDescent="0.2">
      <c r="A18" s="36"/>
      <c r="B18" s="36"/>
      <c r="C18" s="36"/>
      <c r="D18" s="36"/>
      <c r="E18" s="36"/>
      <c r="F18" s="36"/>
      <c r="G18" s="36"/>
    </row>
    <row r="19" spans="1:7" ht="14.5" customHeight="1" x14ac:dyDescent="0.2">
      <c r="A19" s="36"/>
      <c r="B19" s="36"/>
      <c r="C19" s="36"/>
      <c r="D19" s="36"/>
      <c r="E19" s="36"/>
      <c r="F19" s="36"/>
      <c r="G19" s="36"/>
    </row>
    <row r="20" spans="1:7" ht="14.5" customHeight="1" x14ac:dyDescent="0.2">
      <c r="A20" s="36"/>
      <c r="B20" s="36"/>
      <c r="C20" s="36"/>
      <c r="D20" s="36"/>
      <c r="E20" s="36"/>
      <c r="F20" s="36"/>
      <c r="G20" s="36"/>
    </row>
    <row r="21" spans="1:7" ht="14.5" customHeight="1" x14ac:dyDescent="0.2">
      <c r="A21" s="36"/>
      <c r="B21" s="36"/>
      <c r="C21" s="36"/>
      <c r="D21" s="36"/>
      <c r="E21" s="36"/>
      <c r="F21" s="36"/>
      <c r="G21" s="36"/>
    </row>
    <row r="22" spans="1:7" ht="14.5" customHeight="1" x14ac:dyDescent="0.2">
      <c r="A22" s="36"/>
      <c r="B22" s="36"/>
      <c r="C22" s="36"/>
      <c r="D22" s="36"/>
      <c r="E22" s="36"/>
      <c r="F22" s="36"/>
      <c r="G22" s="36"/>
    </row>
    <row r="23" spans="1:7" ht="14.5" customHeight="1" x14ac:dyDescent="0.2">
      <c r="A23" s="36"/>
      <c r="B23" s="36"/>
      <c r="C23" s="36"/>
      <c r="D23" s="36"/>
      <c r="E23" s="36"/>
      <c r="F23" s="36"/>
      <c r="G23" s="36"/>
    </row>
    <row r="24" spans="1:7" ht="14.5" customHeight="1" x14ac:dyDescent="0.2">
      <c r="A24" s="36"/>
      <c r="B24" s="36"/>
      <c r="C24" s="36"/>
      <c r="D24" s="36"/>
      <c r="E24" s="36"/>
      <c r="F24" s="36"/>
      <c r="G24" s="36"/>
    </row>
    <row r="25" spans="1:7" ht="14.5" customHeight="1" x14ac:dyDescent="0.2">
      <c r="A25" s="36"/>
      <c r="B25" s="36"/>
      <c r="C25" s="36"/>
      <c r="D25" s="36"/>
      <c r="E25" s="36"/>
      <c r="F25" s="36"/>
      <c r="G25" s="36"/>
    </row>
    <row r="26" spans="1:7" ht="14.5" customHeight="1" x14ac:dyDescent="0.2">
      <c r="A26" s="36"/>
      <c r="B26" s="36"/>
      <c r="C26" s="36"/>
      <c r="D26" s="36"/>
      <c r="E26" s="36"/>
      <c r="F26" s="36"/>
      <c r="G26" s="36"/>
    </row>
    <row r="27" spans="1:7" ht="14.5" customHeight="1" x14ac:dyDescent="0.2">
      <c r="A27" s="36"/>
      <c r="B27" s="36"/>
      <c r="C27" s="36"/>
      <c r="D27" s="36"/>
      <c r="E27" s="36"/>
      <c r="F27" s="36"/>
      <c r="G27" s="36"/>
    </row>
    <row r="28" spans="1:7" ht="14.5" customHeight="1" x14ac:dyDescent="0.2">
      <c r="A28" s="36"/>
      <c r="B28" s="36"/>
      <c r="C28" s="36"/>
      <c r="D28" s="36"/>
      <c r="E28" s="36"/>
      <c r="F28" s="36"/>
      <c r="G28" s="36"/>
    </row>
    <row r="29" spans="1:7" ht="14.5" customHeight="1" x14ac:dyDescent="0.2">
      <c r="A29" s="36"/>
      <c r="B29" s="36"/>
      <c r="C29" s="36"/>
      <c r="D29" s="36"/>
      <c r="E29" s="36"/>
      <c r="F29" s="36"/>
      <c r="G29" s="36"/>
    </row>
    <row r="30" spans="1:7" ht="14.5" customHeight="1" x14ac:dyDescent="0.2">
      <c r="A30" s="36"/>
      <c r="B30" s="36"/>
      <c r="C30" s="36"/>
      <c r="D30" s="36"/>
      <c r="E30" s="36"/>
      <c r="F30" s="36"/>
      <c r="G30" s="36"/>
    </row>
    <row r="31" spans="1:7" ht="14.5" customHeight="1" x14ac:dyDescent="0.2">
      <c r="A31" s="36"/>
      <c r="B31" s="36"/>
      <c r="C31" s="36"/>
      <c r="D31" s="36"/>
      <c r="E31" s="36"/>
      <c r="F31" s="36"/>
      <c r="G31" s="36"/>
    </row>
    <row r="32" spans="1:7" ht="14.5" customHeight="1" x14ac:dyDescent="0.2">
      <c r="A32" s="36"/>
      <c r="B32" s="36"/>
      <c r="C32" s="36"/>
      <c r="D32" s="36"/>
      <c r="E32" s="36"/>
      <c r="F32" s="36"/>
      <c r="G32" s="36"/>
    </row>
    <row r="33" spans="1:7" ht="14.5" customHeight="1" x14ac:dyDescent="0.2">
      <c r="A33" s="36"/>
      <c r="B33" s="36"/>
      <c r="C33" s="36"/>
      <c r="D33" s="36"/>
      <c r="E33" s="36"/>
      <c r="F33" s="36"/>
      <c r="G33" s="36"/>
    </row>
    <row r="34" spans="1:7" ht="14.5" customHeight="1" x14ac:dyDescent="0.2">
      <c r="A34" s="36"/>
      <c r="B34" s="36"/>
      <c r="C34" s="36"/>
      <c r="D34" s="36"/>
      <c r="E34" s="36"/>
      <c r="F34" s="36"/>
      <c r="G34" s="36"/>
    </row>
    <row r="35" spans="1:7" ht="14.5" customHeight="1" x14ac:dyDescent="0.2">
      <c r="A35" s="36"/>
      <c r="B35" s="36"/>
      <c r="C35" s="36"/>
      <c r="D35" s="36"/>
      <c r="E35" s="36"/>
      <c r="F35" s="36"/>
      <c r="G35" s="36"/>
    </row>
    <row r="36" spans="1:7" ht="14.5" customHeight="1" x14ac:dyDescent="0.2">
      <c r="A36" s="36"/>
      <c r="B36" s="36"/>
      <c r="C36" s="36"/>
      <c r="D36" s="36"/>
      <c r="E36" s="36"/>
      <c r="F36" s="36"/>
      <c r="G36" s="36"/>
    </row>
    <row r="37" spans="1:7" ht="14.5" customHeight="1" x14ac:dyDescent="0.2">
      <c r="A37" s="36"/>
      <c r="B37" s="36"/>
      <c r="C37" s="36"/>
      <c r="D37" s="36"/>
      <c r="E37" s="36"/>
      <c r="F37" s="36"/>
      <c r="G37" s="36"/>
    </row>
    <row r="38" spans="1:7" ht="14.5" customHeight="1" x14ac:dyDescent="0.2">
      <c r="A38" s="36"/>
      <c r="B38" s="36"/>
      <c r="C38" s="36"/>
      <c r="D38" s="36"/>
      <c r="E38" s="36"/>
      <c r="F38" s="36"/>
      <c r="G38" s="36"/>
    </row>
    <row r="39" spans="1:7" ht="14.5" customHeight="1" x14ac:dyDescent="0.2">
      <c r="A39" s="36"/>
      <c r="B39" s="36"/>
      <c r="C39" s="36"/>
      <c r="D39" s="36"/>
      <c r="E39" s="36"/>
      <c r="F39" s="36"/>
      <c r="G39" s="36"/>
    </row>
    <row r="40" spans="1:7" ht="14.5" customHeight="1" x14ac:dyDescent="0.2">
      <c r="A40" s="36"/>
      <c r="B40" s="36"/>
      <c r="C40" s="36"/>
      <c r="D40" s="36"/>
      <c r="E40" s="36"/>
      <c r="F40" s="36"/>
      <c r="G40" s="36"/>
    </row>
    <row r="41" spans="1:7" ht="14.5" customHeight="1" x14ac:dyDescent="0.2">
      <c r="A41" s="36"/>
      <c r="B41" s="36"/>
      <c r="C41" s="36"/>
      <c r="D41" s="36"/>
      <c r="E41" s="36"/>
      <c r="F41" s="36"/>
      <c r="G41" s="36"/>
    </row>
    <row r="42" spans="1:7" ht="14.5" customHeight="1" x14ac:dyDescent="0.2">
      <c r="A42" s="36"/>
      <c r="B42" s="36"/>
      <c r="C42" s="36"/>
      <c r="D42" s="36"/>
      <c r="E42" s="36"/>
      <c r="F42" s="36"/>
      <c r="G42" s="36"/>
    </row>
    <row r="43" spans="1:7" ht="14.5" customHeight="1" x14ac:dyDescent="0.2">
      <c r="A43" s="36"/>
      <c r="B43" s="36"/>
      <c r="C43" s="36"/>
      <c r="D43" s="36"/>
      <c r="E43" s="36"/>
      <c r="F43" s="36"/>
      <c r="G43" s="36"/>
    </row>
    <row r="44" spans="1:7" ht="14.5" customHeight="1" x14ac:dyDescent="0.2">
      <c r="A44" s="36"/>
      <c r="B44" s="36"/>
      <c r="C44" s="36"/>
      <c r="D44" s="36"/>
      <c r="E44" s="36"/>
      <c r="F44" s="36"/>
      <c r="G44" s="36"/>
    </row>
    <row r="45" spans="1:7" ht="14.5" customHeight="1" x14ac:dyDescent="0.2">
      <c r="A45" s="36"/>
      <c r="B45" s="36"/>
      <c r="C45" s="36"/>
      <c r="D45" s="36"/>
      <c r="E45" s="36"/>
      <c r="F45" s="36"/>
      <c r="G45" s="36"/>
    </row>
    <row r="46" spans="1:7" ht="14.5" customHeight="1" x14ac:dyDescent="0.2">
      <c r="A46" s="36"/>
      <c r="B46" s="36"/>
      <c r="C46" s="36"/>
      <c r="D46" s="36"/>
      <c r="E46" s="36"/>
      <c r="F46" s="36"/>
      <c r="G46" s="36"/>
    </row>
    <row r="47" spans="1:7" ht="14.5" customHeight="1" x14ac:dyDescent="0.2">
      <c r="A47" s="36"/>
      <c r="B47" s="36"/>
      <c r="C47" s="36"/>
      <c r="D47" s="36"/>
      <c r="E47" s="36"/>
      <c r="F47" s="36"/>
      <c r="G47" s="36"/>
    </row>
    <row r="48" spans="1:7" ht="14.5" customHeight="1" x14ac:dyDescent="0.2">
      <c r="A48" s="36"/>
      <c r="B48" s="36"/>
      <c r="C48" s="36"/>
      <c r="D48" s="36"/>
      <c r="E48" s="36"/>
      <c r="F48" s="36"/>
      <c r="G48" s="36"/>
    </row>
    <row r="49" spans="1:7" ht="14.5" customHeight="1" x14ac:dyDescent="0.2">
      <c r="A49" s="36"/>
      <c r="B49" s="36"/>
      <c r="C49" s="36"/>
      <c r="D49" s="36"/>
      <c r="E49" s="36"/>
      <c r="F49" s="36"/>
      <c r="G49" s="36"/>
    </row>
    <row r="50" spans="1:7" ht="14.5" customHeight="1" x14ac:dyDescent="0.2">
      <c r="A50" s="36"/>
      <c r="B50" s="36"/>
      <c r="C50" s="36"/>
      <c r="D50" s="36"/>
      <c r="E50" s="36"/>
      <c r="F50" s="36"/>
      <c r="G50" s="36"/>
    </row>
    <row r="51" spans="1:7" ht="14.5" customHeight="1" x14ac:dyDescent="0.2">
      <c r="A51" s="36"/>
      <c r="B51" s="36"/>
      <c r="C51" s="36"/>
      <c r="D51" s="36"/>
      <c r="E51" s="36"/>
      <c r="F51" s="36"/>
      <c r="G51" s="36"/>
    </row>
    <row r="52" spans="1:7" ht="14.5" customHeight="1" x14ac:dyDescent="0.2">
      <c r="A52" s="36"/>
      <c r="B52" s="36"/>
      <c r="C52" s="36"/>
      <c r="D52" s="36"/>
      <c r="E52" s="36"/>
      <c r="F52" s="36"/>
      <c r="G52" s="36"/>
    </row>
    <row r="53" spans="1:7" ht="14.5" customHeight="1" x14ac:dyDescent="0.2">
      <c r="A53" s="36"/>
      <c r="B53" s="36"/>
      <c r="C53" s="36"/>
      <c r="D53" s="36"/>
      <c r="E53" s="36"/>
      <c r="F53" s="36"/>
      <c r="G53" s="36"/>
    </row>
    <row r="54" spans="1:7" ht="14.5" customHeight="1" x14ac:dyDescent="0.2">
      <c r="A54" s="36"/>
      <c r="B54" s="36"/>
      <c r="C54" s="36"/>
      <c r="D54" s="36"/>
      <c r="E54" s="36"/>
      <c r="F54" s="36"/>
      <c r="G54" s="36"/>
    </row>
    <row r="55" spans="1:7" ht="14.5" customHeight="1" x14ac:dyDescent="0.2">
      <c r="A55" s="36"/>
      <c r="B55" s="36"/>
      <c r="C55" s="36"/>
      <c r="D55" s="36"/>
      <c r="E55" s="36"/>
      <c r="F55" s="36"/>
      <c r="G55" s="36"/>
    </row>
    <row r="56" spans="1:7" ht="14.5" customHeight="1" x14ac:dyDescent="0.2">
      <c r="A56" s="36"/>
      <c r="B56" s="36"/>
      <c r="C56" s="36"/>
      <c r="D56" s="36"/>
      <c r="E56" s="36"/>
      <c r="F56" s="36"/>
      <c r="G56" s="36"/>
    </row>
    <row r="57" spans="1:7" ht="14.5" customHeight="1" x14ac:dyDescent="0.2">
      <c r="A57" s="36"/>
      <c r="B57" s="36"/>
      <c r="C57" s="36"/>
      <c r="D57" s="36"/>
      <c r="E57" s="36"/>
      <c r="F57" s="36"/>
      <c r="G57" s="36"/>
    </row>
    <row r="58" spans="1:7" ht="14.5" customHeight="1" x14ac:dyDescent="0.2">
      <c r="A58" s="36"/>
      <c r="B58" s="36"/>
      <c r="C58" s="36"/>
      <c r="D58" s="36"/>
      <c r="E58" s="36"/>
      <c r="F58" s="36"/>
      <c r="G58" s="36"/>
    </row>
    <row r="59" spans="1:7" ht="14.5" customHeight="1" x14ac:dyDescent="0.2">
      <c r="A59" s="36"/>
      <c r="B59" s="36"/>
      <c r="C59" s="36"/>
      <c r="D59" s="36"/>
      <c r="E59" s="36"/>
      <c r="F59" s="36"/>
      <c r="G59" s="36"/>
    </row>
    <row r="60" spans="1:7" ht="14.5" customHeight="1" x14ac:dyDescent="0.2">
      <c r="A60" s="36"/>
      <c r="B60" s="36"/>
      <c r="C60" s="36"/>
      <c r="D60" s="36"/>
      <c r="E60" s="36"/>
      <c r="F60" s="36"/>
      <c r="G60" s="36"/>
    </row>
    <row r="61" spans="1:7" ht="14.5" customHeight="1" x14ac:dyDescent="0.2">
      <c r="A61" s="36"/>
      <c r="B61" s="36"/>
      <c r="C61" s="36"/>
      <c r="D61" s="36"/>
      <c r="E61" s="36"/>
      <c r="F61" s="36"/>
      <c r="G61" s="36"/>
    </row>
    <row r="62" spans="1:7" ht="14.5" customHeight="1" x14ac:dyDescent="0.2">
      <c r="A62" s="36"/>
      <c r="B62" s="36"/>
      <c r="C62" s="36"/>
      <c r="D62" s="36"/>
      <c r="E62" s="36"/>
      <c r="F62" s="36"/>
      <c r="G62" s="36"/>
    </row>
    <row r="63" spans="1:7" ht="14.5" customHeight="1" x14ac:dyDescent="0.2">
      <c r="A63" s="36"/>
      <c r="B63" s="36"/>
      <c r="C63" s="36"/>
      <c r="D63" s="36"/>
      <c r="E63" s="36"/>
      <c r="F63" s="36"/>
      <c r="G63" s="36"/>
    </row>
    <row r="64" spans="1:7" ht="14.5" customHeight="1" x14ac:dyDescent="0.2">
      <c r="A64" s="36"/>
      <c r="B64" s="36"/>
      <c r="C64" s="36"/>
      <c r="D64" s="36"/>
      <c r="E64" s="36"/>
      <c r="F64" s="36"/>
      <c r="G64" s="36"/>
    </row>
    <row r="65" spans="1:7" ht="14.5" customHeight="1" x14ac:dyDescent="0.2">
      <c r="A65" s="36"/>
      <c r="B65" s="36"/>
      <c r="C65" s="36"/>
      <c r="D65" s="36"/>
      <c r="E65" s="36"/>
      <c r="F65" s="36"/>
      <c r="G65" s="36"/>
    </row>
    <row r="66" spans="1:7" ht="14.5" customHeight="1" x14ac:dyDescent="0.2">
      <c r="A66" s="36"/>
      <c r="B66" s="36"/>
      <c r="C66" s="36"/>
      <c r="D66" s="36"/>
      <c r="E66" s="36"/>
      <c r="F66" s="36"/>
      <c r="G66" s="36"/>
    </row>
    <row r="67" spans="1:7" ht="14.5" customHeight="1" x14ac:dyDescent="0.2">
      <c r="A67" s="36"/>
      <c r="B67" s="36"/>
      <c r="C67" s="36"/>
      <c r="D67" s="36"/>
      <c r="E67" s="36"/>
      <c r="F67" s="36"/>
      <c r="G67" s="36"/>
    </row>
    <row r="68" spans="1:7" ht="14.5" customHeight="1" x14ac:dyDescent="0.2">
      <c r="A68" s="36"/>
      <c r="B68" s="36"/>
      <c r="C68" s="36"/>
      <c r="D68" s="36"/>
      <c r="E68" s="36"/>
      <c r="F68" s="36"/>
      <c r="G68" s="36"/>
    </row>
    <row r="69" spans="1:7" ht="14.5" customHeight="1" x14ac:dyDescent="0.2">
      <c r="A69" s="36"/>
      <c r="B69" s="36"/>
      <c r="C69" s="36"/>
      <c r="D69" s="36"/>
      <c r="E69" s="36"/>
      <c r="F69" s="36"/>
      <c r="G69" s="36"/>
    </row>
    <row r="70" spans="1:7" ht="14.5" customHeight="1" x14ac:dyDescent="0.2">
      <c r="A70" s="36"/>
      <c r="B70" s="36"/>
      <c r="C70" s="36"/>
      <c r="D70" s="36"/>
      <c r="E70" s="36"/>
      <c r="F70" s="36"/>
      <c r="G70" s="36"/>
    </row>
    <row r="71" spans="1:7" ht="14.5" customHeight="1" x14ac:dyDescent="0.2">
      <c r="A71" s="36"/>
      <c r="B71" s="36"/>
      <c r="C71" s="36"/>
      <c r="D71" s="36"/>
      <c r="E71" s="36"/>
      <c r="F71" s="36"/>
      <c r="G71" s="36"/>
    </row>
    <row r="72" spans="1:7" ht="14.5" customHeight="1" x14ac:dyDescent="0.2">
      <c r="A72" s="36"/>
      <c r="B72" s="36"/>
      <c r="C72" s="36"/>
      <c r="D72" s="36"/>
      <c r="E72" s="36"/>
      <c r="F72" s="36"/>
      <c r="G72" s="36"/>
    </row>
    <row r="73" spans="1:7" ht="14.5" customHeight="1" x14ac:dyDescent="0.2">
      <c r="A73" s="36"/>
      <c r="B73" s="36"/>
      <c r="C73" s="36"/>
      <c r="D73" s="36"/>
      <c r="E73" s="36"/>
      <c r="F73" s="36"/>
      <c r="G73" s="36"/>
    </row>
    <row r="74" spans="1:7" ht="14.5" customHeight="1" x14ac:dyDescent="0.2">
      <c r="A74" s="36"/>
      <c r="B74" s="36"/>
      <c r="C74" s="36"/>
      <c r="D74" s="36"/>
      <c r="E74" s="36"/>
      <c r="F74" s="36"/>
      <c r="G74" s="36"/>
    </row>
    <row r="75" spans="1:7" ht="14.5" customHeight="1" x14ac:dyDescent="0.2">
      <c r="A75" s="36"/>
      <c r="B75" s="36"/>
      <c r="C75" s="36"/>
      <c r="D75" s="36"/>
      <c r="E75" s="36"/>
      <c r="F75" s="36"/>
      <c r="G75" s="36"/>
    </row>
    <row r="76" spans="1:7" ht="14.5" customHeight="1" x14ac:dyDescent="0.2">
      <c r="A76" s="36"/>
      <c r="B76" s="36"/>
      <c r="C76" s="36"/>
      <c r="D76" s="36"/>
      <c r="E76" s="36"/>
      <c r="F76" s="36"/>
      <c r="G76" s="36"/>
    </row>
    <row r="77" spans="1:7" ht="14.5" customHeight="1" x14ac:dyDescent="0.2">
      <c r="A77" s="36"/>
      <c r="B77" s="36"/>
      <c r="C77" s="36"/>
      <c r="D77" s="36"/>
      <c r="E77" s="36"/>
      <c r="F77" s="36"/>
      <c r="G77" s="36"/>
    </row>
    <row r="78" spans="1:7" ht="14.5" customHeight="1" x14ac:dyDescent="0.2">
      <c r="A78" s="36"/>
      <c r="B78" s="36"/>
      <c r="C78" s="36"/>
      <c r="D78" s="36"/>
      <c r="E78" s="36"/>
      <c r="F78" s="36"/>
      <c r="G78" s="36"/>
    </row>
    <row r="79" spans="1:7" ht="14.5" customHeight="1" x14ac:dyDescent="0.2">
      <c r="A79" s="36"/>
      <c r="B79" s="36"/>
      <c r="C79" s="36"/>
      <c r="D79" s="36"/>
      <c r="E79" s="36"/>
      <c r="F79" s="36"/>
      <c r="G79" s="36"/>
    </row>
    <row r="80" spans="1:7" ht="14.5" customHeight="1" x14ac:dyDescent="0.2">
      <c r="A80" s="36"/>
      <c r="B80" s="36"/>
      <c r="C80" s="36"/>
      <c r="D80" s="36"/>
      <c r="E80" s="36"/>
      <c r="F80" s="36"/>
      <c r="G80" s="36"/>
    </row>
    <row r="81" spans="1:7" ht="14.5" customHeight="1" x14ac:dyDescent="0.2">
      <c r="A81" s="36"/>
      <c r="B81" s="36"/>
      <c r="C81" s="36"/>
      <c r="D81" s="36"/>
      <c r="E81" s="36"/>
      <c r="F81" s="36"/>
      <c r="G81" s="36"/>
    </row>
    <row r="82" spans="1:7" ht="14.5" customHeight="1" x14ac:dyDescent="0.2">
      <c r="A82" s="36"/>
      <c r="B82" s="36"/>
      <c r="C82" s="36"/>
      <c r="D82" s="36"/>
      <c r="E82" s="36"/>
      <c r="F82" s="36"/>
      <c r="G82" s="36"/>
    </row>
    <row r="83" spans="1:7" ht="14.5" customHeight="1" x14ac:dyDescent="0.2">
      <c r="A83" s="36"/>
      <c r="B83" s="36"/>
      <c r="C83" s="36"/>
      <c r="D83" s="36"/>
      <c r="E83" s="36"/>
      <c r="F83" s="36"/>
      <c r="G83" s="36"/>
    </row>
    <row r="84" spans="1:7" ht="14.5" customHeight="1" x14ac:dyDescent="0.2">
      <c r="A84" s="36"/>
      <c r="B84" s="36"/>
      <c r="C84" s="36"/>
      <c r="D84" s="36"/>
      <c r="E84" s="36"/>
      <c r="F84" s="36"/>
      <c r="G84" s="36"/>
    </row>
    <row r="85" spans="1:7" ht="14.5" customHeight="1" x14ac:dyDescent="0.2">
      <c r="A85" s="36"/>
      <c r="B85" s="36"/>
      <c r="C85" s="36"/>
      <c r="D85" s="36"/>
      <c r="E85" s="36"/>
      <c r="F85" s="36"/>
      <c r="G85" s="36"/>
    </row>
    <row r="86" spans="1:7" ht="14.5" customHeight="1" x14ac:dyDescent="0.2">
      <c r="A86" s="36"/>
      <c r="B86" s="36"/>
      <c r="C86" s="36"/>
      <c r="D86" s="36"/>
      <c r="E86" s="36"/>
      <c r="F86" s="36"/>
      <c r="G86" s="36"/>
    </row>
    <row r="87" spans="1:7" ht="14.5" customHeight="1" x14ac:dyDescent="0.2">
      <c r="A87" s="36"/>
      <c r="B87" s="36"/>
      <c r="C87" s="36"/>
      <c r="D87" s="36"/>
      <c r="E87" s="36"/>
      <c r="F87" s="36"/>
      <c r="G87" s="36"/>
    </row>
    <row r="88" spans="1:7" ht="14.5" customHeight="1" x14ac:dyDescent="0.2">
      <c r="A88" s="36"/>
      <c r="B88" s="36"/>
      <c r="C88" s="36"/>
      <c r="D88" s="36"/>
      <c r="E88" s="36"/>
      <c r="F88" s="36"/>
      <c r="G88" s="36"/>
    </row>
    <row r="89" spans="1:7" ht="14.5" customHeight="1" x14ac:dyDescent="0.2">
      <c r="A89" s="36"/>
      <c r="B89" s="36"/>
      <c r="C89" s="36"/>
      <c r="D89" s="36"/>
      <c r="E89" s="36"/>
      <c r="F89" s="36"/>
      <c r="G89" s="36"/>
    </row>
    <row r="90" spans="1:7" ht="14.5" customHeight="1" x14ac:dyDescent="0.2">
      <c r="A90" s="36"/>
      <c r="B90" s="36"/>
      <c r="C90" s="36"/>
      <c r="D90" s="36"/>
      <c r="E90" s="36"/>
      <c r="F90" s="36"/>
      <c r="G90" s="36"/>
    </row>
    <row r="91" spans="1:7" ht="14.5" customHeight="1" x14ac:dyDescent="0.2">
      <c r="A91" s="36"/>
      <c r="B91" s="36"/>
      <c r="C91" s="36"/>
      <c r="D91" s="36"/>
      <c r="E91" s="36"/>
      <c r="F91" s="36"/>
      <c r="G91" s="36"/>
    </row>
    <row r="92" spans="1:7" ht="14.5" customHeight="1" x14ac:dyDescent="0.2">
      <c r="A92" s="36"/>
      <c r="B92" s="36"/>
      <c r="C92" s="36"/>
      <c r="D92" s="36"/>
      <c r="E92" s="36"/>
      <c r="F92" s="36"/>
      <c r="G92" s="36"/>
    </row>
    <row r="93" spans="1:7" ht="14.5" customHeight="1" x14ac:dyDescent="0.2">
      <c r="A93" s="36"/>
      <c r="B93" s="36"/>
      <c r="C93" s="36"/>
      <c r="D93" s="36"/>
      <c r="E93" s="36"/>
      <c r="F93" s="36"/>
      <c r="G93" s="36"/>
    </row>
    <row r="94" spans="1:7" ht="14.5" customHeight="1" x14ac:dyDescent="0.2">
      <c r="A94" s="36"/>
      <c r="B94" s="36"/>
      <c r="C94" s="36"/>
      <c r="D94" s="36"/>
      <c r="E94" s="36"/>
      <c r="F94" s="36"/>
      <c r="G94" s="36"/>
    </row>
    <row r="95" spans="1:7" ht="14.5" customHeight="1" x14ac:dyDescent="0.2">
      <c r="A95" s="36"/>
      <c r="B95" s="36"/>
      <c r="C95" s="36"/>
      <c r="D95" s="36"/>
      <c r="E95" s="36"/>
      <c r="F95" s="36"/>
      <c r="G95" s="36"/>
    </row>
    <row r="96" spans="1:7" ht="14.5" customHeight="1" x14ac:dyDescent="0.2">
      <c r="A96" s="36"/>
      <c r="B96" s="36"/>
      <c r="C96" s="36"/>
      <c r="D96" s="36"/>
      <c r="E96" s="36"/>
      <c r="F96" s="36"/>
      <c r="G96" s="36"/>
    </row>
    <row r="97" spans="1:7" ht="14.5" customHeight="1" x14ac:dyDescent="0.2">
      <c r="A97" s="36"/>
      <c r="B97" s="36"/>
      <c r="C97" s="36"/>
      <c r="D97" s="36"/>
      <c r="E97" s="36"/>
      <c r="F97" s="36"/>
      <c r="G97" s="36"/>
    </row>
    <row r="98" spans="1:7" ht="14.5" customHeight="1" x14ac:dyDescent="0.2">
      <c r="A98" s="36"/>
      <c r="B98" s="36"/>
      <c r="C98" s="36"/>
      <c r="D98" s="36"/>
      <c r="E98" s="36"/>
      <c r="F98" s="36"/>
      <c r="G98" s="36"/>
    </row>
    <row r="99" spans="1:7" ht="14.5" customHeight="1" x14ac:dyDescent="0.2">
      <c r="A99" s="36"/>
      <c r="B99" s="36"/>
      <c r="C99" s="36"/>
      <c r="D99" s="36"/>
      <c r="E99" s="36"/>
      <c r="F99" s="36"/>
      <c r="G99" s="36"/>
    </row>
    <row r="100" spans="1:7" ht="14.5" customHeight="1" x14ac:dyDescent="0.2">
      <c r="A100" s="36"/>
      <c r="B100" s="36"/>
      <c r="C100" s="36"/>
      <c r="D100" s="36"/>
      <c r="E100" s="36"/>
      <c r="F100" s="36"/>
      <c r="G100" s="36"/>
    </row>
    <row r="101" spans="1:7" ht="14.5" customHeight="1" x14ac:dyDescent="0.2">
      <c r="A101" s="36"/>
      <c r="B101" s="36"/>
      <c r="C101" s="36"/>
      <c r="D101" s="36"/>
      <c r="E101" s="36"/>
      <c r="F101" s="36"/>
      <c r="G101" s="36"/>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H1:XFD1048576 A1:A2 B2:G1048576" xr:uid="{996E8FCD-41A6-454D-99C0-71CAEC94973E}"/>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32" t="s">
        <v>1353</v>
      </c>
      <c r="B1" s="135"/>
      <c r="C1" s="135"/>
      <c r="D1" s="135"/>
      <c r="E1" s="135"/>
      <c r="F1" s="136"/>
    </row>
    <row r="2" spans="1:6" x14ac:dyDescent="0.2">
      <c r="A2" s="30" t="s">
        <v>0</v>
      </c>
      <c r="B2" s="30" t="s">
        <v>1</v>
      </c>
      <c r="C2" s="30" t="s">
        <v>2</v>
      </c>
      <c r="D2" s="30" t="s">
        <v>1294</v>
      </c>
      <c r="E2" s="30" t="s">
        <v>1295</v>
      </c>
      <c r="F2" s="30"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13" customHeight="1" x14ac:dyDescent="0.2">
      <c r="A1" s="132" t="s">
        <v>1312</v>
      </c>
      <c r="B1" s="132"/>
      <c r="C1" s="132"/>
      <c r="D1" s="132"/>
      <c r="E1" s="132"/>
      <c r="F1" s="132"/>
      <c r="G1" s="132"/>
      <c r="H1" s="132"/>
    </row>
    <row r="2" spans="1:8" s="43" customFormat="1" x14ac:dyDescent="0.2">
      <c r="A2" s="5" t="s">
        <v>0</v>
      </c>
      <c r="B2" s="6" t="s">
        <v>1</v>
      </c>
      <c r="C2" s="6" t="s">
        <v>6</v>
      </c>
      <c r="D2" s="6" t="s">
        <v>2</v>
      </c>
      <c r="E2" s="6" t="s">
        <v>7</v>
      </c>
      <c r="F2" s="6" t="s">
        <v>8</v>
      </c>
      <c r="G2" s="6" t="s">
        <v>9</v>
      </c>
      <c r="H2" s="30" t="s">
        <v>402</v>
      </c>
    </row>
    <row r="3" spans="1:8" ht="69.75" customHeight="1" x14ac:dyDescent="0.2">
      <c r="A3" s="35" t="s">
        <v>5</v>
      </c>
      <c r="B3" s="35" t="s">
        <v>478</v>
      </c>
      <c r="C3" s="35" t="s">
        <v>384</v>
      </c>
      <c r="D3" s="35" t="s">
        <v>479</v>
      </c>
      <c r="E3" s="35" t="s">
        <v>996</v>
      </c>
      <c r="F3" s="35"/>
      <c r="G3" s="35"/>
      <c r="H3" s="35"/>
    </row>
    <row r="4" spans="1:8" ht="69.75" customHeight="1" x14ac:dyDescent="0.2">
      <c r="A4" s="35"/>
      <c r="B4" s="35"/>
      <c r="C4" s="35"/>
      <c r="D4" s="35"/>
      <c r="E4" s="35" t="s">
        <v>997</v>
      </c>
      <c r="F4" s="35"/>
      <c r="G4" s="35"/>
      <c r="H4" s="35"/>
    </row>
    <row r="5" spans="1:8" ht="102.75" customHeight="1" x14ac:dyDescent="0.2">
      <c r="A5" s="35" t="s">
        <v>5</v>
      </c>
      <c r="B5" s="74" t="s">
        <v>442</v>
      </c>
      <c r="C5" s="35" t="s">
        <v>384</v>
      </c>
      <c r="D5" s="35" t="s">
        <v>443</v>
      </c>
      <c r="E5" s="35" t="s">
        <v>734</v>
      </c>
      <c r="F5" s="35"/>
      <c r="G5" s="35"/>
      <c r="H5" s="35"/>
    </row>
    <row r="6" spans="1:8" ht="29.25" customHeight="1" x14ac:dyDescent="0.2">
      <c r="A6" s="35"/>
      <c r="B6" s="35"/>
      <c r="C6" s="35"/>
      <c r="D6" s="35"/>
      <c r="E6" s="35" t="s">
        <v>735</v>
      </c>
      <c r="F6" s="35"/>
      <c r="G6" s="35"/>
      <c r="H6" s="35"/>
    </row>
    <row r="7" spans="1:8" ht="29.25" customHeight="1" x14ac:dyDescent="0.2">
      <c r="A7" s="35"/>
      <c r="B7" s="35"/>
      <c r="C7" s="35"/>
      <c r="D7" s="35"/>
      <c r="E7" s="35" t="s">
        <v>736</v>
      </c>
      <c r="F7" s="35"/>
      <c r="G7" s="35"/>
      <c r="H7" s="35"/>
    </row>
    <row r="8" spans="1:8" ht="29.25" customHeight="1" x14ac:dyDescent="0.2">
      <c r="A8" s="35"/>
      <c r="B8" s="35"/>
      <c r="C8" s="35"/>
      <c r="D8" s="35"/>
      <c r="E8" s="35" t="s">
        <v>737</v>
      </c>
      <c r="F8" s="35"/>
      <c r="G8" s="35"/>
      <c r="H8" s="35"/>
    </row>
    <row r="9" spans="1:8" ht="29.25" customHeight="1" x14ac:dyDescent="0.2">
      <c r="A9" s="35"/>
      <c r="B9" s="35"/>
      <c r="C9" s="35"/>
      <c r="D9" s="35"/>
      <c r="E9" s="35" t="s">
        <v>738</v>
      </c>
      <c r="F9" s="35"/>
      <c r="G9" s="35"/>
      <c r="H9" s="35"/>
    </row>
    <row r="10" spans="1:8" ht="29.25" customHeight="1" x14ac:dyDescent="0.2">
      <c r="A10" s="35"/>
      <c r="B10" s="35"/>
      <c r="C10" s="35"/>
      <c r="D10" s="35"/>
      <c r="E10" s="35" t="s">
        <v>739</v>
      </c>
      <c r="F10" s="35"/>
      <c r="G10" s="35"/>
      <c r="H10" s="35"/>
    </row>
    <row r="11" spans="1:8" ht="29.25" customHeight="1" x14ac:dyDescent="0.2">
      <c r="A11" s="35"/>
      <c r="B11" s="35"/>
      <c r="C11" s="35"/>
      <c r="D11" s="35"/>
      <c r="E11" s="35" t="s">
        <v>740</v>
      </c>
      <c r="F11" s="35"/>
      <c r="G11" s="35"/>
      <c r="H11" s="35"/>
    </row>
    <row r="12" spans="1:8" ht="29.25" customHeight="1" x14ac:dyDescent="0.2">
      <c r="A12" s="35"/>
      <c r="B12" s="35"/>
      <c r="C12" s="35"/>
      <c r="D12" s="35"/>
      <c r="E12" s="35" t="s">
        <v>741</v>
      </c>
      <c r="F12" s="35"/>
      <c r="G12" s="35"/>
      <c r="H12" s="35"/>
    </row>
    <row r="13" spans="1:8" ht="29.25" customHeight="1" x14ac:dyDescent="0.2">
      <c r="A13" s="35"/>
      <c r="B13" s="35"/>
      <c r="C13" s="35"/>
      <c r="D13" s="35"/>
      <c r="E13" s="35" t="s">
        <v>742</v>
      </c>
      <c r="F13" s="35"/>
      <c r="G13" s="35"/>
      <c r="H13" s="35"/>
    </row>
    <row r="14" spans="1:8" ht="29.25" customHeight="1" x14ac:dyDescent="0.2">
      <c r="A14" s="35"/>
      <c r="B14" s="35"/>
      <c r="C14" s="35"/>
      <c r="D14" s="35"/>
      <c r="E14" s="35" t="s">
        <v>743</v>
      </c>
      <c r="F14" s="35"/>
      <c r="G14" s="35"/>
      <c r="H14" s="35"/>
    </row>
    <row r="15" spans="1:8" ht="80" x14ac:dyDescent="0.2">
      <c r="A15" s="35"/>
      <c r="B15" s="35"/>
      <c r="C15" s="35"/>
      <c r="D15" s="35"/>
      <c r="E15" s="35" t="s">
        <v>744</v>
      </c>
      <c r="F15" s="35"/>
      <c r="G15" s="35"/>
      <c r="H15" s="35"/>
    </row>
    <row r="16" spans="1:8" ht="48" x14ac:dyDescent="0.2">
      <c r="A16" s="35"/>
      <c r="B16" s="35"/>
      <c r="C16" s="35"/>
      <c r="D16" s="35"/>
      <c r="E16" s="35" t="s">
        <v>745</v>
      </c>
      <c r="F16" s="35"/>
      <c r="G16" s="35"/>
      <c r="H16" s="35"/>
    </row>
    <row r="17" spans="1:8" ht="29.25" customHeight="1" x14ac:dyDescent="0.2">
      <c r="A17" s="35"/>
      <c r="B17" s="35"/>
      <c r="C17" s="35"/>
      <c r="D17" s="35"/>
      <c r="E17" s="35" t="s">
        <v>746</v>
      </c>
      <c r="F17" s="35"/>
      <c r="G17" s="35"/>
      <c r="H17" s="35"/>
    </row>
    <row r="18" spans="1:8" ht="29.25" customHeight="1" x14ac:dyDescent="0.2">
      <c r="A18" s="35"/>
      <c r="B18" s="35"/>
      <c r="C18" s="35"/>
      <c r="D18" s="35"/>
      <c r="E18" s="35" t="s">
        <v>747</v>
      </c>
      <c r="F18" s="35"/>
      <c r="G18" s="35"/>
      <c r="H18" s="35"/>
    </row>
    <row r="19" spans="1:8" ht="29.25" customHeight="1" x14ac:dyDescent="0.2">
      <c r="A19" s="35"/>
      <c r="B19" s="35"/>
      <c r="C19" s="35"/>
      <c r="D19" s="35"/>
      <c r="E19" s="35" t="s">
        <v>748</v>
      </c>
      <c r="F19" s="35"/>
      <c r="G19" s="35"/>
      <c r="H19" s="35"/>
    </row>
    <row r="20" spans="1:8" ht="29.25" customHeight="1" x14ac:dyDescent="0.2">
      <c r="A20" s="35"/>
      <c r="B20" s="35"/>
      <c r="C20" s="35"/>
      <c r="D20" s="35"/>
      <c r="E20" s="35" t="s">
        <v>749</v>
      </c>
      <c r="F20" s="35"/>
      <c r="G20" s="35"/>
      <c r="H20" s="35"/>
    </row>
    <row r="21" spans="1:8" ht="29.25" customHeight="1" x14ac:dyDescent="0.2">
      <c r="A21" s="35"/>
      <c r="B21" s="35"/>
      <c r="C21" s="35"/>
      <c r="D21" s="35"/>
      <c r="E21" s="35" t="s">
        <v>750</v>
      </c>
      <c r="F21" s="35"/>
      <c r="G21" s="35"/>
      <c r="H21" s="35"/>
    </row>
    <row r="22" spans="1:8" ht="32" x14ac:dyDescent="0.2">
      <c r="A22" s="35"/>
      <c r="B22" s="35"/>
      <c r="C22" s="35"/>
      <c r="D22" s="35"/>
      <c r="E22" s="35" t="s">
        <v>751</v>
      </c>
      <c r="F22" s="35"/>
      <c r="G22" s="35"/>
      <c r="H22" s="35"/>
    </row>
    <row r="23" spans="1:8" ht="29.25" customHeight="1" x14ac:dyDescent="0.2">
      <c r="A23" s="35"/>
      <c r="B23" s="35"/>
      <c r="C23" s="35"/>
      <c r="D23" s="35"/>
      <c r="E23" s="35" t="s">
        <v>752</v>
      </c>
      <c r="F23" s="35"/>
      <c r="G23" s="35"/>
      <c r="H23" s="35"/>
    </row>
    <row r="24" spans="1:8" ht="29.25" customHeight="1" x14ac:dyDescent="0.2">
      <c r="A24" s="35"/>
      <c r="B24" s="35"/>
      <c r="C24" s="35"/>
      <c r="D24" s="35"/>
      <c r="E24" s="35" t="s">
        <v>753</v>
      </c>
      <c r="F24" s="35"/>
      <c r="G24" s="35"/>
      <c r="H24" s="35"/>
    </row>
    <row r="25" spans="1:8" ht="29.25" customHeight="1" x14ac:dyDescent="0.2">
      <c r="A25" s="35"/>
      <c r="B25" s="35"/>
      <c r="C25" s="35"/>
      <c r="D25" s="35"/>
      <c r="E25" s="35" t="s">
        <v>754</v>
      </c>
      <c r="F25" s="35"/>
      <c r="G25" s="35"/>
      <c r="H25" s="35"/>
    </row>
    <row r="26" spans="1:8" ht="29.25" customHeight="1" x14ac:dyDescent="0.2">
      <c r="A26" s="35"/>
      <c r="B26" s="35"/>
      <c r="C26" s="35"/>
      <c r="D26" s="35"/>
      <c r="E26" s="35" t="s">
        <v>755</v>
      </c>
      <c r="F26" s="35"/>
      <c r="G26" s="35"/>
      <c r="H26" s="35"/>
    </row>
    <row r="27" spans="1:8" ht="29.25" customHeight="1" x14ac:dyDescent="0.2">
      <c r="A27" s="35"/>
      <c r="B27" s="35"/>
      <c r="C27" s="35"/>
      <c r="D27" s="35"/>
      <c r="E27" s="35" t="s">
        <v>1354</v>
      </c>
      <c r="F27" s="35"/>
      <c r="G27" s="35"/>
      <c r="H27" s="35"/>
    </row>
    <row r="28" spans="1:8" ht="29.25" customHeight="1" x14ac:dyDescent="0.2">
      <c r="A28" s="35"/>
      <c r="B28" s="35"/>
      <c r="C28" s="35"/>
      <c r="D28" s="35"/>
      <c r="E28" s="35" t="s">
        <v>1355</v>
      </c>
      <c r="F28" s="35"/>
      <c r="G28" s="35"/>
      <c r="H28" s="35"/>
    </row>
    <row r="29" spans="1:8" ht="32" x14ac:dyDescent="0.2">
      <c r="A29" s="35"/>
      <c r="B29" s="35"/>
      <c r="C29" s="35"/>
      <c r="D29" s="35"/>
      <c r="E29" s="35" t="s">
        <v>1356</v>
      </c>
      <c r="F29" s="35"/>
      <c r="G29" s="35"/>
      <c r="H29" s="35"/>
    </row>
    <row r="30" spans="1:8" ht="32" x14ac:dyDescent="0.2">
      <c r="A30" s="35"/>
      <c r="B30" s="35"/>
      <c r="C30" s="35"/>
      <c r="D30" s="35"/>
      <c r="E30" s="35" t="s">
        <v>756</v>
      </c>
      <c r="F30" s="35"/>
      <c r="G30" s="35"/>
      <c r="H30" s="35"/>
    </row>
    <row r="31" spans="1:8" ht="29.25" customHeight="1" x14ac:dyDescent="0.2">
      <c r="A31" s="35"/>
      <c r="B31" s="35"/>
      <c r="C31" s="35"/>
      <c r="D31" s="35"/>
      <c r="E31" s="35" t="s">
        <v>757</v>
      </c>
      <c r="F31" s="35"/>
      <c r="G31" s="35"/>
      <c r="H31" s="35"/>
    </row>
    <row r="32" spans="1:8" ht="29.25" customHeight="1" x14ac:dyDescent="0.2">
      <c r="A32" s="35"/>
      <c r="B32" s="35"/>
      <c r="C32" s="35"/>
      <c r="D32" s="35"/>
      <c r="E32" s="35" t="s">
        <v>758</v>
      </c>
      <c r="F32" s="35"/>
      <c r="G32" s="35"/>
      <c r="H32" s="35"/>
    </row>
    <row r="33" spans="1:8" ht="29.25" customHeight="1" x14ac:dyDescent="0.2">
      <c r="A33" s="35"/>
      <c r="B33" s="35"/>
      <c r="C33" s="35"/>
      <c r="D33" s="35"/>
      <c r="E33" s="35" t="s">
        <v>759</v>
      </c>
      <c r="F33" s="35"/>
      <c r="G33" s="35"/>
      <c r="H33" s="35"/>
    </row>
    <row r="34" spans="1:8" ht="32" x14ac:dyDescent="0.2">
      <c r="A34" s="35"/>
      <c r="B34" s="35"/>
      <c r="C34" s="35"/>
      <c r="D34" s="35"/>
      <c r="E34" s="35" t="s">
        <v>1357</v>
      </c>
      <c r="F34" s="35"/>
      <c r="G34" s="35"/>
      <c r="H34" s="35"/>
    </row>
    <row r="35" spans="1:8" ht="32" x14ac:dyDescent="0.2">
      <c r="A35" s="35"/>
      <c r="B35" s="35"/>
      <c r="C35" s="35"/>
      <c r="D35" s="35"/>
      <c r="E35" s="35" t="s">
        <v>760</v>
      </c>
      <c r="F35" s="35"/>
      <c r="G35" s="35"/>
      <c r="H35" s="35"/>
    </row>
    <row r="36" spans="1:8" ht="32" x14ac:dyDescent="0.2">
      <c r="A36" s="35"/>
      <c r="B36" s="35"/>
      <c r="C36" s="35"/>
      <c r="D36" s="35"/>
      <c r="E36" s="35" t="s">
        <v>1358</v>
      </c>
      <c r="F36" s="35"/>
      <c r="G36" s="35"/>
      <c r="H36" s="35"/>
    </row>
    <row r="37" spans="1:8" ht="32" x14ac:dyDescent="0.2">
      <c r="A37" s="35"/>
      <c r="B37" s="35"/>
      <c r="C37" s="35"/>
      <c r="D37" s="35"/>
      <c r="E37" s="35" t="s">
        <v>761</v>
      </c>
      <c r="F37" s="35"/>
      <c r="G37" s="35"/>
      <c r="H37" s="35"/>
    </row>
    <row r="38" spans="1:8" ht="32" x14ac:dyDescent="0.2">
      <c r="A38" s="35"/>
      <c r="B38" s="35"/>
      <c r="C38" s="35"/>
      <c r="D38" s="35"/>
      <c r="E38" s="35" t="s">
        <v>762</v>
      </c>
      <c r="F38" s="35"/>
      <c r="G38" s="35"/>
      <c r="H38" s="35"/>
    </row>
    <row r="39" spans="1:8" ht="32" x14ac:dyDescent="0.2">
      <c r="A39" s="35"/>
      <c r="B39" s="35"/>
      <c r="C39" s="35"/>
      <c r="D39" s="35"/>
      <c r="E39" s="35" t="s">
        <v>763</v>
      </c>
      <c r="F39" s="35"/>
      <c r="G39" s="35"/>
      <c r="H39" s="35"/>
    </row>
    <row r="40" spans="1:8" ht="32" x14ac:dyDescent="0.2">
      <c r="A40" s="35"/>
      <c r="B40" s="35"/>
      <c r="C40" s="35"/>
      <c r="D40" s="35"/>
      <c r="E40" s="35" t="s">
        <v>764</v>
      </c>
      <c r="F40" s="35"/>
      <c r="G40" s="35"/>
      <c r="H40" s="35"/>
    </row>
    <row r="41" spans="1:8" ht="32" x14ac:dyDescent="0.2">
      <c r="A41" s="35"/>
      <c r="B41" s="35"/>
      <c r="C41" s="35"/>
      <c r="D41" s="35"/>
      <c r="E41" s="35" t="s">
        <v>1359</v>
      </c>
      <c r="F41" s="35"/>
      <c r="G41" s="35"/>
      <c r="H41" s="35"/>
    </row>
    <row r="42" spans="1:8" ht="32" x14ac:dyDescent="0.2">
      <c r="A42" s="35"/>
      <c r="B42" s="35"/>
      <c r="C42" s="35"/>
      <c r="D42" s="35"/>
      <c r="E42" s="35" t="s">
        <v>806</v>
      </c>
      <c r="F42" s="35"/>
      <c r="G42" s="35"/>
      <c r="H42" s="35"/>
    </row>
    <row r="43" spans="1:8" ht="32" x14ac:dyDescent="0.2">
      <c r="A43" s="35"/>
      <c r="B43" s="35"/>
      <c r="C43" s="35"/>
      <c r="D43" s="35"/>
      <c r="E43" s="35" t="s">
        <v>807</v>
      </c>
      <c r="F43" s="35"/>
      <c r="G43" s="35"/>
      <c r="H43" s="35"/>
    </row>
    <row r="44" spans="1:8" ht="32" x14ac:dyDescent="0.2">
      <c r="A44" s="35"/>
      <c r="B44" s="35"/>
      <c r="C44" s="35"/>
      <c r="D44" s="35"/>
      <c r="E44" s="35" t="s">
        <v>998</v>
      </c>
      <c r="F44" s="35"/>
      <c r="G44" s="35"/>
      <c r="H44" s="35"/>
    </row>
    <row r="45" spans="1:8" ht="16" x14ac:dyDescent="0.2">
      <c r="A45" s="35"/>
      <c r="B45" s="35"/>
      <c r="C45" s="35"/>
      <c r="D45" s="35"/>
      <c r="E45" s="35" t="s">
        <v>999</v>
      </c>
      <c r="F45" s="35"/>
      <c r="G45" s="35"/>
      <c r="H45" s="35"/>
    </row>
    <row r="46" spans="1:8" ht="16" x14ac:dyDescent="0.2">
      <c r="A46" s="35"/>
      <c r="B46" s="35"/>
      <c r="C46" s="35"/>
      <c r="D46" s="35"/>
      <c r="E46" s="35" t="s">
        <v>1000</v>
      </c>
      <c r="F46" s="35"/>
      <c r="G46" s="35"/>
      <c r="H46" s="35"/>
    </row>
    <row r="47" spans="1:8" ht="43.5" customHeight="1" x14ac:dyDescent="0.2">
      <c r="A47" s="35" t="s">
        <v>5</v>
      </c>
      <c r="B47" s="74" t="s">
        <v>444</v>
      </c>
      <c r="C47" s="35" t="s">
        <v>384</v>
      </c>
      <c r="D47" s="35" t="s">
        <v>445</v>
      </c>
      <c r="E47" s="35" t="s">
        <v>1001</v>
      </c>
      <c r="F47" s="35"/>
      <c r="G47" s="35"/>
      <c r="H47" s="35"/>
    </row>
    <row r="48" spans="1:8" ht="16" x14ac:dyDescent="0.2">
      <c r="A48" s="35"/>
      <c r="B48" s="35"/>
      <c r="C48" s="35"/>
      <c r="D48" s="35"/>
      <c r="E48" s="35" t="s">
        <v>1002</v>
      </c>
      <c r="F48" s="35"/>
      <c r="G48" s="35"/>
      <c r="H48" s="35"/>
    </row>
    <row r="49" spans="1:8" ht="16" x14ac:dyDescent="0.2">
      <c r="A49" s="35"/>
      <c r="B49" s="35"/>
      <c r="C49" s="35"/>
      <c r="D49" s="35"/>
      <c r="E49" s="35" t="s">
        <v>1003</v>
      </c>
      <c r="F49" s="35"/>
      <c r="G49" s="35"/>
      <c r="H49" s="35"/>
    </row>
    <row r="50" spans="1:8" ht="16" x14ac:dyDescent="0.2">
      <c r="A50" s="35"/>
      <c r="B50" s="35"/>
      <c r="C50" s="35"/>
      <c r="D50" s="35"/>
      <c r="E50" s="35" t="s">
        <v>1004</v>
      </c>
      <c r="F50" s="35"/>
      <c r="G50" s="35"/>
      <c r="H50" s="35"/>
    </row>
    <row r="51" spans="1:8" ht="16" x14ac:dyDescent="0.2">
      <c r="A51" s="35"/>
      <c r="B51" s="35"/>
      <c r="C51" s="35"/>
      <c r="D51" s="35"/>
      <c r="E51" s="35" t="s">
        <v>1005</v>
      </c>
      <c r="F51" s="35"/>
      <c r="G51" s="35"/>
      <c r="H51" s="35"/>
    </row>
    <row r="52" spans="1:8" ht="16" x14ac:dyDescent="0.2">
      <c r="A52" s="35"/>
      <c r="B52" s="35"/>
      <c r="C52" s="35"/>
      <c r="D52" s="35"/>
      <c r="E52" s="35" t="s">
        <v>1006</v>
      </c>
      <c r="F52" s="35"/>
      <c r="G52" s="35"/>
      <c r="H52" s="35"/>
    </row>
    <row r="53" spans="1:8" ht="16" x14ac:dyDescent="0.2">
      <c r="A53" s="35"/>
      <c r="B53" s="35"/>
      <c r="C53" s="35"/>
      <c r="D53" s="35"/>
      <c r="E53" s="35" t="s">
        <v>1007</v>
      </c>
      <c r="F53" s="35"/>
      <c r="G53" s="35"/>
      <c r="H53" s="35"/>
    </row>
    <row r="54" spans="1:8" ht="29.25" customHeight="1" x14ac:dyDescent="0.2">
      <c r="A54" s="35"/>
      <c r="B54" s="35"/>
      <c r="C54" s="35"/>
      <c r="D54" s="35"/>
      <c r="E54" s="35" t="s">
        <v>1008</v>
      </c>
      <c r="F54" s="35"/>
      <c r="G54" s="35"/>
      <c r="H54" s="35"/>
    </row>
    <row r="55" spans="1:8" ht="29.25" customHeight="1" x14ac:dyDescent="0.2">
      <c r="A55" s="35"/>
      <c r="B55" s="35"/>
      <c r="C55" s="35"/>
      <c r="D55" s="35"/>
      <c r="E55" s="35" t="s">
        <v>1009</v>
      </c>
      <c r="F55" s="35"/>
      <c r="G55" s="35"/>
      <c r="H55" s="35"/>
    </row>
    <row r="56" spans="1:8" ht="29.25" customHeight="1" x14ac:dyDescent="0.2">
      <c r="A56" s="35"/>
      <c r="B56" s="35"/>
      <c r="C56" s="35"/>
      <c r="D56" s="35"/>
      <c r="E56" s="35" t="s">
        <v>1010</v>
      </c>
      <c r="F56" s="35"/>
      <c r="G56" s="35"/>
      <c r="H56" s="35"/>
    </row>
    <row r="57" spans="1:8" ht="29.25" customHeight="1" x14ac:dyDescent="0.2">
      <c r="A57" s="35"/>
      <c r="B57" s="35"/>
      <c r="C57" s="35"/>
      <c r="D57" s="35"/>
      <c r="E57" s="35" t="s">
        <v>1011</v>
      </c>
      <c r="F57" s="35"/>
      <c r="G57" s="35"/>
      <c r="H57" s="35"/>
    </row>
    <row r="58" spans="1:8" ht="16" x14ac:dyDescent="0.2">
      <c r="A58" s="35"/>
      <c r="B58" s="35"/>
      <c r="C58" s="35"/>
      <c r="D58" s="35"/>
      <c r="E58" s="35" t="s">
        <v>1012</v>
      </c>
      <c r="F58" s="35"/>
      <c r="G58" s="35"/>
      <c r="H58" s="35"/>
    </row>
    <row r="59" spans="1:8" ht="16" x14ac:dyDescent="0.2">
      <c r="A59" s="35"/>
      <c r="B59" s="35"/>
      <c r="C59" s="35"/>
      <c r="D59" s="35"/>
      <c r="E59" s="35" t="s">
        <v>1013</v>
      </c>
      <c r="F59" s="35"/>
      <c r="G59" s="35"/>
      <c r="H59" s="35"/>
    </row>
    <row r="60" spans="1:8" ht="16" x14ac:dyDescent="0.2">
      <c r="A60" s="35"/>
      <c r="B60" s="35"/>
      <c r="C60" s="35"/>
      <c r="D60" s="35"/>
      <c r="E60" s="35" t="s">
        <v>1014</v>
      </c>
      <c r="F60" s="35"/>
      <c r="G60" s="35"/>
      <c r="H60" s="35"/>
    </row>
    <row r="61" spans="1:8" ht="16" x14ac:dyDescent="0.2">
      <c r="A61" s="35"/>
      <c r="B61" s="35"/>
      <c r="C61" s="35"/>
      <c r="D61" s="35"/>
      <c r="E61" s="35" t="s">
        <v>1015</v>
      </c>
      <c r="F61" s="35"/>
      <c r="G61" s="35"/>
      <c r="H61" s="35"/>
    </row>
    <row r="62" spans="1:8" ht="16" x14ac:dyDescent="0.2">
      <c r="A62" s="35"/>
      <c r="B62" s="35"/>
      <c r="C62" s="35"/>
      <c r="D62" s="35"/>
      <c r="E62" s="35" t="s">
        <v>1016</v>
      </c>
      <c r="F62" s="35"/>
      <c r="G62" s="35"/>
      <c r="H62" s="35"/>
    </row>
    <row r="63" spans="1:8" ht="16" x14ac:dyDescent="0.2">
      <c r="A63" s="35"/>
      <c r="B63" s="35"/>
      <c r="C63" s="35"/>
      <c r="D63" s="35"/>
      <c r="E63" s="35" t="s">
        <v>1017</v>
      </c>
      <c r="F63" s="35"/>
      <c r="G63" s="35"/>
      <c r="H63" s="35"/>
    </row>
    <row r="64" spans="1:8" ht="48" x14ac:dyDescent="0.2">
      <c r="A64" s="35" t="s">
        <v>5</v>
      </c>
      <c r="B64" s="35" t="s">
        <v>1393</v>
      </c>
      <c r="C64" s="35" t="s">
        <v>384</v>
      </c>
      <c r="D64" s="35" t="s">
        <v>1394</v>
      </c>
      <c r="E64" s="35" t="s">
        <v>1395</v>
      </c>
      <c r="F64" s="35"/>
      <c r="G64" s="35"/>
      <c r="H64" s="35"/>
    </row>
    <row r="65" spans="1:8" ht="48" x14ac:dyDescent="0.2">
      <c r="A65" s="35"/>
      <c r="B65" s="35"/>
      <c r="C65" s="35"/>
      <c r="D65" s="35"/>
      <c r="E65" s="35" t="s">
        <v>1396</v>
      </c>
      <c r="F65" s="35"/>
      <c r="G65" s="35"/>
      <c r="H65" s="35"/>
    </row>
    <row r="66" spans="1:8" ht="48" x14ac:dyDescent="0.2">
      <c r="A66" s="35"/>
      <c r="B66" s="35"/>
      <c r="C66" s="35"/>
      <c r="D66" s="35"/>
      <c r="E66" s="35" t="s">
        <v>1397</v>
      </c>
      <c r="F66" s="35"/>
      <c r="G66" s="35"/>
      <c r="H66" s="35"/>
    </row>
    <row r="67" spans="1:8" ht="64" x14ac:dyDescent="0.2">
      <c r="A67" s="35"/>
      <c r="B67" s="35"/>
      <c r="C67" s="35"/>
      <c r="D67" s="35"/>
      <c r="E67" s="35" t="s">
        <v>1398</v>
      </c>
      <c r="F67" s="35"/>
      <c r="G67" s="35"/>
      <c r="H67" s="35"/>
    </row>
    <row r="68" spans="1:8" ht="32" x14ac:dyDescent="0.2">
      <c r="A68" s="35" t="s">
        <v>5</v>
      </c>
      <c r="B68" s="35" t="s">
        <v>497</v>
      </c>
      <c r="C68" s="35" t="s">
        <v>384</v>
      </c>
      <c r="D68" s="35" t="s">
        <v>1018</v>
      </c>
      <c r="E68" s="35" t="s">
        <v>1019</v>
      </c>
      <c r="F68" s="35"/>
      <c r="G68" s="35"/>
      <c r="H68" s="35"/>
    </row>
    <row r="69" spans="1:8" ht="16" x14ac:dyDescent="0.2">
      <c r="A69" s="35"/>
      <c r="B69" s="35"/>
      <c r="C69" s="35"/>
      <c r="D69" s="35"/>
      <c r="E69" s="35" t="s">
        <v>1020</v>
      </c>
      <c r="F69" s="35"/>
      <c r="G69" s="35"/>
      <c r="H69" s="35"/>
    </row>
    <row r="70" spans="1:8" ht="208" x14ac:dyDescent="0.2">
      <c r="A70" s="35"/>
      <c r="B70" s="35"/>
      <c r="C70" s="35"/>
      <c r="D70" s="35"/>
      <c r="E70" s="35" t="s">
        <v>1021</v>
      </c>
      <c r="F70" s="35"/>
      <c r="G70" s="35"/>
      <c r="H70" s="35"/>
    </row>
    <row r="71" spans="1:8" ht="16" x14ac:dyDescent="0.2">
      <c r="A71" s="35"/>
      <c r="B71" s="35"/>
      <c r="C71" s="35"/>
      <c r="D71" s="35"/>
      <c r="E71" s="35" t="s">
        <v>1022</v>
      </c>
      <c r="F71" s="35"/>
      <c r="G71" s="35"/>
      <c r="H71" s="35"/>
    </row>
    <row r="72" spans="1:8" ht="64" x14ac:dyDescent="0.2">
      <c r="A72" s="35" t="s">
        <v>5</v>
      </c>
      <c r="B72" s="35" t="s">
        <v>1023</v>
      </c>
      <c r="C72" s="35" t="s">
        <v>384</v>
      </c>
      <c r="D72" s="35" t="s">
        <v>829</v>
      </c>
      <c r="E72" s="35" t="s">
        <v>1024</v>
      </c>
      <c r="F72" s="35"/>
      <c r="G72" s="35"/>
      <c r="H72" s="35"/>
    </row>
    <row r="73" spans="1:8" ht="29.25" customHeight="1" x14ac:dyDescent="0.2">
      <c r="A73" s="35"/>
      <c r="B73" s="35"/>
      <c r="C73" s="35"/>
      <c r="D73" s="35"/>
      <c r="E73" s="35" t="s">
        <v>1025</v>
      </c>
      <c r="F73" s="35"/>
      <c r="G73" s="35"/>
      <c r="H73" s="35"/>
    </row>
    <row r="74" spans="1:8" ht="29.25" customHeight="1" x14ac:dyDescent="0.2">
      <c r="A74" s="35"/>
      <c r="B74" s="35"/>
      <c r="C74" s="35"/>
      <c r="D74" s="35"/>
      <c r="E74" s="35" t="s">
        <v>1360</v>
      </c>
      <c r="F74" s="35"/>
      <c r="G74" s="35"/>
      <c r="H74" s="35"/>
    </row>
    <row r="75" spans="1:8" ht="29.25" customHeight="1" x14ac:dyDescent="0.2">
      <c r="A75" s="35"/>
      <c r="B75" s="35"/>
      <c r="C75" s="35"/>
      <c r="D75" s="35"/>
      <c r="E75" s="35" t="s">
        <v>1361</v>
      </c>
      <c r="F75" s="35"/>
      <c r="G75" s="35"/>
      <c r="H75" s="35"/>
    </row>
    <row r="76" spans="1:8" ht="29.25" customHeight="1" x14ac:dyDescent="0.2">
      <c r="A76" s="35"/>
      <c r="B76" s="35"/>
      <c r="C76" s="35"/>
      <c r="D76" s="35"/>
      <c r="E76" s="35" t="s">
        <v>1362</v>
      </c>
      <c r="F76" s="35"/>
      <c r="G76" s="35"/>
      <c r="H76" s="35"/>
    </row>
    <row r="77" spans="1:8" ht="29.25" customHeight="1" x14ac:dyDescent="0.2">
      <c r="A77" s="35"/>
      <c r="B77" s="35"/>
      <c r="C77" s="35"/>
      <c r="D77" s="35"/>
      <c r="E77" s="35" t="s">
        <v>1363</v>
      </c>
      <c r="F77" s="35"/>
      <c r="G77" s="35"/>
      <c r="H77" s="35"/>
    </row>
    <row r="78" spans="1:8" ht="29.25" customHeight="1" x14ac:dyDescent="0.2">
      <c r="A78" s="35"/>
      <c r="B78" s="35"/>
      <c r="C78" s="35"/>
      <c r="D78" s="35"/>
      <c r="E78" s="35" t="s">
        <v>1364</v>
      </c>
      <c r="F78" s="35"/>
      <c r="G78" s="35"/>
      <c r="H78" s="35"/>
    </row>
    <row r="79" spans="1:8" ht="16" x14ac:dyDescent="0.2">
      <c r="A79" s="35"/>
      <c r="B79" s="35"/>
      <c r="C79" s="35"/>
      <c r="D79" s="35"/>
      <c r="E79" s="35" t="s">
        <v>1026</v>
      </c>
      <c r="F79" s="35"/>
      <c r="G79" s="35"/>
      <c r="H79" s="35"/>
    </row>
    <row r="80" spans="1:8" ht="32" x14ac:dyDescent="0.2">
      <c r="A80" s="35"/>
      <c r="B80" s="35"/>
      <c r="C80" s="35"/>
      <c r="D80" s="35"/>
      <c r="E80" s="35" t="s">
        <v>1365</v>
      </c>
      <c r="F80" s="108"/>
      <c r="G80" s="35"/>
      <c r="H80" s="35"/>
    </row>
    <row r="81" spans="1:8" ht="87" customHeight="1" x14ac:dyDescent="0.2">
      <c r="A81" s="35" t="s">
        <v>5</v>
      </c>
      <c r="B81" s="74" t="s">
        <v>446</v>
      </c>
      <c r="C81" s="35" t="s">
        <v>384</v>
      </c>
      <c r="D81" s="35" t="s">
        <v>698</v>
      </c>
      <c r="E81" s="35" t="s">
        <v>671</v>
      </c>
      <c r="F81" s="35"/>
      <c r="G81" s="35"/>
      <c r="H81" s="35"/>
    </row>
    <row r="82" spans="1:8" ht="29.25" customHeight="1" x14ac:dyDescent="0.2">
      <c r="A82" s="35"/>
      <c r="B82" s="35"/>
      <c r="C82" s="35"/>
      <c r="D82" s="35"/>
      <c r="E82" s="35" t="s">
        <v>672</v>
      </c>
      <c r="F82" s="35"/>
      <c r="G82" s="35"/>
      <c r="H82" s="35"/>
    </row>
    <row r="83" spans="1:8" ht="29.25" customHeight="1" x14ac:dyDescent="0.2">
      <c r="A83" s="35"/>
      <c r="B83" s="35"/>
      <c r="C83" s="35"/>
      <c r="D83" s="35"/>
      <c r="E83" s="35" t="s">
        <v>673</v>
      </c>
      <c r="F83" s="35"/>
      <c r="G83" s="35"/>
      <c r="H83" s="35"/>
    </row>
    <row r="84" spans="1:8" ht="29.25" customHeight="1" x14ac:dyDescent="0.2">
      <c r="A84" s="35"/>
      <c r="B84" s="35"/>
      <c r="C84" s="35"/>
      <c r="D84" s="35"/>
      <c r="E84" s="33" t="s">
        <v>1390</v>
      </c>
      <c r="F84" s="35"/>
      <c r="G84" s="35"/>
      <c r="H84" s="35"/>
    </row>
    <row r="85" spans="1:8" ht="29.25" customHeight="1" x14ac:dyDescent="0.2">
      <c r="A85" s="35"/>
      <c r="B85" s="35"/>
      <c r="C85" s="35"/>
      <c r="D85" s="35"/>
      <c r="E85" s="33" t="s">
        <v>1391</v>
      </c>
      <c r="F85" s="35"/>
      <c r="G85" s="35"/>
      <c r="H85" s="35"/>
    </row>
    <row r="86" spans="1:8" ht="29.25" customHeight="1" x14ac:dyDescent="0.2">
      <c r="A86" s="35"/>
      <c r="B86" s="35"/>
      <c r="C86" s="35"/>
      <c r="D86" s="35"/>
      <c r="E86" s="33" t="s">
        <v>674</v>
      </c>
      <c r="F86" s="35"/>
      <c r="G86" s="35"/>
      <c r="H86" s="35"/>
    </row>
    <row r="87" spans="1:8" ht="29.25" customHeight="1" x14ac:dyDescent="0.2">
      <c r="A87" s="35"/>
      <c r="B87" s="35"/>
      <c r="C87" s="35"/>
      <c r="D87" s="35"/>
      <c r="E87" s="33" t="s">
        <v>675</v>
      </c>
      <c r="F87" s="35"/>
      <c r="G87" s="35"/>
      <c r="H87" s="35"/>
    </row>
    <row r="88" spans="1:8" ht="32" x14ac:dyDescent="0.2">
      <c r="A88" s="35"/>
      <c r="B88" s="35"/>
      <c r="C88" s="35"/>
      <c r="D88" s="35"/>
      <c r="E88" s="33" t="s">
        <v>676</v>
      </c>
      <c r="F88" s="35"/>
      <c r="G88" s="35"/>
      <c r="H88" s="35"/>
    </row>
    <row r="89" spans="1:8" ht="29.25" customHeight="1" x14ac:dyDescent="0.2">
      <c r="A89" s="35"/>
      <c r="B89" s="35"/>
      <c r="C89" s="35"/>
      <c r="D89" s="35"/>
      <c r="E89" s="33" t="s">
        <v>677</v>
      </c>
      <c r="F89" s="35"/>
      <c r="G89" s="35"/>
      <c r="H89" s="35"/>
    </row>
    <row r="90" spans="1:8" ht="29.25" customHeight="1" x14ac:dyDescent="0.2">
      <c r="A90" s="35"/>
      <c r="B90" s="35"/>
      <c r="C90" s="35"/>
      <c r="D90" s="35"/>
      <c r="E90" s="33" t="s">
        <v>678</v>
      </c>
      <c r="F90" s="35"/>
      <c r="G90" s="35"/>
      <c r="H90" s="35"/>
    </row>
    <row r="91" spans="1:8" ht="80" x14ac:dyDescent="0.2">
      <c r="A91" s="35"/>
      <c r="B91" s="35"/>
      <c r="C91" s="35"/>
      <c r="D91" s="35"/>
      <c r="E91" s="33" t="s">
        <v>679</v>
      </c>
      <c r="F91" s="35"/>
      <c r="G91" s="35"/>
      <c r="H91" s="35"/>
    </row>
    <row r="92" spans="1:8" ht="112" x14ac:dyDescent="0.2">
      <c r="A92" s="35"/>
      <c r="B92" s="35"/>
      <c r="C92" s="35"/>
      <c r="D92" s="35"/>
      <c r="E92" s="33" t="s">
        <v>680</v>
      </c>
      <c r="F92" s="35"/>
      <c r="G92" s="35"/>
      <c r="H92" s="35"/>
    </row>
    <row r="93" spans="1:8" ht="29.25" customHeight="1" x14ac:dyDescent="0.2">
      <c r="A93" s="35"/>
      <c r="B93" s="35"/>
      <c r="C93" s="35"/>
      <c r="D93" s="35"/>
      <c r="E93" s="33" t="s">
        <v>681</v>
      </c>
      <c r="F93" s="35"/>
      <c r="G93" s="35"/>
      <c r="H93" s="35"/>
    </row>
    <row r="94" spans="1:8" ht="29.25" customHeight="1" x14ac:dyDescent="0.2">
      <c r="A94" s="35"/>
      <c r="B94" s="35"/>
      <c r="C94" s="35"/>
      <c r="D94" s="35"/>
      <c r="E94" s="33" t="s">
        <v>682</v>
      </c>
      <c r="F94" s="35"/>
      <c r="G94" s="35"/>
      <c r="H94" s="35"/>
    </row>
    <row r="95" spans="1:8" ht="29.25" customHeight="1" x14ac:dyDescent="0.2">
      <c r="A95" s="35"/>
      <c r="B95" s="35"/>
      <c r="C95" s="35"/>
      <c r="D95" s="35"/>
      <c r="E95" s="33" t="s">
        <v>683</v>
      </c>
      <c r="F95" s="35"/>
      <c r="G95" s="35"/>
      <c r="H95" s="35"/>
    </row>
    <row r="96" spans="1:8" ht="29.25" customHeight="1" x14ac:dyDescent="0.2">
      <c r="A96" s="35"/>
      <c r="B96" s="35"/>
      <c r="C96" s="35"/>
      <c r="D96" s="35"/>
      <c r="E96" s="33" t="s">
        <v>684</v>
      </c>
      <c r="F96" s="35"/>
      <c r="G96" s="35"/>
      <c r="H96" s="35"/>
    </row>
    <row r="97" spans="1:8" ht="29.25" customHeight="1" x14ac:dyDescent="0.2">
      <c r="A97" s="35"/>
      <c r="B97" s="35"/>
      <c r="C97" s="35"/>
      <c r="D97" s="35"/>
      <c r="E97" s="33" t="s">
        <v>685</v>
      </c>
      <c r="F97" s="35"/>
      <c r="G97" s="35"/>
      <c r="H97" s="35"/>
    </row>
    <row r="98" spans="1:8" ht="29.25" customHeight="1" x14ac:dyDescent="0.2">
      <c r="A98" s="35"/>
      <c r="B98" s="35"/>
      <c r="C98" s="35"/>
      <c r="D98" s="35"/>
      <c r="E98" s="33" t="s">
        <v>686</v>
      </c>
      <c r="F98" s="35"/>
      <c r="G98" s="35"/>
      <c r="H98" s="35"/>
    </row>
    <row r="99" spans="1:8" ht="32" x14ac:dyDescent="0.2">
      <c r="A99" s="35"/>
      <c r="B99" s="35"/>
      <c r="C99" s="35"/>
      <c r="D99" s="35"/>
      <c r="E99" s="33" t="s">
        <v>687</v>
      </c>
      <c r="F99" s="35"/>
      <c r="G99" s="35"/>
      <c r="H99" s="35"/>
    </row>
    <row r="100" spans="1:8" ht="32" x14ac:dyDescent="0.2">
      <c r="A100" s="35"/>
      <c r="B100" s="35"/>
      <c r="C100" s="35"/>
      <c r="D100" s="35"/>
      <c r="E100" s="33" t="s">
        <v>688</v>
      </c>
      <c r="F100" s="35"/>
      <c r="G100" s="35"/>
      <c r="H100" s="35"/>
    </row>
    <row r="101" spans="1:8" ht="32" x14ac:dyDescent="0.2">
      <c r="A101" s="35"/>
      <c r="B101" s="35"/>
      <c r="C101" s="35"/>
      <c r="D101" s="35"/>
      <c r="E101" s="33" t="s">
        <v>689</v>
      </c>
      <c r="F101" s="35"/>
      <c r="G101" s="35"/>
      <c r="H101" s="35"/>
    </row>
    <row r="102" spans="1:8" ht="32" x14ac:dyDescent="0.2">
      <c r="A102" s="35"/>
      <c r="B102" s="35"/>
      <c r="C102" s="35"/>
      <c r="D102" s="35"/>
      <c r="E102" s="33" t="s">
        <v>690</v>
      </c>
      <c r="F102" s="35"/>
      <c r="G102" s="35"/>
      <c r="H102" s="35"/>
    </row>
    <row r="103" spans="1:8" ht="32" x14ac:dyDescent="0.2">
      <c r="A103" s="35"/>
      <c r="B103" s="35"/>
      <c r="C103" s="35"/>
      <c r="D103" s="35"/>
      <c r="E103" s="33" t="s">
        <v>1366</v>
      </c>
      <c r="F103" s="35"/>
      <c r="G103" s="35"/>
      <c r="H103" s="35"/>
    </row>
    <row r="104" spans="1:8" ht="32" x14ac:dyDescent="0.2">
      <c r="A104" s="35"/>
      <c r="B104" s="35"/>
      <c r="C104" s="35"/>
      <c r="D104" s="35"/>
      <c r="E104" s="33" t="s">
        <v>1367</v>
      </c>
      <c r="F104" s="35"/>
      <c r="G104" s="35"/>
      <c r="H104" s="35"/>
    </row>
    <row r="105" spans="1:8" ht="32" x14ac:dyDescent="0.2">
      <c r="A105" s="35"/>
      <c r="B105" s="35"/>
      <c r="C105" s="35"/>
      <c r="D105" s="35"/>
      <c r="E105" s="33" t="s">
        <v>1368</v>
      </c>
      <c r="F105" s="35"/>
      <c r="G105" s="35"/>
      <c r="H105" s="35"/>
    </row>
    <row r="106" spans="1:8" ht="32" x14ac:dyDescent="0.2">
      <c r="A106" s="35"/>
      <c r="B106" s="35"/>
      <c r="C106" s="35"/>
      <c r="D106" s="35"/>
      <c r="E106" s="33" t="s">
        <v>1369</v>
      </c>
      <c r="F106" s="35"/>
      <c r="G106" s="35"/>
      <c r="H106" s="35"/>
    </row>
    <row r="107" spans="1:8" ht="32" x14ac:dyDescent="0.2">
      <c r="A107" s="35"/>
      <c r="B107" s="35"/>
      <c r="C107" s="35"/>
      <c r="D107" s="35"/>
      <c r="E107" s="33" t="s">
        <v>691</v>
      </c>
      <c r="F107" s="35"/>
      <c r="G107" s="35"/>
      <c r="H107" s="35"/>
    </row>
    <row r="108" spans="1:8" ht="32" x14ac:dyDescent="0.2">
      <c r="A108" s="35"/>
      <c r="B108" s="35"/>
      <c r="C108" s="35"/>
      <c r="D108" s="35"/>
      <c r="E108" s="33" t="s">
        <v>692</v>
      </c>
      <c r="F108" s="35"/>
      <c r="G108" s="35"/>
      <c r="H108" s="35"/>
    </row>
    <row r="109" spans="1:8" ht="32" x14ac:dyDescent="0.2">
      <c r="A109" s="35"/>
      <c r="B109" s="35"/>
      <c r="C109" s="35"/>
      <c r="D109" s="35"/>
      <c r="E109" s="33" t="s">
        <v>1304</v>
      </c>
      <c r="F109" s="35"/>
      <c r="G109" s="35"/>
      <c r="H109" s="35"/>
    </row>
    <row r="110" spans="1:8" ht="32" x14ac:dyDescent="0.2">
      <c r="A110" s="35"/>
      <c r="B110" s="35"/>
      <c r="C110" s="35"/>
      <c r="D110" s="35"/>
      <c r="E110" s="33" t="s">
        <v>693</v>
      </c>
      <c r="F110" s="35"/>
      <c r="G110" s="35"/>
      <c r="H110" s="35"/>
    </row>
    <row r="111" spans="1:8" ht="32" x14ac:dyDescent="0.2">
      <c r="A111" s="35"/>
      <c r="B111" s="35"/>
      <c r="C111" s="35"/>
      <c r="D111" s="35"/>
      <c r="E111" s="33" t="s">
        <v>694</v>
      </c>
      <c r="F111" s="35"/>
      <c r="G111" s="35"/>
      <c r="H111" s="35"/>
    </row>
    <row r="112" spans="1:8" ht="32" x14ac:dyDescent="0.2">
      <c r="A112" s="35"/>
      <c r="B112" s="35"/>
      <c r="C112" s="35"/>
      <c r="D112" s="35"/>
      <c r="E112" s="33" t="s">
        <v>695</v>
      </c>
      <c r="F112" s="35"/>
      <c r="G112" s="35"/>
      <c r="H112" s="35"/>
    </row>
    <row r="113" spans="1:8" ht="32" x14ac:dyDescent="0.2">
      <c r="A113" s="35"/>
      <c r="B113" s="35"/>
      <c r="C113" s="35"/>
      <c r="D113" s="35"/>
      <c r="E113" s="33" t="s">
        <v>1370</v>
      </c>
      <c r="F113" s="35"/>
      <c r="G113" s="35"/>
      <c r="H113" s="35"/>
    </row>
    <row r="114" spans="1:8" ht="32" x14ac:dyDescent="0.2">
      <c r="A114" s="35"/>
      <c r="B114" s="35"/>
      <c r="C114" s="35"/>
      <c r="D114" s="35"/>
      <c r="E114" s="33" t="s">
        <v>1371</v>
      </c>
      <c r="F114" s="35"/>
      <c r="G114" s="35"/>
      <c r="H114" s="35"/>
    </row>
    <row r="115" spans="1:8" ht="32" x14ac:dyDescent="0.2">
      <c r="A115" s="35"/>
      <c r="B115" s="35"/>
      <c r="C115" s="35"/>
      <c r="D115" s="35"/>
      <c r="E115" s="33" t="s">
        <v>696</v>
      </c>
      <c r="F115" s="35"/>
      <c r="G115" s="35"/>
      <c r="H115" s="35"/>
    </row>
    <row r="116" spans="1:8" ht="32" x14ac:dyDescent="0.2">
      <c r="A116" s="35"/>
      <c r="B116" s="35"/>
      <c r="C116" s="35"/>
      <c r="D116" s="35"/>
      <c r="E116" s="33" t="s">
        <v>697</v>
      </c>
      <c r="F116" s="35"/>
      <c r="G116" s="35"/>
      <c r="H116" s="35"/>
    </row>
    <row r="117" spans="1:8" ht="32" x14ac:dyDescent="0.2">
      <c r="A117" s="35"/>
      <c r="B117" s="35"/>
      <c r="C117" s="35"/>
      <c r="D117" s="35"/>
      <c r="E117" s="35" t="s">
        <v>1372</v>
      </c>
      <c r="F117" s="35"/>
      <c r="G117" s="35"/>
      <c r="H117" s="35"/>
    </row>
    <row r="118" spans="1:8" ht="32" x14ac:dyDescent="0.2">
      <c r="A118" s="35"/>
      <c r="B118" s="35"/>
      <c r="C118" s="35"/>
      <c r="D118" s="35"/>
      <c r="E118" s="35" t="s">
        <v>1373</v>
      </c>
      <c r="F118" s="35"/>
      <c r="G118" s="35"/>
      <c r="H118" s="35"/>
    </row>
    <row r="119" spans="1:8" ht="32" x14ac:dyDescent="0.2">
      <c r="A119" s="35"/>
      <c r="B119" s="35"/>
      <c r="C119" s="35"/>
      <c r="D119" s="35"/>
      <c r="E119" s="35" t="s">
        <v>1374</v>
      </c>
      <c r="F119" s="35"/>
      <c r="G119" s="35"/>
      <c r="H119" s="35"/>
    </row>
    <row r="120" spans="1:8" ht="32" x14ac:dyDescent="0.2">
      <c r="A120" s="35"/>
      <c r="B120" s="35"/>
      <c r="C120" s="35"/>
      <c r="D120" s="35"/>
      <c r="E120" s="35" t="s">
        <v>1375</v>
      </c>
      <c r="F120" s="35"/>
      <c r="G120" s="35"/>
      <c r="H120" s="35"/>
    </row>
    <row r="121" spans="1:8" ht="32" x14ac:dyDescent="0.2">
      <c r="A121" s="35"/>
      <c r="B121" s="35"/>
      <c r="C121" s="35"/>
      <c r="D121" s="35"/>
      <c r="E121" s="33" t="s">
        <v>690</v>
      </c>
      <c r="F121" s="35"/>
      <c r="G121" s="35"/>
      <c r="H121" s="35"/>
    </row>
    <row r="122" spans="1:8" ht="101.5" customHeight="1" x14ac:dyDescent="0.2">
      <c r="A122" s="35" t="s">
        <v>5</v>
      </c>
      <c r="B122" s="74" t="s">
        <v>447</v>
      </c>
      <c r="C122" s="35" t="s">
        <v>384</v>
      </c>
      <c r="D122" s="35" t="s">
        <v>448</v>
      </c>
      <c r="E122" s="74" t="s">
        <v>1027</v>
      </c>
      <c r="F122" s="35"/>
      <c r="G122" s="35"/>
      <c r="H122" s="35"/>
    </row>
    <row r="123" spans="1:8" ht="16" x14ac:dyDescent="0.2">
      <c r="A123" s="35"/>
      <c r="B123" s="35"/>
      <c r="C123" s="35"/>
      <c r="D123" s="35"/>
      <c r="E123" s="74" t="s">
        <v>1028</v>
      </c>
      <c r="F123" s="35"/>
      <c r="G123" s="35"/>
      <c r="H123" s="35"/>
    </row>
    <row r="124" spans="1:8" ht="29.25" customHeight="1" x14ac:dyDescent="0.2">
      <c r="A124" s="35"/>
      <c r="B124" s="35"/>
      <c r="C124" s="35"/>
      <c r="D124" s="35"/>
      <c r="E124" s="35" t="s">
        <v>699</v>
      </c>
      <c r="F124" s="35"/>
      <c r="G124" s="35"/>
      <c r="H124" s="35"/>
    </row>
    <row r="125" spans="1:8" ht="192" x14ac:dyDescent="0.2">
      <c r="A125" s="35"/>
      <c r="B125" s="35"/>
      <c r="C125" s="35"/>
      <c r="D125" s="35"/>
      <c r="E125" s="35" t="s">
        <v>1376</v>
      </c>
      <c r="F125" s="35"/>
      <c r="G125" s="35"/>
      <c r="H125" s="35"/>
    </row>
    <row r="126" spans="1:8" ht="16" x14ac:dyDescent="0.2">
      <c r="A126" s="35"/>
      <c r="B126" s="35"/>
      <c r="C126" s="35"/>
      <c r="D126" s="35"/>
      <c r="E126" s="35" t="s">
        <v>700</v>
      </c>
      <c r="F126" s="35"/>
      <c r="G126" s="35"/>
      <c r="H126" s="35"/>
    </row>
    <row r="127" spans="1:8" ht="29.25" customHeight="1" x14ac:dyDescent="0.2">
      <c r="A127" s="35"/>
      <c r="B127" s="35"/>
      <c r="C127" s="35"/>
      <c r="D127" s="35"/>
      <c r="E127" s="35" t="s">
        <v>701</v>
      </c>
      <c r="F127" s="35"/>
      <c r="G127" s="35"/>
      <c r="H127" s="35"/>
    </row>
    <row r="128" spans="1:8" ht="48" x14ac:dyDescent="0.2">
      <c r="A128" s="35"/>
      <c r="B128" s="35"/>
      <c r="C128" s="35"/>
      <c r="D128" s="35"/>
      <c r="E128" s="35" t="s">
        <v>714</v>
      </c>
      <c r="F128" s="35"/>
      <c r="G128" s="35"/>
      <c r="H128" s="35"/>
    </row>
    <row r="129" spans="1:8" ht="32" x14ac:dyDescent="0.2">
      <c r="A129" s="35"/>
      <c r="B129" s="35"/>
      <c r="C129" s="35"/>
      <c r="D129" s="35"/>
      <c r="E129" s="35" t="s">
        <v>702</v>
      </c>
      <c r="F129" s="35"/>
      <c r="G129" s="35"/>
      <c r="H129" s="35"/>
    </row>
    <row r="130" spans="1:8" ht="64" x14ac:dyDescent="0.2">
      <c r="A130" s="35"/>
      <c r="B130" s="35"/>
      <c r="C130" s="35"/>
      <c r="D130" s="35"/>
      <c r="E130" s="35" t="s">
        <v>1029</v>
      </c>
      <c r="F130" s="35"/>
      <c r="G130" s="35"/>
      <c r="H130" s="35"/>
    </row>
    <row r="131" spans="1:8" ht="29.25" customHeight="1" x14ac:dyDescent="0.2">
      <c r="A131" s="35"/>
      <c r="B131" s="35"/>
      <c r="C131" s="35"/>
      <c r="D131" s="35"/>
      <c r="E131" s="35" t="s">
        <v>703</v>
      </c>
      <c r="F131" s="35"/>
      <c r="G131" s="35"/>
      <c r="H131" s="35"/>
    </row>
    <row r="132" spans="1:8" ht="29.25" customHeight="1" x14ac:dyDescent="0.2">
      <c r="A132" s="35"/>
      <c r="B132" s="35"/>
      <c r="C132" s="35"/>
      <c r="D132" s="35"/>
      <c r="E132" s="35" t="s">
        <v>704</v>
      </c>
      <c r="F132" s="35"/>
      <c r="G132" s="35"/>
      <c r="H132" s="35"/>
    </row>
    <row r="133" spans="1:8" ht="16" x14ac:dyDescent="0.2">
      <c r="A133" s="35"/>
      <c r="B133" s="35"/>
      <c r="C133" s="35"/>
      <c r="D133" s="35"/>
      <c r="E133" s="35" t="s">
        <v>705</v>
      </c>
      <c r="F133" s="35"/>
      <c r="G133" s="35"/>
      <c r="H133" s="35"/>
    </row>
    <row r="134" spans="1:8" ht="29.25" customHeight="1" x14ac:dyDescent="0.2">
      <c r="A134" s="35"/>
      <c r="B134" s="35"/>
      <c r="C134" s="35"/>
      <c r="D134" s="35"/>
      <c r="E134" s="35" t="s">
        <v>706</v>
      </c>
      <c r="F134" s="35"/>
      <c r="G134" s="35"/>
      <c r="H134" s="35"/>
    </row>
    <row r="135" spans="1:8" ht="16" x14ac:dyDescent="0.2">
      <c r="A135" s="35"/>
      <c r="B135" s="35"/>
      <c r="C135" s="35"/>
      <c r="D135" s="35"/>
      <c r="E135" s="35" t="s">
        <v>707</v>
      </c>
      <c r="F135" s="35"/>
      <c r="G135" s="35"/>
      <c r="H135" s="35"/>
    </row>
    <row r="136" spans="1:8" ht="16" x14ac:dyDescent="0.2">
      <c r="A136" s="35"/>
      <c r="B136" s="35"/>
      <c r="C136" s="35"/>
      <c r="D136" s="35"/>
      <c r="E136" s="35" t="s">
        <v>708</v>
      </c>
      <c r="F136" s="35"/>
      <c r="G136" s="35"/>
      <c r="H136" s="35"/>
    </row>
    <row r="137" spans="1:8" ht="16" x14ac:dyDescent="0.2">
      <c r="A137" s="35"/>
      <c r="B137" s="35"/>
      <c r="C137" s="35"/>
      <c r="D137" s="35"/>
      <c r="E137" s="35" t="s">
        <v>709</v>
      </c>
      <c r="F137" s="35"/>
      <c r="G137" s="35"/>
      <c r="H137" s="35"/>
    </row>
    <row r="138" spans="1:8" ht="36" customHeight="1" x14ac:dyDescent="0.2">
      <c r="A138" s="35"/>
      <c r="B138" s="35"/>
      <c r="C138" s="35"/>
      <c r="D138" s="35"/>
      <c r="E138" s="35" t="s">
        <v>710</v>
      </c>
      <c r="F138" s="35"/>
      <c r="G138" s="35"/>
      <c r="H138" s="35"/>
    </row>
    <row r="139" spans="1:8" ht="16" x14ac:dyDescent="0.2">
      <c r="A139" s="35"/>
      <c r="B139" s="35"/>
      <c r="C139" s="35"/>
      <c r="D139" s="35"/>
      <c r="E139" s="35" t="s">
        <v>711</v>
      </c>
      <c r="F139" s="35"/>
      <c r="G139" s="35"/>
      <c r="H139" s="35"/>
    </row>
    <row r="140" spans="1:8" ht="16" x14ac:dyDescent="0.2">
      <c r="A140" s="35"/>
      <c r="B140" s="35"/>
      <c r="C140" s="35"/>
      <c r="D140" s="35"/>
      <c r="E140" s="35" t="s">
        <v>712</v>
      </c>
      <c r="F140" s="35"/>
      <c r="G140" s="35"/>
      <c r="H140" s="35"/>
    </row>
    <row r="141" spans="1:8" ht="32" x14ac:dyDescent="0.2">
      <c r="A141" s="35"/>
      <c r="B141" s="35"/>
      <c r="C141" s="35"/>
      <c r="D141" s="35"/>
      <c r="E141" s="35" t="s">
        <v>713</v>
      </c>
      <c r="F141" s="35"/>
      <c r="G141" s="35"/>
      <c r="H141" s="35"/>
    </row>
    <row r="142" spans="1:8" ht="101.5" customHeight="1" x14ac:dyDescent="0.2">
      <c r="A142" s="35" t="s">
        <v>5</v>
      </c>
      <c r="B142" s="74" t="s">
        <v>449</v>
      </c>
      <c r="C142" s="35" t="s">
        <v>384</v>
      </c>
      <c r="D142" s="35" t="s">
        <v>450</v>
      </c>
      <c r="E142" s="35" t="s">
        <v>715</v>
      </c>
      <c r="F142" s="35"/>
      <c r="G142" s="35"/>
      <c r="H142" s="35"/>
    </row>
    <row r="143" spans="1:8" ht="29.25" customHeight="1" x14ac:dyDescent="0.2">
      <c r="A143" s="35"/>
      <c r="B143" s="35"/>
      <c r="C143" s="35"/>
      <c r="D143" s="35"/>
      <c r="E143" s="35" t="s">
        <v>716</v>
      </c>
      <c r="F143" s="35"/>
      <c r="G143" s="35"/>
      <c r="H143" s="35"/>
    </row>
    <row r="144" spans="1:8" ht="29.25" customHeight="1" x14ac:dyDescent="0.2">
      <c r="A144" s="35"/>
      <c r="B144" s="35"/>
      <c r="C144" s="35"/>
      <c r="D144" s="35"/>
      <c r="E144" s="35" t="s">
        <v>717</v>
      </c>
      <c r="F144" s="35"/>
      <c r="G144" s="35"/>
      <c r="H144" s="35"/>
    </row>
    <row r="145" spans="1:8" ht="29.25" customHeight="1" x14ac:dyDescent="0.2">
      <c r="A145" s="35"/>
      <c r="B145" s="35"/>
      <c r="C145" s="35"/>
      <c r="D145" s="35"/>
      <c r="E145" s="35" t="s">
        <v>718</v>
      </c>
      <c r="F145" s="35"/>
      <c r="G145" s="35"/>
      <c r="H145" s="35"/>
    </row>
    <row r="146" spans="1:8" ht="29.25" customHeight="1" x14ac:dyDescent="0.2">
      <c r="A146" s="35"/>
      <c r="B146" s="35"/>
      <c r="C146" s="35"/>
      <c r="D146" s="35"/>
      <c r="E146" s="35" t="s">
        <v>719</v>
      </c>
      <c r="F146" s="35"/>
      <c r="G146" s="35"/>
      <c r="H146" s="35"/>
    </row>
    <row r="147" spans="1:8" ht="29.25" customHeight="1" x14ac:dyDescent="0.2">
      <c r="A147" s="35"/>
      <c r="B147" s="35"/>
      <c r="C147" s="35"/>
      <c r="D147" s="35"/>
      <c r="E147" s="35" t="s">
        <v>720</v>
      </c>
      <c r="F147" s="35"/>
      <c r="G147" s="35"/>
      <c r="H147" s="35"/>
    </row>
    <row r="148" spans="1:8" ht="29.25" customHeight="1" x14ac:dyDescent="0.2">
      <c r="A148" s="35"/>
      <c r="B148" s="35"/>
      <c r="C148" s="35"/>
      <c r="D148" s="35"/>
      <c r="E148" s="35" t="s">
        <v>721</v>
      </c>
      <c r="F148" s="35"/>
      <c r="G148" s="35"/>
      <c r="H148" s="35"/>
    </row>
    <row r="149" spans="1:8" ht="29.25" customHeight="1" x14ac:dyDescent="0.2">
      <c r="A149" s="35"/>
      <c r="B149" s="35"/>
      <c r="C149" s="35"/>
      <c r="D149" s="35"/>
      <c r="E149" s="35" t="s">
        <v>722</v>
      </c>
      <c r="F149" s="35"/>
      <c r="G149" s="35"/>
      <c r="H149" s="35"/>
    </row>
    <row r="150" spans="1:8" ht="29.25" customHeight="1" x14ac:dyDescent="0.2">
      <c r="A150" s="35"/>
      <c r="B150" s="35"/>
      <c r="C150" s="35"/>
      <c r="D150" s="35"/>
      <c r="E150" s="35" t="s">
        <v>723</v>
      </c>
      <c r="F150" s="35"/>
      <c r="G150" s="35"/>
      <c r="H150" s="35"/>
    </row>
    <row r="151" spans="1:8" ht="32" x14ac:dyDescent="0.2">
      <c r="A151" s="35"/>
      <c r="B151" s="35"/>
      <c r="C151" s="35"/>
      <c r="D151" s="35"/>
      <c r="E151" s="35" t="s">
        <v>724</v>
      </c>
      <c r="F151" s="35"/>
      <c r="G151" s="35"/>
      <c r="H151" s="35"/>
    </row>
    <row r="152" spans="1:8" ht="32" x14ac:dyDescent="0.2">
      <c r="A152" s="35"/>
      <c r="B152" s="35"/>
      <c r="C152" s="35"/>
      <c r="D152" s="35"/>
      <c r="E152" s="35" t="s">
        <v>725</v>
      </c>
      <c r="F152" s="35"/>
      <c r="G152" s="35"/>
      <c r="H152" s="35"/>
    </row>
    <row r="153" spans="1:8" ht="32" x14ac:dyDescent="0.2">
      <c r="A153" s="35"/>
      <c r="B153" s="35"/>
      <c r="C153" s="35"/>
      <c r="D153" s="35"/>
      <c r="E153" s="35" t="s">
        <v>726</v>
      </c>
      <c r="F153" s="35"/>
      <c r="G153" s="35"/>
      <c r="H153" s="35"/>
    </row>
    <row r="154" spans="1:8" ht="32" x14ac:dyDescent="0.2">
      <c r="A154" s="35"/>
      <c r="B154" s="35"/>
      <c r="C154" s="35"/>
      <c r="D154" s="35"/>
      <c r="E154" s="35" t="s">
        <v>727</v>
      </c>
      <c r="F154" s="35"/>
      <c r="G154" s="35"/>
      <c r="H154" s="35"/>
    </row>
    <row r="155" spans="1:8" ht="80" x14ac:dyDescent="0.2">
      <c r="A155" s="35"/>
      <c r="B155" s="35"/>
      <c r="C155" s="35"/>
      <c r="D155" s="35"/>
      <c r="E155" s="35" t="s">
        <v>728</v>
      </c>
      <c r="F155" s="35"/>
      <c r="G155" s="35"/>
      <c r="H155" s="35"/>
    </row>
    <row r="156" spans="1:8" ht="48" x14ac:dyDescent="0.2">
      <c r="A156" s="35"/>
      <c r="B156" s="35"/>
      <c r="C156" s="35"/>
      <c r="D156" s="35"/>
      <c r="E156" s="35" t="s">
        <v>729</v>
      </c>
      <c r="F156" s="35"/>
      <c r="G156" s="35"/>
      <c r="H156" s="35"/>
    </row>
    <row r="157" spans="1:8" ht="105.75" customHeight="1" x14ac:dyDescent="0.2">
      <c r="A157" s="35"/>
      <c r="B157" s="35"/>
      <c r="C157" s="35"/>
      <c r="D157" s="35"/>
      <c r="E157" s="35" t="s">
        <v>730</v>
      </c>
      <c r="F157" s="35"/>
      <c r="G157" s="35"/>
      <c r="H157" s="35"/>
    </row>
    <row r="158" spans="1:8" ht="32" x14ac:dyDescent="0.2">
      <c r="A158" s="35"/>
      <c r="B158" s="35"/>
      <c r="C158" s="35"/>
      <c r="D158" s="35"/>
      <c r="E158" s="35" t="s">
        <v>731</v>
      </c>
      <c r="F158" s="35"/>
      <c r="G158" s="35"/>
      <c r="H158" s="35"/>
    </row>
    <row r="159" spans="1:8" ht="32" x14ac:dyDescent="0.2">
      <c r="A159" s="35"/>
      <c r="B159" s="35"/>
      <c r="C159" s="35"/>
      <c r="D159" s="35"/>
      <c r="E159" s="35" t="s">
        <v>732</v>
      </c>
      <c r="F159" s="35"/>
      <c r="G159" s="35"/>
      <c r="H159" s="35"/>
    </row>
    <row r="160" spans="1:8" ht="32" x14ac:dyDescent="0.2">
      <c r="A160" s="35"/>
      <c r="B160" s="35"/>
      <c r="C160" s="35"/>
      <c r="D160" s="35"/>
      <c r="E160" s="35" t="s">
        <v>719</v>
      </c>
      <c r="F160" s="35"/>
      <c r="G160" s="35"/>
      <c r="H160" s="35"/>
    </row>
    <row r="161" spans="1:8" ht="32" x14ac:dyDescent="0.2">
      <c r="A161" s="35"/>
      <c r="B161" s="35"/>
      <c r="C161" s="35"/>
      <c r="D161" s="35"/>
      <c r="E161" s="35" t="s">
        <v>720</v>
      </c>
      <c r="F161" s="35"/>
      <c r="G161" s="35"/>
      <c r="H161" s="35"/>
    </row>
    <row r="162" spans="1:8" ht="32" x14ac:dyDescent="0.2">
      <c r="A162" s="35"/>
      <c r="B162" s="35"/>
      <c r="C162" s="35"/>
      <c r="D162" s="35"/>
      <c r="E162" s="35" t="s">
        <v>733</v>
      </c>
      <c r="F162" s="35"/>
      <c r="G162" s="35"/>
      <c r="H162" s="35"/>
    </row>
    <row r="163" spans="1:8" ht="32" x14ac:dyDescent="0.2">
      <c r="A163" s="35"/>
      <c r="B163" s="35"/>
      <c r="C163" s="35"/>
      <c r="D163" s="35"/>
      <c r="E163" s="35" t="s">
        <v>1377</v>
      </c>
      <c r="F163" s="35"/>
      <c r="G163" s="35"/>
      <c r="H163" s="35"/>
    </row>
    <row r="164" spans="1:8" ht="32" x14ac:dyDescent="0.2">
      <c r="A164" s="35"/>
      <c r="B164" s="35"/>
      <c r="C164" s="35"/>
      <c r="D164" s="35"/>
      <c r="E164" s="35" t="s">
        <v>1378</v>
      </c>
      <c r="F164" s="35"/>
      <c r="G164" s="35"/>
      <c r="H164" s="35"/>
    </row>
    <row r="165" spans="1:8" ht="32" x14ac:dyDescent="0.2">
      <c r="A165" s="35"/>
      <c r="B165" s="35"/>
      <c r="C165" s="35"/>
      <c r="D165" s="35"/>
      <c r="E165" s="35" t="s">
        <v>1379</v>
      </c>
      <c r="F165" s="35"/>
      <c r="G165" s="35"/>
      <c r="H165" s="35"/>
    </row>
    <row r="166" spans="1:8" ht="32" x14ac:dyDescent="0.2">
      <c r="A166" s="35"/>
      <c r="B166" s="35"/>
      <c r="C166" s="35"/>
      <c r="D166" s="35"/>
      <c r="E166" s="35" t="s">
        <v>765</v>
      </c>
      <c r="F166" s="35"/>
      <c r="G166" s="35"/>
      <c r="H166" s="35"/>
    </row>
    <row r="167" spans="1:8" ht="32" x14ac:dyDescent="0.2">
      <c r="A167" s="35"/>
      <c r="B167" s="35"/>
      <c r="C167" s="35"/>
      <c r="D167" s="35"/>
      <c r="E167" s="35" t="s">
        <v>766</v>
      </c>
      <c r="F167" s="35"/>
      <c r="G167" s="35"/>
      <c r="H167" s="35"/>
    </row>
    <row r="168" spans="1:8" ht="32" x14ac:dyDescent="0.2">
      <c r="A168" s="35"/>
      <c r="B168" s="35"/>
      <c r="C168" s="35"/>
      <c r="D168" s="35"/>
      <c r="E168" s="35" t="s">
        <v>767</v>
      </c>
      <c r="F168" s="35"/>
      <c r="G168" s="35"/>
      <c r="H168" s="35"/>
    </row>
    <row r="169" spans="1:8" ht="32" x14ac:dyDescent="0.2">
      <c r="A169" s="35"/>
      <c r="B169" s="35"/>
      <c r="C169" s="35"/>
      <c r="D169" s="35"/>
      <c r="E169" s="35" t="s">
        <v>1380</v>
      </c>
      <c r="F169" s="35"/>
      <c r="G169" s="35"/>
      <c r="H169" s="35"/>
    </row>
    <row r="170" spans="1:8" ht="32" x14ac:dyDescent="0.2">
      <c r="A170" s="35"/>
      <c r="B170" s="35"/>
      <c r="C170" s="35"/>
      <c r="D170" s="35"/>
      <c r="E170" s="35" t="s">
        <v>1381</v>
      </c>
      <c r="F170" s="35"/>
      <c r="G170" s="35"/>
      <c r="H170" s="35"/>
    </row>
    <row r="171" spans="1:8" ht="48" x14ac:dyDescent="0.2">
      <c r="A171" s="35" t="s">
        <v>5</v>
      </c>
      <c r="B171" s="35" t="s">
        <v>602</v>
      </c>
      <c r="C171" s="35" t="s">
        <v>384</v>
      </c>
      <c r="D171" s="35" t="s">
        <v>603</v>
      </c>
      <c r="E171" s="99" t="s">
        <v>1030</v>
      </c>
      <c r="F171" s="35"/>
      <c r="G171" s="35"/>
      <c r="H171" s="35"/>
    </row>
    <row r="172" spans="1:8" ht="32" x14ac:dyDescent="0.2">
      <c r="A172" s="35"/>
      <c r="B172" s="35"/>
      <c r="C172" s="35"/>
      <c r="D172" s="35"/>
      <c r="E172" s="35" t="s">
        <v>670</v>
      </c>
      <c r="F172" s="35"/>
      <c r="G172" s="35"/>
      <c r="H172" s="35"/>
    </row>
    <row r="173" spans="1:8" ht="16" x14ac:dyDescent="0.2">
      <c r="A173" s="35"/>
      <c r="B173" s="35"/>
      <c r="C173" s="35"/>
      <c r="D173" s="35"/>
      <c r="E173" s="35" t="s">
        <v>1031</v>
      </c>
      <c r="F173" s="35"/>
      <c r="G173" s="35"/>
      <c r="H173" s="35"/>
    </row>
    <row r="174" spans="1:8" ht="16" x14ac:dyDescent="0.2">
      <c r="A174" s="35"/>
      <c r="B174" s="35"/>
      <c r="C174" s="35"/>
      <c r="D174" s="35"/>
      <c r="E174" s="35" t="s">
        <v>1032</v>
      </c>
      <c r="F174" s="35"/>
      <c r="G174" s="35"/>
      <c r="H174" s="35"/>
    </row>
    <row r="175" spans="1:8" ht="101.5" customHeight="1" x14ac:dyDescent="0.2">
      <c r="A175" s="35" t="s">
        <v>5</v>
      </c>
      <c r="B175" s="35" t="s">
        <v>451</v>
      </c>
      <c r="C175" s="35" t="s">
        <v>384</v>
      </c>
      <c r="D175" s="35" t="s">
        <v>452</v>
      </c>
      <c r="E175" s="35" t="s">
        <v>1033</v>
      </c>
      <c r="F175" s="35"/>
      <c r="G175" s="35"/>
      <c r="H175" s="35"/>
    </row>
    <row r="176" spans="1:8" ht="29.25" customHeight="1" x14ac:dyDescent="0.2">
      <c r="A176" s="35"/>
      <c r="B176" s="35"/>
      <c r="C176" s="35"/>
      <c r="D176" s="35"/>
      <c r="E176" s="35" t="s">
        <v>1034</v>
      </c>
      <c r="F176" s="35"/>
      <c r="G176" s="35"/>
      <c r="H176" s="35"/>
    </row>
    <row r="177" spans="1:8" ht="16" x14ac:dyDescent="0.2">
      <c r="A177" s="35"/>
      <c r="B177" s="35"/>
      <c r="C177" s="35"/>
      <c r="D177" s="35"/>
      <c r="E177" s="35" t="s">
        <v>1035</v>
      </c>
      <c r="F177" s="35"/>
      <c r="G177" s="35"/>
      <c r="H177" s="35"/>
    </row>
    <row r="178" spans="1:8" ht="29.25" customHeight="1" x14ac:dyDescent="0.2">
      <c r="A178" s="35"/>
      <c r="B178" s="35"/>
      <c r="C178" s="35"/>
      <c r="D178" s="35"/>
      <c r="E178" s="35" t="s">
        <v>1036</v>
      </c>
      <c r="F178" s="35"/>
      <c r="G178" s="35"/>
      <c r="H178" s="35"/>
    </row>
    <row r="179" spans="1:8" ht="29.25" customHeight="1" x14ac:dyDescent="0.2">
      <c r="A179" s="35"/>
      <c r="B179" s="35"/>
      <c r="C179" s="35"/>
      <c r="D179" s="35"/>
      <c r="E179" s="35" t="s">
        <v>1037</v>
      </c>
      <c r="F179" s="35"/>
      <c r="G179" s="35"/>
      <c r="H179" s="35"/>
    </row>
    <row r="180" spans="1:8" ht="29.25" customHeight="1" x14ac:dyDescent="0.2">
      <c r="A180" s="35"/>
      <c r="B180" s="35"/>
      <c r="C180" s="35"/>
      <c r="D180" s="35"/>
      <c r="E180" s="35" t="s">
        <v>1038</v>
      </c>
      <c r="F180" s="35"/>
      <c r="G180" s="35"/>
      <c r="H180" s="35"/>
    </row>
    <row r="181" spans="1:8" ht="29.25" customHeight="1" x14ac:dyDescent="0.2">
      <c r="A181" s="35"/>
      <c r="B181" s="35"/>
      <c r="C181" s="35"/>
      <c r="D181" s="35"/>
      <c r="E181" s="35" t="s">
        <v>1039</v>
      </c>
      <c r="F181" s="35"/>
      <c r="G181" s="35"/>
      <c r="H181" s="35"/>
    </row>
    <row r="182" spans="1:8" ht="29.25" customHeight="1" x14ac:dyDescent="0.2">
      <c r="A182" s="35"/>
      <c r="B182" s="35"/>
      <c r="C182" s="35"/>
      <c r="D182" s="35"/>
      <c r="E182" s="35" t="s">
        <v>768</v>
      </c>
      <c r="F182" s="35"/>
      <c r="G182" s="35"/>
      <c r="H182" s="35"/>
    </row>
    <row r="183" spans="1:8" ht="29.25" customHeight="1" x14ac:dyDescent="0.2">
      <c r="A183" s="35"/>
      <c r="B183" s="35"/>
      <c r="C183" s="35"/>
      <c r="D183" s="35"/>
      <c r="E183" s="35" t="s">
        <v>769</v>
      </c>
      <c r="F183" s="35"/>
      <c r="G183" s="35"/>
      <c r="H183" s="35"/>
    </row>
    <row r="184" spans="1:8" ht="80" x14ac:dyDescent="0.2">
      <c r="A184" s="35"/>
      <c r="B184" s="35"/>
      <c r="C184" s="35"/>
      <c r="D184" s="35"/>
      <c r="E184" s="35" t="s">
        <v>770</v>
      </c>
      <c r="F184" s="35"/>
      <c r="G184" s="35"/>
      <c r="H184" s="35"/>
    </row>
    <row r="185" spans="1:8" ht="48" x14ac:dyDescent="0.2">
      <c r="A185" s="35"/>
      <c r="B185" s="35"/>
      <c r="C185" s="35"/>
      <c r="D185" s="35"/>
      <c r="E185" s="35" t="s">
        <v>771</v>
      </c>
      <c r="F185" s="35"/>
      <c r="G185" s="35"/>
      <c r="H185" s="35"/>
    </row>
    <row r="186" spans="1:8" ht="29.25" customHeight="1" x14ac:dyDescent="0.2">
      <c r="A186" s="35"/>
      <c r="B186" s="35"/>
      <c r="C186" s="35"/>
      <c r="D186" s="35"/>
      <c r="E186" s="35" t="s">
        <v>772</v>
      </c>
      <c r="F186" s="35"/>
      <c r="G186" s="35"/>
      <c r="H186" s="35"/>
    </row>
    <row r="187" spans="1:8" ht="29.25" customHeight="1" x14ac:dyDescent="0.2">
      <c r="A187" s="35"/>
      <c r="B187" s="35"/>
      <c r="C187" s="35"/>
      <c r="D187" s="35"/>
      <c r="E187" s="35" t="s">
        <v>773</v>
      </c>
      <c r="F187" s="35"/>
      <c r="G187" s="35"/>
      <c r="H187" s="35"/>
    </row>
    <row r="188" spans="1:8" ht="29.25" customHeight="1" x14ac:dyDescent="0.2">
      <c r="A188" s="35"/>
      <c r="B188" s="35"/>
      <c r="C188" s="35"/>
      <c r="D188" s="35"/>
      <c r="E188" s="35" t="s">
        <v>774</v>
      </c>
      <c r="F188" s="35"/>
      <c r="G188" s="35"/>
      <c r="H188" s="35"/>
    </row>
    <row r="189" spans="1:8" ht="29.25" customHeight="1" x14ac:dyDescent="0.2">
      <c r="A189" s="35"/>
      <c r="B189" s="35"/>
      <c r="C189" s="35"/>
      <c r="D189" s="35"/>
      <c r="E189" s="35" t="s">
        <v>775</v>
      </c>
      <c r="F189" s="35"/>
      <c r="G189" s="35"/>
      <c r="H189" s="35"/>
    </row>
    <row r="190" spans="1:8" ht="29.25" customHeight="1" x14ac:dyDescent="0.2">
      <c r="A190" s="35"/>
      <c r="B190" s="35"/>
      <c r="C190" s="35"/>
      <c r="D190" s="35"/>
      <c r="E190" s="35" t="s">
        <v>776</v>
      </c>
      <c r="F190" s="35"/>
      <c r="G190" s="35"/>
      <c r="H190" s="35"/>
    </row>
    <row r="191" spans="1:8" ht="29.25" customHeight="1" x14ac:dyDescent="0.2">
      <c r="A191" s="35"/>
      <c r="B191" s="35"/>
      <c r="C191" s="35"/>
      <c r="D191" s="35"/>
      <c r="E191" s="35" t="s">
        <v>777</v>
      </c>
      <c r="F191" s="35"/>
      <c r="G191" s="35"/>
      <c r="H191" s="35"/>
    </row>
    <row r="192" spans="1:8" ht="29.25" customHeight="1" x14ac:dyDescent="0.2">
      <c r="A192" s="35"/>
      <c r="B192" s="35"/>
      <c r="C192" s="35"/>
      <c r="D192" s="35"/>
      <c r="E192" s="35" t="s">
        <v>778</v>
      </c>
      <c r="F192" s="35"/>
      <c r="G192" s="35"/>
      <c r="H192" s="35"/>
    </row>
    <row r="193" spans="1:8" ht="29.25" customHeight="1" x14ac:dyDescent="0.2">
      <c r="A193" s="35"/>
      <c r="B193" s="35"/>
      <c r="C193" s="35"/>
      <c r="D193" s="35"/>
      <c r="E193" s="35" t="s">
        <v>779</v>
      </c>
      <c r="F193" s="35"/>
      <c r="G193" s="35"/>
      <c r="H193" s="35"/>
    </row>
    <row r="194" spans="1:8" ht="29.25" customHeight="1" x14ac:dyDescent="0.2">
      <c r="A194" s="35"/>
      <c r="B194" s="35"/>
      <c r="C194" s="35"/>
      <c r="D194" s="35"/>
      <c r="E194" s="35" t="s">
        <v>780</v>
      </c>
      <c r="F194" s="35"/>
      <c r="G194" s="35"/>
      <c r="H194" s="35"/>
    </row>
    <row r="195" spans="1:8" ht="29.25" customHeight="1" x14ac:dyDescent="0.2">
      <c r="A195" s="35"/>
      <c r="B195" s="35"/>
      <c r="C195" s="35"/>
      <c r="D195" s="35"/>
      <c r="E195" s="35" t="s">
        <v>781</v>
      </c>
      <c r="F195" s="35"/>
      <c r="G195" s="35"/>
      <c r="H195" s="35"/>
    </row>
    <row r="196" spans="1:8" ht="29.25" customHeight="1" x14ac:dyDescent="0.2">
      <c r="A196" s="35"/>
      <c r="B196" s="35"/>
      <c r="C196" s="35"/>
      <c r="D196" s="35"/>
      <c r="E196" s="35" t="s">
        <v>782</v>
      </c>
      <c r="F196" s="35"/>
      <c r="G196" s="35"/>
      <c r="H196" s="35"/>
    </row>
    <row r="197" spans="1:8" ht="32" x14ac:dyDescent="0.2">
      <c r="A197" s="35"/>
      <c r="B197" s="35"/>
      <c r="C197" s="35"/>
      <c r="D197" s="35"/>
      <c r="E197" s="35" t="s">
        <v>783</v>
      </c>
      <c r="F197" s="35"/>
      <c r="G197" s="35"/>
      <c r="H197" s="35"/>
    </row>
    <row r="198" spans="1:8" ht="32" x14ac:dyDescent="0.2">
      <c r="A198" s="35"/>
      <c r="B198" s="35"/>
      <c r="C198" s="35"/>
      <c r="D198" s="35"/>
      <c r="E198" s="35" t="s">
        <v>784</v>
      </c>
      <c r="F198" s="35"/>
      <c r="G198" s="35"/>
      <c r="H198" s="35"/>
    </row>
    <row r="199" spans="1:8" ht="29.25" customHeight="1" x14ac:dyDescent="0.2">
      <c r="A199" s="35"/>
      <c r="B199" s="35"/>
      <c r="C199" s="35"/>
      <c r="D199" s="35"/>
      <c r="E199" s="35" t="s">
        <v>785</v>
      </c>
      <c r="F199" s="35"/>
      <c r="G199" s="35"/>
      <c r="H199" s="35"/>
    </row>
    <row r="200" spans="1:8" ht="29.25" customHeight="1" x14ac:dyDescent="0.2">
      <c r="A200" s="35"/>
      <c r="B200" s="35"/>
      <c r="C200" s="35"/>
      <c r="D200" s="35"/>
      <c r="E200" s="35" t="s">
        <v>786</v>
      </c>
      <c r="F200" s="35"/>
      <c r="G200" s="35"/>
      <c r="H200" s="35"/>
    </row>
    <row r="201" spans="1:8" ht="29.25" customHeight="1" x14ac:dyDescent="0.2">
      <c r="A201" s="35"/>
      <c r="B201" s="35"/>
      <c r="C201" s="35"/>
      <c r="D201" s="35"/>
      <c r="E201" s="35" t="s">
        <v>787</v>
      </c>
      <c r="F201" s="35"/>
      <c r="G201" s="35"/>
      <c r="H201" s="35"/>
    </row>
    <row r="202" spans="1:8" ht="32" x14ac:dyDescent="0.2">
      <c r="A202" s="35"/>
      <c r="B202" s="35"/>
      <c r="C202" s="35"/>
      <c r="D202" s="35"/>
      <c r="E202" s="35" t="s">
        <v>788</v>
      </c>
      <c r="F202" s="35"/>
      <c r="G202" s="35"/>
      <c r="H202" s="35"/>
    </row>
    <row r="203" spans="1:8" ht="32" x14ac:dyDescent="0.2">
      <c r="A203" s="35"/>
      <c r="B203" s="35"/>
      <c r="C203" s="35"/>
      <c r="D203" s="35"/>
      <c r="E203" s="35" t="s">
        <v>789</v>
      </c>
      <c r="F203" s="35"/>
      <c r="G203" s="35"/>
      <c r="H203" s="35"/>
    </row>
    <row r="204" spans="1:8" ht="32" x14ac:dyDescent="0.2">
      <c r="A204" s="35"/>
      <c r="B204" s="35"/>
      <c r="C204" s="35"/>
      <c r="D204" s="35"/>
      <c r="E204" s="35" t="s">
        <v>790</v>
      </c>
      <c r="F204" s="35"/>
      <c r="G204" s="35"/>
      <c r="H204" s="35"/>
    </row>
    <row r="205" spans="1:8" ht="32" x14ac:dyDescent="0.2">
      <c r="A205" s="35"/>
      <c r="B205" s="35"/>
      <c r="C205" s="35"/>
      <c r="D205" s="35"/>
      <c r="E205" s="35" t="s">
        <v>791</v>
      </c>
      <c r="F205" s="35"/>
      <c r="G205" s="35"/>
      <c r="H205" s="35"/>
    </row>
    <row r="206" spans="1:8" ht="32" x14ac:dyDescent="0.2">
      <c r="A206" s="35"/>
      <c r="B206" s="35"/>
      <c r="C206" s="35"/>
      <c r="D206" s="35"/>
      <c r="E206" s="35" t="s">
        <v>792</v>
      </c>
      <c r="F206" s="35"/>
      <c r="G206" s="35"/>
      <c r="H206" s="35"/>
    </row>
    <row r="207" spans="1:8" ht="32" x14ac:dyDescent="0.2">
      <c r="A207" s="35"/>
      <c r="B207" s="35"/>
      <c r="C207" s="35"/>
      <c r="D207" s="35"/>
      <c r="E207" s="35" t="s">
        <v>1382</v>
      </c>
      <c r="F207" s="35"/>
      <c r="G207" s="35"/>
      <c r="H207" s="35"/>
    </row>
    <row r="208" spans="1:8" ht="32" x14ac:dyDescent="0.2">
      <c r="A208" s="35"/>
      <c r="B208" s="35"/>
      <c r="C208" s="35"/>
      <c r="D208" s="35"/>
      <c r="E208" s="35" t="s">
        <v>793</v>
      </c>
      <c r="F208" s="35"/>
      <c r="G208" s="35"/>
      <c r="H208" s="35"/>
    </row>
    <row r="209" spans="1:9" ht="32" x14ac:dyDescent="0.2">
      <c r="A209" s="35"/>
      <c r="B209" s="35"/>
      <c r="C209" s="35"/>
      <c r="D209" s="35"/>
      <c r="E209" s="35" t="s">
        <v>794</v>
      </c>
      <c r="F209" s="35"/>
      <c r="G209" s="35"/>
      <c r="H209" s="35"/>
    </row>
    <row r="210" spans="1:9" ht="32" x14ac:dyDescent="0.2">
      <c r="A210" s="35"/>
      <c r="B210" s="35"/>
      <c r="C210" s="35"/>
      <c r="D210" s="35"/>
      <c r="E210" s="35" t="s">
        <v>795</v>
      </c>
      <c r="F210" s="35"/>
      <c r="G210" s="35"/>
      <c r="H210" s="35"/>
    </row>
    <row r="211" spans="1:9" ht="32" x14ac:dyDescent="0.2">
      <c r="A211" s="35"/>
      <c r="B211" s="35"/>
      <c r="C211" s="35"/>
      <c r="D211" s="35"/>
      <c r="E211" s="35" t="s">
        <v>796</v>
      </c>
      <c r="F211" s="35"/>
      <c r="G211" s="35"/>
      <c r="H211" s="35"/>
    </row>
    <row r="212" spans="1:9" ht="32" x14ac:dyDescent="0.2">
      <c r="A212" s="35"/>
      <c r="B212" s="35"/>
      <c r="C212" s="35"/>
      <c r="D212" s="35"/>
      <c r="E212" s="35" t="s">
        <v>1383</v>
      </c>
      <c r="F212" s="35"/>
      <c r="G212" s="35"/>
      <c r="H212" s="35"/>
    </row>
    <row r="213" spans="1:9" ht="32" x14ac:dyDescent="0.2">
      <c r="A213" s="35"/>
      <c r="B213" s="35"/>
      <c r="C213" s="35"/>
      <c r="D213" s="35"/>
      <c r="E213" s="35" t="s">
        <v>1384</v>
      </c>
      <c r="F213" s="35"/>
      <c r="G213" s="35"/>
      <c r="H213" s="35"/>
    </row>
    <row r="214" spans="1:9" ht="32" x14ac:dyDescent="0.2">
      <c r="A214" s="35"/>
      <c r="B214" s="35"/>
      <c r="C214" s="35"/>
      <c r="D214" s="35"/>
      <c r="E214" s="35" t="s">
        <v>1385</v>
      </c>
      <c r="F214" s="35"/>
      <c r="G214" s="35"/>
      <c r="H214" s="35"/>
    </row>
    <row r="215" spans="1:9" ht="32" x14ac:dyDescent="0.2">
      <c r="A215" s="35"/>
      <c r="B215" s="35"/>
      <c r="C215" s="35"/>
      <c r="D215" s="35"/>
      <c r="E215" s="35" t="s">
        <v>1386</v>
      </c>
      <c r="F215" s="35"/>
      <c r="G215" s="35"/>
      <c r="H215" s="35"/>
    </row>
    <row r="216" spans="1:9" ht="32" x14ac:dyDescent="0.2">
      <c r="A216" s="35"/>
      <c r="B216" s="35"/>
      <c r="C216" s="35"/>
      <c r="D216" s="35"/>
      <c r="E216" s="35" t="s">
        <v>1040</v>
      </c>
      <c r="F216" s="35"/>
      <c r="G216" s="35"/>
      <c r="H216" s="35"/>
    </row>
    <row r="217" spans="1:9" ht="29.25" customHeight="1" x14ac:dyDescent="0.2">
      <c r="A217" s="35"/>
      <c r="B217" s="35"/>
      <c r="C217" s="35"/>
      <c r="D217" s="35"/>
      <c r="E217" s="35" t="s">
        <v>1041</v>
      </c>
      <c r="F217" s="35"/>
      <c r="G217" s="35"/>
      <c r="H217" s="35"/>
    </row>
    <row r="218" spans="1:9" ht="29.25" customHeight="1" x14ac:dyDescent="0.2">
      <c r="A218" s="35"/>
      <c r="B218" s="35"/>
      <c r="C218" s="35"/>
      <c r="D218" s="35"/>
      <c r="E218" s="35" t="s">
        <v>1042</v>
      </c>
      <c r="F218" s="35"/>
      <c r="G218" s="35"/>
      <c r="H218" s="35"/>
    </row>
    <row r="219" spans="1:9" ht="29.25" customHeight="1" x14ac:dyDescent="0.2">
      <c r="A219" s="35"/>
      <c r="B219" s="35"/>
      <c r="C219" s="35"/>
      <c r="D219" s="35"/>
      <c r="E219" s="35" t="s">
        <v>1043</v>
      </c>
      <c r="F219" s="35"/>
      <c r="G219" s="35"/>
      <c r="H219" s="35"/>
    </row>
    <row r="220" spans="1:9" ht="29.25" customHeight="1" x14ac:dyDescent="0.2">
      <c r="A220" s="35"/>
      <c r="B220" s="35"/>
      <c r="C220" s="35"/>
      <c r="D220" s="35"/>
      <c r="E220" s="35" t="s">
        <v>1044</v>
      </c>
      <c r="F220" s="35"/>
      <c r="G220" s="35"/>
      <c r="H220" s="35"/>
    </row>
    <row r="221" spans="1:9" ht="16" x14ac:dyDescent="0.2">
      <c r="A221" s="35"/>
      <c r="B221" s="35"/>
      <c r="C221" s="35"/>
      <c r="D221" s="35"/>
      <c r="E221" s="35" t="s">
        <v>1045</v>
      </c>
      <c r="F221" s="35"/>
      <c r="G221" s="35"/>
      <c r="H221" s="35"/>
    </row>
    <row r="222" spans="1:9" s="36" customFormat="1" ht="16" x14ac:dyDescent="0.2">
      <c r="E222" s="35" t="s">
        <v>1046</v>
      </c>
      <c r="I222" s="73"/>
    </row>
    <row r="223" spans="1:9" ht="64" x14ac:dyDescent="0.2">
      <c r="A223" s="35" t="s">
        <v>5</v>
      </c>
      <c r="B223" s="74" t="s">
        <v>797</v>
      </c>
      <c r="C223" s="35" t="s">
        <v>384</v>
      </c>
      <c r="D223" s="35" t="s">
        <v>798</v>
      </c>
      <c r="E223" s="35" t="s">
        <v>799</v>
      </c>
      <c r="F223" s="36"/>
      <c r="G223" s="36"/>
      <c r="H223" s="36"/>
    </row>
    <row r="224" spans="1:9" ht="32" x14ac:dyDescent="0.2">
      <c r="A224" s="36"/>
      <c r="B224" s="36"/>
      <c r="C224" s="36"/>
      <c r="D224" s="36"/>
      <c r="E224" s="35" t="s">
        <v>800</v>
      </c>
      <c r="F224" s="36"/>
      <c r="G224" s="36"/>
      <c r="H224" s="36"/>
    </row>
    <row r="225" spans="1:8" ht="48" x14ac:dyDescent="0.2">
      <c r="A225" s="36"/>
      <c r="B225" s="36"/>
      <c r="C225" s="36"/>
      <c r="D225" s="36"/>
      <c r="E225" s="35" t="s">
        <v>801</v>
      </c>
      <c r="F225" s="36"/>
      <c r="G225" s="36"/>
      <c r="H225" s="36"/>
    </row>
    <row r="226" spans="1:8" ht="32" x14ac:dyDescent="0.2">
      <c r="A226" s="36"/>
      <c r="B226" s="36"/>
      <c r="C226" s="36"/>
      <c r="D226" s="36"/>
      <c r="E226" s="35" t="s">
        <v>802</v>
      </c>
      <c r="F226" s="36"/>
      <c r="G226" s="36"/>
      <c r="H226" s="36"/>
    </row>
    <row r="227" spans="1:8" ht="80" x14ac:dyDescent="0.2">
      <c r="A227" s="36"/>
      <c r="B227" s="36"/>
      <c r="C227" s="36"/>
      <c r="D227" s="36"/>
      <c r="E227" s="35" t="s">
        <v>803</v>
      </c>
      <c r="F227" s="36"/>
      <c r="G227" s="36"/>
      <c r="H227" s="36"/>
    </row>
    <row r="228" spans="1:8" ht="32" x14ac:dyDescent="0.2">
      <c r="A228" s="36"/>
      <c r="B228" s="36"/>
      <c r="C228" s="36"/>
      <c r="D228" s="36"/>
      <c r="E228" s="35" t="s">
        <v>804</v>
      </c>
      <c r="F228" s="36"/>
      <c r="G228" s="36"/>
      <c r="H228" s="36"/>
    </row>
    <row r="229" spans="1:8" ht="128" x14ac:dyDescent="0.2">
      <c r="A229" s="36"/>
      <c r="B229" s="36"/>
      <c r="C229" s="36"/>
      <c r="D229" s="36"/>
      <c r="E229" s="35" t="s">
        <v>805</v>
      </c>
      <c r="F229" s="36"/>
      <c r="G229" s="36"/>
      <c r="H229" s="36"/>
    </row>
    <row r="230" spans="1:8" ht="32" x14ac:dyDescent="0.2">
      <c r="A230" s="36"/>
      <c r="B230" s="36"/>
      <c r="C230" s="36"/>
      <c r="D230" s="36"/>
      <c r="E230" s="35" t="s">
        <v>808</v>
      </c>
      <c r="F230" s="36"/>
      <c r="G230" s="36"/>
      <c r="H230" s="36"/>
    </row>
    <row r="231" spans="1:8" ht="32" x14ac:dyDescent="0.2">
      <c r="A231" s="36"/>
      <c r="B231" s="36"/>
      <c r="C231" s="36"/>
      <c r="D231" s="36"/>
      <c r="E231" s="35" t="s">
        <v>809</v>
      </c>
      <c r="F231" s="36"/>
      <c r="G231" s="36"/>
      <c r="H231" s="36"/>
    </row>
    <row r="232" spans="1:8" ht="48" x14ac:dyDescent="0.2">
      <c r="A232" s="36"/>
      <c r="B232" s="36"/>
      <c r="C232" s="36"/>
      <c r="D232" s="36"/>
      <c r="E232" s="35" t="s">
        <v>810</v>
      </c>
      <c r="F232" s="36"/>
      <c r="G232" s="36"/>
      <c r="H232" s="36"/>
    </row>
    <row r="233" spans="1:8" ht="32" x14ac:dyDescent="0.2">
      <c r="A233" s="36"/>
      <c r="B233" s="36"/>
      <c r="C233" s="36"/>
      <c r="D233" s="36"/>
      <c r="E233" s="35" t="s">
        <v>811</v>
      </c>
      <c r="F233" s="36"/>
      <c r="G233" s="36"/>
      <c r="H233" s="36"/>
    </row>
    <row r="234" spans="1:8" ht="80" x14ac:dyDescent="0.2">
      <c r="A234" s="36"/>
      <c r="B234" s="36"/>
      <c r="C234" s="36"/>
      <c r="D234" s="36"/>
      <c r="E234" s="35" t="s">
        <v>812</v>
      </c>
      <c r="F234" s="36"/>
      <c r="G234" s="36"/>
      <c r="H234" s="36"/>
    </row>
    <row r="235" spans="1:8" ht="32" x14ac:dyDescent="0.2">
      <c r="A235" s="36"/>
      <c r="B235" s="36"/>
      <c r="C235" s="36"/>
      <c r="D235" s="36"/>
      <c r="E235" s="35" t="s">
        <v>813</v>
      </c>
      <c r="F235" s="36"/>
      <c r="G235" s="36"/>
      <c r="H235" s="36"/>
    </row>
    <row r="236" spans="1:8" ht="128" x14ac:dyDescent="0.2">
      <c r="A236" s="36"/>
      <c r="B236" s="36"/>
      <c r="C236" s="36"/>
      <c r="D236" s="36"/>
      <c r="E236" s="35" t="s">
        <v>814</v>
      </c>
      <c r="F236" s="36"/>
      <c r="G236" s="36"/>
      <c r="H236" s="36"/>
    </row>
    <row r="237" spans="1:8" ht="32" x14ac:dyDescent="0.2">
      <c r="A237" s="36"/>
      <c r="B237" s="36"/>
      <c r="C237" s="36"/>
      <c r="D237" s="36"/>
      <c r="E237" s="35" t="s">
        <v>815</v>
      </c>
      <c r="F237" s="36"/>
      <c r="G237" s="36"/>
      <c r="H237" s="36"/>
    </row>
    <row r="238" spans="1:8" ht="32" x14ac:dyDescent="0.2">
      <c r="A238" s="36"/>
      <c r="B238" s="36"/>
      <c r="C238" s="36"/>
      <c r="D238" s="36"/>
      <c r="E238" s="35" t="s">
        <v>816</v>
      </c>
      <c r="F238" s="36"/>
      <c r="G238" s="36"/>
      <c r="H238" s="36"/>
    </row>
    <row r="239" spans="1:8" ht="48" x14ac:dyDescent="0.2">
      <c r="A239" s="36"/>
      <c r="B239" s="36"/>
      <c r="C239" s="36"/>
      <c r="D239" s="36"/>
      <c r="E239" s="35" t="s">
        <v>817</v>
      </c>
      <c r="F239" s="36"/>
      <c r="G239" s="36"/>
      <c r="H239" s="36"/>
    </row>
    <row r="240" spans="1:8" ht="32" x14ac:dyDescent="0.2">
      <c r="A240" s="36"/>
      <c r="B240" s="36"/>
      <c r="C240" s="36"/>
      <c r="D240" s="36"/>
      <c r="E240" s="35" t="s">
        <v>818</v>
      </c>
      <c r="F240" s="36"/>
      <c r="G240" s="36"/>
      <c r="H240" s="36"/>
    </row>
    <row r="241" spans="1:8" ht="80" x14ac:dyDescent="0.2">
      <c r="A241" s="36"/>
      <c r="B241" s="36"/>
      <c r="C241" s="36"/>
      <c r="D241" s="36"/>
      <c r="E241" s="35" t="s">
        <v>819</v>
      </c>
      <c r="F241" s="36"/>
      <c r="G241" s="36"/>
      <c r="H241" s="36"/>
    </row>
    <row r="242" spans="1:8" ht="32" x14ac:dyDescent="0.2">
      <c r="A242" s="36"/>
      <c r="B242" s="36"/>
      <c r="C242" s="36"/>
      <c r="D242" s="36"/>
      <c r="E242" s="35" t="s">
        <v>820</v>
      </c>
      <c r="F242" s="36"/>
      <c r="G242" s="36"/>
      <c r="H242" s="36"/>
    </row>
    <row r="243" spans="1:8" ht="128" x14ac:dyDescent="0.2">
      <c r="A243" s="36"/>
      <c r="B243" s="36"/>
      <c r="C243" s="36"/>
      <c r="D243" s="36"/>
      <c r="E243" s="35" t="s">
        <v>821</v>
      </c>
      <c r="F243" s="36"/>
      <c r="G243" s="36"/>
      <c r="H243" s="36"/>
    </row>
    <row r="244" spans="1:8" ht="32" x14ac:dyDescent="0.2">
      <c r="A244" s="36"/>
      <c r="B244" s="36"/>
      <c r="C244" s="36"/>
      <c r="D244" s="36"/>
      <c r="E244" s="35" t="s">
        <v>822</v>
      </c>
      <c r="F244" s="36"/>
      <c r="G244" s="36"/>
      <c r="H244" s="36"/>
    </row>
    <row r="245" spans="1:8" ht="32" x14ac:dyDescent="0.2">
      <c r="A245" s="36"/>
      <c r="B245" s="36"/>
      <c r="C245" s="36"/>
      <c r="D245" s="36"/>
      <c r="E245" s="35" t="s">
        <v>823</v>
      </c>
      <c r="F245" s="36"/>
      <c r="G245" s="36"/>
      <c r="H245" s="36"/>
    </row>
    <row r="246" spans="1:8" ht="48" x14ac:dyDescent="0.2">
      <c r="A246" s="36"/>
      <c r="B246" s="36"/>
      <c r="C246" s="36"/>
      <c r="D246" s="36"/>
      <c r="E246" s="35" t="s">
        <v>824</v>
      </c>
      <c r="F246" s="36"/>
      <c r="G246" s="36"/>
      <c r="H246" s="36"/>
    </row>
    <row r="247" spans="1:8" ht="32" x14ac:dyDescent="0.2">
      <c r="A247" s="36"/>
      <c r="B247" s="36"/>
      <c r="C247" s="36"/>
      <c r="D247" s="36"/>
      <c r="E247" s="35" t="s">
        <v>825</v>
      </c>
      <c r="F247" s="36"/>
      <c r="G247" s="36"/>
      <c r="H247" s="36"/>
    </row>
    <row r="248" spans="1:8" ht="80" x14ac:dyDescent="0.2">
      <c r="A248" s="36"/>
      <c r="B248" s="36"/>
      <c r="C248" s="36"/>
      <c r="D248" s="36"/>
      <c r="E248" s="35" t="s">
        <v>826</v>
      </c>
      <c r="F248" s="36"/>
      <c r="G248" s="36"/>
      <c r="H248" s="36"/>
    </row>
    <row r="249" spans="1:8" ht="32" x14ac:dyDescent="0.2">
      <c r="A249" s="36"/>
      <c r="B249" s="36"/>
      <c r="C249" s="36"/>
      <c r="D249" s="36"/>
      <c r="E249" s="35" t="s">
        <v>827</v>
      </c>
      <c r="F249" s="36"/>
      <c r="G249" s="36"/>
      <c r="H249" s="36"/>
    </row>
    <row r="250" spans="1:8" ht="192" x14ac:dyDescent="0.2">
      <c r="A250" s="36"/>
      <c r="B250" s="36"/>
      <c r="C250" s="36"/>
      <c r="D250" s="36"/>
      <c r="E250" s="35" t="s">
        <v>828</v>
      </c>
      <c r="F250" s="36"/>
      <c r="G250" s="36"/>
      <c r="H250" s="36"/>
    </row>
    <row r="251" spans="1:8" ht="112" x14ac:dyDescent="0.2">
      <c r="A251" s="36" t="s">
        <v>5</v>
      </c>
      <c r="B251" s="36" t="s">
        <v>1399</v>
      </c>
      <c r="C251" s="36" t="s">
        <v>384</v>
      </c>
      <c r="D251" s="35" t="s">
        <v>1400</v>
      </c>
      <c r="E251" s="35" t="s">
        <v>1401</v>
      </c>
      <c r="F251" s="36"/>
      <c r="G251" s="36"/>
      <c r="H251" s="36"/>
    </row>
    <row r="252" spans="1:8" ht="32" x14ac:dyDescent="0.2">
      <c r="A252" s="36"/>
      <c r="B252" s="36"/>
      <c r="C252" s="36"/>
      <c r="D252" s="35"/>
      <c r="E252" s="35" t="s">
        <v>1402</v>
      </c>
      <c r="F252" s="36"/>
      <c r="G252" s="36"/>
      <c r="H252" s="36"/>
    </row>
    <row r="253" spans="1:8" ht="32" x14ac:dyDescent="0.2">
      <c r="A253" s="36"/>
      <c r="B253" s="36"/>
      <c r="C253" s="36"/>
      <c r="D253" s="35"/>
      <c r="E253" s="35" t="s">
        <v>1403</v>
      </c>
      <c r="F253" s="36"/>
      <c r="G253" s="36"/>
      <c r="H253" s="36"/>
    </row>
    <row r="254" spans="1:8" ht="32" x14ac:dyDescent="0.2">
      <c r="A254" s="36"/>
      <c r="B254" s="36"/>
      <c r="C254" s="36"/>
      <c r="D254" s="35"/>
      <c r="E254" s="35" t="s">
        <v>1404</v>
      </c>
      <c r="F254" s="36"/>
      <c r="G254" s="36"/>
      <c r="H254" s="36"/>
    </row>
    <row r="255" spans="1:8" x14ac:dyDescent="0.2">
      <c r="A255" s="36" t="s">
        <v>4</v>
      </c>
      <c r="B255" s="36"/>
      <c r="C255" s="36"/>
      <c r="D255" s="36"/>
      <c r="E255" s="36"/>
      <c r="F255" s="36"/>
      <c r="G255" s="36"/>
      <c r="H255" s="36"/>
    </row>
    <row r="256" spans="1:8" ht="101.5" customHeight="1" x14ac:dyDescent="0.2">
      <c r="A256" s="35" t="s">
        <v>5</v>
      </c>
      <c r="B256" s="35" t="s">
        <v>846</v>
      </c>
      <c r="C256" s="35" t="s">
        <v>384</v>
      </c>
      <c r="D256" s="35" t="s">
        <v>842</v>
      </c>
      <c r="E256" s="35" t="s">
        <v>843</v>
      </c>
      <c r="F256" s="35"/>
      <c r="G256" s="35"/>
      <c r="H256" s="35"/>
    </row>
    <row r="257" spans="1:8" ht="43.5" customHeight="1" x14ac:dyDescent="0.2">
      <c r="A257" s="35"/>
      <c r="B257" s="35"/>
      <c r="C257" s="35"/>
      <c r="D257" s="35"/>
      <c r="E257" s="35" t="s">
        <v>844</v>
      </c>
      <c r="F257" s="35"/>
      <c r="G257" s="35"/>
      <c r="H257" s="35"/>
    </row>
    <row r="258" spans="1:8" ht="43.5" customHeight="1" x14ac:dyDescent="0.2">
      <c r="A258" s="35"/>
      <c r="B258" s="35"/>
      <c r="C258" s="35"/>
      <c r="D258" s="35"/>
      <c r="E258" s="35" t="s">
        <v>845</v>
      </c>
      <c r="F258" s="35"/>
      <c r="G258" s="35"/>
      <c r="H258" s="35"/>
    </row>
    <row r="259" spans="1:8" ht="116.25" customHeight="1" x14ac:dyDescent="0.2">
      <c r="A259" s="35" t="s">
        <v>5</v>
      </c>
      <c r="B259" s="35" t="s">
        <v>847</v>
      </c>
      <c r="C259" s="35" t="s">
        <v>384</v>
      </c>
      <c r="D259" s="35" t="s">
        <v>848</v>
      </c>
      <c r="E259" s="35" t="s">
        <v>1387</v>
      </c>
      <c r="F259" s="35"/>
      <c r="G259" s="35"/>
      <c r="H259" s="35"/>
    </row>
    <row r="260" spans="1:8" ht="43.5" customHeight="1" x14ac:dyDescent="0.2">
      <c r="A260" s="35"/>
      <c r="B260" s="35"/>
      <c r="C260" s="35"/>
      <c r="D260" s="35"/>
      <c r="E260" s="35" t="s">
        <v>1388</v>
      </c>
      <c r="F260" s="35"/>
      <c r="G260" s="35"/>
      <c r="H260" s="35"/>
    </row>
    <row r="261" spans="1:8" ht="43.5" customHeight="1" x14ac:dyDescent="0.2">
      <c r="A261" s="35"/>
      <c r="B261" s="35"/>
      <c r="C261" s="35"/>
      <c r="D261" s="35"/>
      <c r="E261" s="35" t="s">
        <v>1389</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A272:A1048576 A3:A262</xm:sqref>
        </x14:dataValidation>
        <x14:dataValidation type="list" allowBlank="1" xr:uid="{6F0286A0-0445-A048-812B-C4A2A64A3185}">
          <x14:formula1>
            <xm:f>INDIRECT("drop_down_rule_comp!$D$2:$D$"&amp;drop_down_rule_comp!$C$3+1)</xm:f>
          </x14:formula1>
          <xm:sqref>C272:C1048576 C3:C262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3" t="s">
        <v>576</v>
      </c>
      <c r="B1" s="134"/>
      <c r="C1" s="134"/>
      <c r="D1" s="134"/>
      <c r="E1" s="134"/>
      <c r="F1" s="137"/>
      <c r="G1" s="138" t="s">
        <v>850</v>
      </c>
      <c r="H1" s="139"/>
      <c r="I1" s="140"/>
    </row>
    <row r="2" spans="1:9" x14ac:dyDescent="0.2">
      <c r="A2" s="40" t="s">
        <v>0</v>
      </c>
      <c r="B2" s="39" t="s">
        <v>6</v>
      </c>
      <c r="C2" s="39" t="s">
        <v>289</v>
      </c>
      <c r="D2" s="39" t="s">
        <v>290</v>
      </c>
      <c r="E2" s="39" t="s">
        <v>291</v>
      </c>
      <c r="F2" s="39" t="s">
        <v>292</v>
      </c>
      <c r="G2" s="39" t="s">
        <v>293</v>
      </c>
      <c r="H2" s="39" t="s">
        <v>294</v>
      </c>
      <c r="I2" s="40" t="s">
        <v>849</v>
      </c>
    </row>
    <row r="3" spans="1:9" x14ac:dyDescent="0.2">
      <c r="A3" s="42" t="s">
        <v>4</v>
      </c>
      <c r="B3" s="36"/>
      <c r="C3" s="36"/>
      <c r="D3" s="36"/>
      <c r="E3" s="36"/>
      <c r="F3" s="36"/>
      <c r="G3" s="36"/>
      <c r="H3" s="36"/>
      <c r="I3" s="41"/>
    </row>
    <row r="4" spans="1:9" ht="28.75" customHeight="1" x14ac:dyDescent="0.2">
      <c r="A4" s="52" t="s">
        <v>5</v>
      </c>
      <c r="B4" s="52" t="s">
        <v>384</v>
      </c>
      <c r="C4" s="52" t="s">
        <v>295</v>
      </c>
      <c r="D4" s="52" t="s">
        <v>296</v>
      </c>
      <c r="E4" s="52" t="s">
        <v>297</v>
      </c>
      <c r="F4" s="52"/>
      <c r="G4" s="52" t="b">
        <v>0</v>
      </c>
      <c r="H4" s="52" t="s">
        <v>298</v>
      </c>
      <c r="I4" s="52" t="s">
        <v>641</v>
      </c>
    </row>
    <row r="5" spans="1:9" ht="32" x14ac:dyDescent="0.2">
      <c r="A5" s="52" t="s">
        <v>5</v>
      </c>
      <c r="B5" s="52" t="s">
        <v>384</v>
      </c>
      <c r="C5" s="52" t="s">
        <v>295</v>
      </c>
      <c r="D5" s="52" t="s">
        <v>296</v>
      </c>
      <c r="E5" s="52" t="s">
        <v>299</v>
      </c>
      <c r="F5" s="52"/>
      <c r="G5" s="52" t="b">
        <v>0</v>
      </c>
      <c r="H5" s="53" t="s">
        <v>404</v>
      </c>
      <c r="I5" s="52"/>
    </row>
    <row r="6" spans="1:9" ht="28.75" customHeight="1" x14ac:dyDescent="0.2">
      <c r="A6" s="52" t="s">
        <v>5</v>
      </c>
      <c r="B6" s="52" t="s">
        <v>384</v>
      </c>
      <c r="C6" s="52" t="s">
        <v>300</v>
      </c>
      <c r="D6" s="52"/>
      <c r="E6" s="52" t="s">
        <v>301</v>
      </c>
      <c r="F6" s="52"/>
      <c r="G6" s="52" t="b">
        <v>0</v>
      </c>
      <c r="H6" s="52"/>
      <c r="I6" s="52"/>
    </row>
    <row r="7" spans="1:9" ht="28.75" customHeight="1" x14ac:dyDescent="0.2">
      <c r="A7" s="52" t="s">
        <v>5</v>
      </c>
      <c r="B7" s="52" t="s">
        <v>337</v>
      </c>
      <c r="C7" s="52" t="s">
        <v>91</v>
      </c>
      <c r="D7" s="52" t="s">
        <v>400</v>
      </c>
      <c r="E7" s="52" t="s">
        <v>302</v>
      </c>
      <c r="F7" s="52"/>
      <c r="G7" s="52" t="b">
        <v>0</v>
      </c>
      <c r="H7" s="52"/>
      <c r="I7" s="52"/>
    </row>
    <row r="8" spans="1:9" x14ac:dyDescent="0.2">
      <c r="A8" s="52" t="s">
        <v>5</v>
      </c>
      <c r="B8" s="52" t="s">
        <v>337</v>
      </c>
      <c r="C8" s="52" t="s">
        <v>91</v>
      </c>
      <c r="D8" s="52" t="s">
        <v>400</v>
      </c>
      <c r="E8" s="52" t="s">
        <v>303</v>
      </c>
      <c r="F8" s="52"/>
      <c r="G8" s="52" t="b">
        <v>0</v>
      </c>
      <c r="H8" s="52"/>
      <c r="I8" s="52"/>
    </row>
    <row r="9" spans="1:9" ht="28.75" customHeight="1" x14ac:dyDescent="0.2">
      <c r="A9" s="52" t="s">
        <v>5</v>
      </c>
      <c r="B9" s="52" t="s">
        <v>337</v>
      </c>
      <c r="C9" s="52" t="s">
        <v>304</v>
      </c>
      <c r="D9" s="52"/>
      <c r="E9" s="52" t="s">
        <v>305</v>
      </c>
      <c r="F9" s="52" t="s">
        <v>306</v>
      </c>
      <c r="G9" s="52" t="b">
        <v>1</v>
      </c>
      <c r="H9" s="52"/>
      <c r="I9" s="52" t="s">
        <v>642</v>
      </c>
    </row>
    <row r="10" spans="1:9" x14ac:dyDescent="0.2">
      <c r="A10" s="52" t="s">
        <v>5</v>
      </c>
      <c r="B10" s="52" t="s">
        <v>337</v>
      </c>
      <c r="C10" s="52" t="s">
        <v>304</v>
      </c>
      <c r="D10" s="52"/>
      <c r="E10" s="52" t="s">
        <v>307</v>
      </c>
      <c r="F10" s="52"/>
      <c r="G10" s="52" t="b">
        <v>0</v>
      </c>
      <c r="H10" s="52"/>
      <c r="I10" s="52"/>
    </row>
    <row r="11" spans="1:9" x14ac:dyDescent="0.2">
      <c r="A11" s="52" t="s">
        <v>5</v>
      </c>
      <c r="B11" s="52" t="s">
        <v>337</v>
      </c>
      <c r="C11" s="52" t="s">
        <v>304</v>
      </c>
      <c r="D11" s="52"/>
      <c r="E11" s="52" t="s">
        <v>308</v>
      </c>
      <c r="F11" s="52"/>
      <c r="G11" s="52" t="b">
        <v>0</v>
      </c>
      <c r="H11" s="52"/>
      <c r="I11" s="52"/>
    </row>
    <row r="12" spans="1:9" x14ac:dyDescent="0.2">
      <c r="A12" s="52" t="s">
        <v>5</v>
      </c>
      <c r="B12" s="52" t="s">
        <v>337</v>
      </c>
      <c r="C12" s="52" t="s">
        <v>304</v>
      </c>
      <c r="D12" s="52"/>
      <c r="E12" s="52" t="s">
        <v>309</v>
      </c>
      <c r="F12" s="52"/>
      <c r="G12" s="52" t="b">
        <v>0</v>
      </c>
      <c r="H12" s="52"/>
      <c r="I12" s="52" t="s">
        <v>354</v>
      </c>
    </row>
    <row r="13" spans="1:9" x14ac:dyDescent="0.2">
      <c r="A13" s="52" t="s">
        <v>5</v>
      </c>
      <c r="B13" s="52" t="s">
        <v>384</v>
      </c>
      <c r="C13" s="52" t="s">
        <v>643</v>
      </c>
      <c r="D13" s="52" t="s">
        <v>606</v>
      </c>
      <c r="E13" s="52" t="s">
        <v>480</v>
      </c>
      <c r="F13" s="52" t="s">
        <v>481</v>
      </c>
      <c r="G13" s="52" t="b">
        <v>1</v>
      </c>
      <c r="H13" s="52"/>
      <c r="I13" s="52" t="s">
        <v>639</v>
      </c>
    </row>
    <row r="14" spans="1:9" x14ac:dyDescent="0.2">
      <c r="A14" s="52" t="s">
        <v>5</v>
      </c>
      <c r="B14" s="52" t="s">
        <v>384</v>
      </c>
      <c r="C14" s="52" t="s">
        <v>643</v>
      </c>
      <c r="D14" s="52" t="s">
        <v>606</v>
      </c>
      <c r="E14" s="52" t="s">
        <v>482</v>
      </c>
      <c r="F14" s="52" t="s">
        <v>483</v>
      </c>
      <c r="G14" s="52" t="b">
        <v>0</v>
      </c>
      <c r="H14" s="52"/>
      <c r="I14" s="52" t="s">
        <v>640</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32" t="s">
        <v>1481</v>
      </c>
      <c r="B1" s="132"/>
      <c r="C1" s="132"/>
      <c r="D1" s="132"/>
      <c r="E1" s="132"/>
    </row>
    <row r="2" spans="1:5" x14ac:dyDescent="0.2">
      <c r="A2" s="109" t="s">
        <v>0</v>
      </c>
      <c r="B2" s="110" t="s">
        <v>1</v>
      </c>
      <c r="C2" s="110" t="s">
        <v>2</v>
      </c>
      <c r="D2" s="110" t="s">
        <v>1422</v>
      </c>
      <c r="E2" s="111" t="s">
        <v>402</v>
      </c>
    </row>
    <row r="3" spans="1:5" ht="112" x14ac:dyDescent="0.2">
      <c r="A3" s="63" t="s">
        <v>5</v>
      </c>
      <c r="B3" s="63" t="s">
        <v>1423</v>
      </c>
      <c r="C3" s="63" t="s">
        <v>1424</v>
      </c>
      <c r="D3" s="35" t="s">
        <v>1468</v>
      </c>
      <c r="E3" s="36"/>
    </row>
  </sheetData>
  <mergeCells count="1">
    <mergeCell ref="A1:E1"/>
  </mergeCells>
  <dataValidations count="1">
    <dataValidation allowBlank="1" sqref="A1:XFD1" xr:uid="{69821E7D-0BEE-4017-9F1B-D7BEFAB7798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96"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6640625" bestFit="1" customWidth="1"/>
    <col min="7" max="7" width="8.1640625" bestFit="1" customWidth="1"/>
    <col min="8" max="8" width="8.83203125" style="124" bestFit="1" customWidth="1"/>
    <col min="9" max="9" width="16.5" style="125" bestFit="1" customWidth="1"/>
    <col min="10" max="10" width="15.6640625" style="125" bestFit="1" customWidth="1"/>
    <col min="11" max="11" width="15.33203125" bestFit="1" customWidth="1"/>
    <col min="12" max="13" width="65.6640625" customWidth="1"/>
    <col min="14" max="14" width="41.5" style="126" customWidth="1"/>
  </cols>
  <sheetData>
    <row r="1" spans="1:14" s="43" customFormat="1" ht="207" customHeight="1" x14ac:dyDescent="0.2">
      <c r="A1" s="132" t="s">
        <v>1548</v>
      </c>
      <c r="B1" s="135"/>
      <c r="C1" s="135"/>
      <c r="D1" s="135"/>
      <c r="E1" s="135"/>
      <c r="F1" s="135"/>
      <c r="G1" s="135"/>
      <c r="H1" s="135"/>
      <c r="I1" s="135"/>
      <c r="J1" s="135"/>
      <c r="K1" s="135"/>
      <c r="L1" s="135"/>
      <c r="M1" s="135"/>
      <c r="N1" s="136"/>
    </row>
    <row r="2" spans="1:14" ht="16" x14ac:dyDescent="0.2">
      <c r="A2" s="109" t="s">
        <v>0</v>
      </c>
      <c r="B2" s="110" t="s">
        <v>1</v>
      </c>
      <c r="C2" s="110" t="s">
        <v>2</v>
      </c>
      <c r="D2" s="110" t="s">
        <v>1443</v>
      </c>
      <c r="E2" s="111" t="s">
        <v>1444</v>
      </c>
      <c r="F2" s="111" t="s">
        <v>1445</v>
      </c>
      <c r="G2" s="111" t="s">
        <v>1446</v>
      </c>
      <c r="H2" s="117" t="s">
        <v>1447</v>
      </c>
      <c r="I2" s="118" t="s">
        <v>1448</v>
      </c>
      <c r="J2" s="118" t="s">
        <v>1449</v>
      </c>
      <c r="K2" s="111" t="s">
        <v>1450</v>
      </c>
      <c r="L2" s="111" t="s">
        <v>1451</v>
      </c>
      <c r="M2" s="111" t="s">
        <v>1452</v>
      </c>
      <c r="N2" s="119" t="s">
        <v>402</v>
      </c>
    </row>
    <row r="3" spans="1:14" ht="29" customHeight="1" x14ac:dyDescent="0.2">
      <c r="A3" s="35" t="s">
        <v>5</v>
      </c>
      <c r="B3" s="35" t="s">
        <v>1453</v>
      </c>
      <c r="C3" s="35" t="s">
        <v>1454</v>
      </c>
      <c r="D3" s="35" t="s">
        <v>1455</v>
      </c>
      <c r="E3" s="35" t="s">
        <v>384</v>
      </c>
      <c r="F3" s="35" t="s">
        <v>1456</v>
      </c>
      <c r="G3" s="35">
        <v>10</v>
      </c>
      <c r="H3" s="120"/>
      <c r="I3" s="121" t="s">
        <v>1457</v>
      </c>
      <c r="J3" s="121" t="s">
        <v>1458</v>
      </c>
      <c r="K3" s="35"/>
      <c r="L3" s="35"/>
      <c r="M3" s="35"/>
      <c r="N3" s="35"/>
    </row>
    <row r="4" spans="1:14" ht="28" customHeight="1" x14ac:dyDescent="0.2">
      <c r="A4" s="35" t="s">
        <v>5</v>
      </c>
      <c r="B4" s="35" t="s">
        <v>1459</v>
      </c>
      <c r="C4" s="35" t="s">
        <v>1460</v>
      </c>
      <c r="D4" s="35" t="s">
        <v>1461</v>
      </c>
      <c r="E4" s="35" t="s">
        <v>1505</v>
      </c>
      <c r="F4" s="35" t="s">
        <v>1462</v>
      </c>
      <c r="G4" s="35">
        <v>100</v>
      </c>
      <c r="H4" s="120">
        <v>5</v>
      </c>
      <c r="I4" s="121"/>
      <c r="J4" s="121"/>
      <c r="K4" s="35" t="s">
        <v>1463</v>
      </c>
      <c r="L4" s="122"/>
      <c r="M4" s="35"/>
      <c r="N4" s="123"/>
    </row>
    <row r="5" spans="1:14" ht="16" x14ac:dyDescent="0.2">
      <c r="A5" s="35"/>
      <c r="B5" s="35"/>
      <c r="C5" s="35"/>
      <c r="D5" s="35"/>
      <c r="E5" s="35"/>
      <c r="F5" s="35"/>
      <c r="G5" s="35"/>
      <c r="H5" s="120"/>
      <c r="I5" s="121"/>
      <c r="J5" s="121"/>
      <c r="K5" s="35" t="s">
        <v>1469</v>
      </c>
      <c r="L5" s="36" t="s">
        <v>1464</v>
      </c>
      <c r="M5" s="35" t="s">
        <v>1465</v>
      </c>
      <c r="N5" s="123"/>
    </row>
    <row r="6" spans="1:14" ht="16" x14ac:dyDescent="0.2">
      <c r="A6" s="35"/>
      <c r="B6" s="35"/>
      <c r="C6" s="35"/>
      <c r="D6" s="35"/>
      <c r="E6" s="35"/>
      <c r="F6" s="35"/>
      <c r="G6" s="35"/>
      <c r="H6" s="120"/>
      <c r="I6" s="121"/>
      <c r="J6" s="121"/>
      <c r="K6" s="35" t="s">
        <v>1466</v>
      </c>
      <c r="L6" s="36" t="s">
        <v>1467</v>
      </c>
      <c r="M6" s="35"/>
      <c r="N6" s="123"/>
    </row>
    <row r="7" spans="1:14" ht="15.75" customHeight="1" x14ac:dyDescent="0.2">
      <c r="A7" s="35" t="s">
        <v>4</v>
      </c>
      <c r="B7" s="35"/>
      <c r="C7" s="35"/>
      <c r="D7" s="35"/>
      <c r="E7" s="35"/>
      <c r="F7" s="35"/>
      <c r="G7" s="35"/>
      <c r="H7" s="120"/>
      <c r="I7" s="121"/>
      <c r="J7" s="121"/>
      <c r="K7" s="35"/>
      <c r="L7" s="35"/>
      <c r="M7" s="35"/>
      <c r="N7" s="123"/>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topLeftCell="B1"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47" customHeight="1" x14ac:dyDescent="0.2">
      <c r="A1" s="133" t="s">
        <v>1483</v>
      </c>
      <c r="B1" s="134"/>
      <c r="C1" s="134"/>
      <c r="D1" s="134"/>
      <c r="E1" s="134"/>
      <c r="F1" s="137"/>
      <c r="G1" s="133" t="s">
        <v>1482</v>
      </c>
      <c r="H1" s="134"/>
      <c r="I1" s="134"/>
      <c r="J1" s="134"/>
      <c r="K1" s="134"/>
      <c r="L1" s="137"/>
    </row>
    <row r="2" spans="1:12" s="43" customFormat="1" ht="45" customHeight="1" x14ac:dyDescent="0.2">
      <c r="A2" s="6" t="s">
        <v>0</v>
      </c>
      <c r="B2" s="6" t="s">
        <v>6</v>
      </c>
      <c r="C2" s="6" t="s">
        <v>10</v>
      </c>
      <c r="D2" s="6" t="s">
        <v>615</v>
      </c>
      <c r="E2" s="6" t="s">
        <v>12</v>
      </c>
      <c r="F2" s="6" t="s">
        <v>13</v>
      </c>
      <c r="G2" s="6" t="s">
        <v>14</v>
      </c>
      <c r="H2" s="6" t="s">
        <v>15</v>
      </c>
      <c r="I2" s="6" t="s">
        <v>16</v>
      </c>
      <c r="J2" s="6" t="s">
        <v>17</v>
      </c>
      <c r="K2" s="6" t="s">
        <v>18</v>
      </c>
      <c r="L2" s="30" t="s">
        <v>402</v>
      </c>
    </row>
    <row r="3" spans="1:12" ht="16" x14ac:dyDescent="0.2">
      <c r="A3" s="35" t="s">
        <v>314</v>
      </c>
      <c r="B3" s="36" t="s">
        <v>337</v>
      </c>
      <c r="C3" s="36" t="s">
        <v>499</v>
      </c>
      <c r="D3" s="36" t="s">
        <v>20</v>
      </c>
      <c r="E3" s="36" t="s">
        <v>453</v>
      </c>
      <c r="F3" s="36" t="s">
        <v>1488</v>
      </c>
      <c r="G3" s="36" t="s">
        <v>21</v>
      </c>
      <c r="H3" s="36" t="s">
        <v>21</v>
      </c>
      <c r="I3" s="36" t="s">
        <v>21</v>
      </c>
      <c r="J3" s="36" t="s">
        <v>498</v>
      </c>
      <c r="K3" s="36"/>
      <c r="L3" s="35"/>
    </row>
    <row r="4" spans="1:12" s="34" customFormat="1" ht="16" x14ac:dyDescent="0.2">
      <c r="A4" s="35" t="s">
        <v>314</v>
      </c>
      <c r="B4" s="36" t="s">
        <v>337</v>
      </c>
      <c r="C4" s="36" t="s">
        <v>454</v>
      </c>
      <c r="D4" s="36" t="s">
        <v>22</v>
      </c>
      <c r="E4" s="36" t="s">
        <v>453</v>
      </c>
      <c r="F4" s="36" t="s">
        <v>21</v>
      </c>
      <c r="G4" s="36" t="s">
        <v>23</v>
      </c>
      <c r="H4" s="36" t="s">
        <v>21</v>
      </c>
      <c r="I4" s="36" t="s">
        <v>23</v>
      </c>
      <c r="J4" s="36" t="s">
        <v>498</v>
      </c>
      <c r="K4" s="36"/>
      <c r="L4" s="32"/>
    </row>
    <row r="5" spans="1:12" s="34" customFormat="1" ht="16" x14ac:dyDescent="0.2">
      <c r="A5" s="35" t="s">
        <v>314</v>
      </c>
      <c r="B5" s="36" t="s">
        <v>337</v>
      </c>
      <c r="C5" s="36" t="s">
        <v>455</v>
      </c>
      <c r="D5" s="36" t="s">
        <v>24</v>
      </c>
      <c r="E5" s="36" t="s">
        <v>453</v>
      </c>
      <c r="F5" s="36" t="s">
        <v>23</v>
      </c>
      <c r="G5" s="36" t="s">
        <v>23</v>
      </c>
      <c r="H5" s="36" t="s">
        <v>21</v>
      </c>
      <c r="I5" s="36" t="s">
        <v>23</v>
      </c>
      <c r="J5" s="36" t="s">
        <v>498</v>
      </c>
      <c r="K5" s="36"/>
      <c r="L5" s="32"/>
    </row>
    <row r="6" spans="1:12" s="34" customFormat="1" ht="16" x14ac:dyDescent="0.2">
      <c r="A6" s="35" t="s">
        <v>314</v>
      </c>
      <c r="B6" s="36" t="s">
        <v>337</v>
      </c>
      <c r="C6" s="36" t="s">
        <v>889</v>
      </c>
      <c r="D6" s="36" t="s">
        <v>911</v>
      </c>
      <c r="E6" s="36" t="s">
        <v>453</v>
      </c>
      <c r="F6" s="36" t="s">
        <v>23</v>
      </c>
      <c r="G6" s="36" t="s">
        <v>23</v>
      </c>
      <c r="H6" s="36" t="s">
        <v>21</v>
      </c>
      <c r="I6" s="36" t="s">
        <v>23</v>
      </c>
      <c r="J6" s="36" t="s">
        <v>498</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32" t="s">
        <v>927</v>
      </c>
      <c r="B1" s="132"/>
      <c r="C1" s="132"/>
      <c r="D1" s="132"/>
      <c r="E1" s="132"/>
      <c r="F1" s="132"/>
      <c r="G1" s="141" t="s">
        <v>1334</v>
      </c>
      <c r="H1" s="141"/>
      <c r="I1" s="141"/>
    </row>
    <row r="2" spans="1:9" ht="32" x14ac:dyDescent="0.2">
      <c r="A2" s="30" t="s">
        <v>0</v>
      </c>
      <c r="B2" s="30" t="s">
        <v>6</v>
      </c>
      <c r="C2" s="30" t="s">
        <v>488</v>
      </c>
      <c r="D2" s="30" t="s">
        <v>489</v>
      </c>
      <c r="E2" s="31" t="s">
        <v>1328</v>
      </c>
      <c r="F2" s="30" t="s">
        <v>490</v>
      </c>
      <c r="G2" s="95" t="s">
        <v>491</v>
      </c>
      <c r="H2" s="31" t="s">
        <v>492</v>
      </c>
      <c r="I2" s="31" t="s">
        <v>402</v>
      </c>
    </row>
    <row r="3" spans="1:9" ht="16" x14ac:dyDescent="0.2">
      <c r="A3" s="35" t="s">
        <v>314</v>
      </c>
      <c r="B3" s="35" t="s">
        <v>337</v>
      </c>
      <c r="C3" s="35" t="s">
        <v>453</v>
      </c>
      <c r="D3" s="35" t="s">
        <v>500</v>
      </c>
      <c r="E3" s="35"/>
      <c r="F3" s="35" t="s">
        <v>503</v>
      </c>
      <c r="G3" s="35" t="s">
        <v>505</v>
      </c>
      <c r="H3" s="35" t="s">
        <v>517</v>
      </c>
      <c r="I3" s="36"/>
    </row>
    <row r="4" spans="1:9" ht="16" x14ac:dyDescent="0.2">
      <c r="A4" s="35" t="s">
        <v>314</v>
      </c>
      <c r="B4" s="35" t="s">
        <v>337</v>
      </c>
      <c r="C4" s="35" t="s">
        <v>453</v>
      </c>
      <c r="D4" s="35" t="s">
        <v>501</v>
      </c>
      <c r="E4" s="35"/>
      <c r="F4" s="35" t="s">
        <v>504</v>
      </c>
      <c r="G4" s="35"/>
      <c r="H4" s="35"/>
      <c r="I4" s="36"/>
    </row>
    <row r="5" spans="1:9" ht="32" x14ac:dyDescent="0.2">
      <c r="A5" s="35" t="s">
        <v>314</v>
      </c>
      <c r="B5" s="35" t="s">
        <v>337</v>
      </c>
      <c r="C5" s="35" t="s">
        <v>453</v>
      </c>
      <c r="D5" s="35" t="s">
        <v>502</v>
      </c>
      <c r="E5" s="35"/>
      <c r="F5" s="35" t="s">
        <v>504</v>
      </c>
      <c r="G5" s="35"/>
      <c r="H5" s="35"/>
      <c r="I5" s="36"/>
    </row>
    <row r="6" spans="1:9" ht="16" x14ac:dyDescent="0.2">
      <c r="A6" s="35" t="s">
        <v>314</v>
      </c>
      <c r="B6" s="35" t="s">
        <v>337</v>
      </c>
      <c r="C6" s="35" t="s">
        <v>453</v>
      </c>
      <c r="D6" s="35" t="s">
        <v>893</v>
      </c>
      <c r="E6" s="35"/>
      <c r="F6" s="35" t="s">
        <v>504</v>
      </c>
      <c r="G6" s="35"/>
      <c r="H6" s="35"/>
      <c r="I6" s="36"/>
    </row>
    <row r="7" spans="1:9" ht="16" x14ac:dyDescent="0.2">
      <c r="A7" s="35" t="s">
        <v>4</v>
      </c>
      <c r="B7" s="35"/>
      <c r="C7" s="35"/>
      <c r="D7" s="35"/>
      <c r="E7" s="35"/>
      <c r="F7" s="35"/>
      <c r="G7" s="35"/>
      <c r="H7" s="35"/>
      <c r="I7" s="36"/>
    </row>
    <row r="8" spans="1:9" ht="32" x14ac:dyDescent="0.2">
      <c r="A8" s="35" t="s">
        <v>314</v>
      </c>
      <c r="B8" s="35" t="s">
        <v>337</v>
      </c>
      <c r="C8" s="35" t="s">
        <v>453</v>
      </c>
      <c r="D8" s="35" t="s">
        <v>1329</v>
      </c>
      <c r="E8" s="36" t="s">
        <v>1335</v>
      </c>
      <c r="F8" s="35" t="s">
        <v>1333</v>
      </c>
      <c r="G8" s="36"/>
      <c r="H8" s="36"/>
      <c r="I8" s="36"/>
    </row>
    <row r="9" spans="1:9" ht="32" x14ac:dyDescent="0.2">
      <c r="A9" s="35" t="s">
        <v>5</v>
      </c>
      <c r="B9" s="35" t="s">
        <v>337</v>
      </c>
      <c r="C9" s="35" t="s">
        <v>1330</v>
      </c>
      <c r="D9" s="35" t="s">
        <v>1331</v>
      </c>
      <c r="E9" s="36" t="s">
        <v>1336</v>
      </c>
      <c r="F9" s="35" t="s">
        <v>1332</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32" t="s">
        <v>629</v>
      </c>
      <c r="B1" s="140"/>
    </row>
    <row r="2" spans="1:2" x14ac:dyDescent="0.2">
      <c r="A2" s="9" t="s">
        <v>25</v>
      </c>
      <c r="B2" s="9" t="s">
        <v>26</v>
      </c>
    </row>
    <row r="3" spans="1:2" x14ac:dyDescent="0.2">
      <c r="A3" s="2" t="s">
        <v>27</v>
      </c>
      <c r="B3" s="36" t="s">
        <v>131</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32" t="s">
        <v>1406</v>
      </c>
      <c r="B1" s="132"/>
      <c r="C1" s="132"/>
      <c r="D1" s="132"/>
      <c r="E1" s="132"/>
      <c r="F1" s="132"/>
      <c r="G1" s="132"/>
      <c r="H1" s="132"/>
    </row>
    <row r="2" spans="1:8" s="43" customFormat="1" ht="43.5" customHeight="1" x14ac:dyDescent="0.2">
      <c r="A2" s="9" t="s">
        <v>0</v>
      </c>
      <c r="B2" s="9" t="s">
        <v>6</v>
      </c>
      <c r="C2" s="9" t="s">
        <v>10</v>
      </c>
      <c r="D2" s="9" t="s">
        <v>31</v>
      </c>
      <c r="E2" s="10" t="s">
        <v>32</v>
      </c>
      <c r="F2" s="9" t="s">
        <v>33</v>
      </c>
      <c r="G2" s="9" t="s">
        <v>34</v>
      </c>
      <c r="H2" s="30" t="s">
        <v>402</v>
      </c>
    </row>
    <row r="3" spans="1:8" ht="28.75" customHeight="1" x14ac:dyDescent="0.2">
      <c r="A3" s="35" t="s">
        <v>314</v>
      </c>
      <c r="B3" s="36" t="s">
        <v>337</v>
      </c>
      <c r="C3" s="36" t="s">
        <v>499</v>
      </c>
      <c r="D3" s="36" t="s">
        <v>35</v>
      </c>
      <c r="E3" s="36" t="s">
        <v>38</v>
      </c>
      <c r="F3" s="36" t="s">
        <v>506</v>
      </c>
      <c r="G3" s="36"/>
      <c r="H3" s="36"/>
    </row>
    <row r="4" spans="1:8" ht="28.75" customHeight="1" x14ac:dyDescent="0.2">
      <c r="A4" s="35" t="s">
        <v>314</v>
      </c>
      <c r="B4" s="36" t="s">
        <v>337</v>
      </c>
      <c r="C4" s="36" t="s">
        <v>454</v>
      </c>
      <c r="D4" s="36" t="s">
        <v>358</v>
      </c>
      <c r="E4" s="36" t="s">
        <v>38</v>
      </c>
      <c r="F4" s="36" t="s">
        <v>506</v>
      </c>
      <c r="G4" s="36"/>
      <c r="H4" s="36"/>
    </row>
    <row r="5" spans="1:8" ht="28.75" customHeight="1" x14ac:dyDescent="0.2">
      <c r="A5" s="35" t="s">
        <v>314</v>
      </c>
      <c r="B5" s="36" t="s">
        <v>337</v>
      </c>
      <c r="C5" s="36" t="s">
        <v>454</v>
      </c>
      <c r="D5" s="36" t="s">
        <v>35</v>
      </c>
      <c r="E5" s="36" t="s">
        <v>38</v>
      </c>
      <c r="F5" s="36" t="s">
        <v>506</v>
      </c>
      <c r="G5" s="36"/>
      <c r="H5" s="36"/>
    </row>
    <row r="6" spans="1:8" ht="28.75" customHeight="1" x14ac:dyDescent="0.2">
      <c r="A6" s="35" t="s">
        <v>314</v>
      </c>
      <c r="B6" s="36" t="s">
        <v>337</v>
      </c>
      <c r="C6" s="36" t="s">
        <v>455</v>
      </c>
      <c r="D6" s="36" t="s">
        <v>358</v>
      </c>
      <c r="E6" s="36" t="s">
        <v>38</v>
      </c>
      <c r="F6" s="36" t="s">
        <v>506</v>
      </c>
      <c r="G6" s="36"/>
      <c r="H6" s="36"/>
    </row>
    <row r="7" spans="1:8" ht="28.75" customHeight="1" x14ac:dyDescent="0.2">
      <c r="A7" s="35" t="s">
        <v>314</v>
      </c>
      <c r="B7" s="36" t="s">
        <v>337</v>
      </c>
      <c r="C7" s="36" t="s">
        <v>455</v>
      </c>
      <c r="D7" s="36" t="s">
        <v>35</v>
      </c>
      <c r="E7" s="36" t="s">
        <v>38</v>
      </c>
      <c r="F7" s="36" t="s">
        <v>506</v>
      </c>
      <c r="G7" s="36"/>
      <c r="H7" s="36"/>
    </row>
    <row r="8" spans="1:8" ht="28.75" customHeight="1" x14ac:dyDescent="0.2">
      <c r="A8" s="36" t="s">
        <v>4</v>
      </c>
      <c r="B8" s="36"/>
      <c r="C8" s="36"/>
      <c r="D8" s="36"/>
      <c r="E8" s="36"/>
      <c r="F8" s="36"/>
      <c r="G8" s="36"/>
      <c r="H8" s="36"/>
    </row>
    <row r="9" spans="1:8" ht="28.75" customHeight="1" x14ac:dyDescent="0.2">
      <c r="A9" s="52" t="s">
        <v>5</v>
      </c>
      <c r="B9" s="52" t="s">
        <v>337</v>
      </c>
      <c r="C9" s="52" t="s">
        <v>19</v>
      </c>
      <c r="D9" s="52" t="s">
        <v>35</v>
      </c>
      <c r="E9" s="52" t="s">
        <v>36</v>
      </c>
      <c r="F9" s="52" t="s">
        <v>37</v>
      </c>
      <c r="G9" s="52" t="s">
        <v>357</v>
      </c>
      <c r="H9" s="53" t="s">
        <v>410</v>
      </c>
    </row>
    <row r="10" spans="1:8" ht="28.75" customHeight="1" x14ac:dyDescent="0.2">
      <c r="A10" s="52" t="s">
        <v>5</v>
      </c>
      <c r="B10" s="52" t="s">
        <v>353</v>
      </c>
      <c r="C10" s="52" t="s">
        <v>355</v>
      </c>
      <c r="D10" s="52" t="s">
        <v>35</v>
      </c>
      <c r="E10" s="52" t="s">
        <v>38</v>
      </c>
      <c r="F10" s="52" t="s">
        <v>37</v>
      </c>
      <c r="G10" s="52"/>
      <c r="H10" s="52"/>
    </row>
    <row r="11" spans="1:8" ht="28.75" customHeight="1" x14ac:dyDescent="0.2">
      <c r="A11" s="52" t="s">
        <v>5</v>
      </c>
      <c r="B11" s="52" t="s">
        <v>354</v>
      </c>
      <c r="C11" s="52" t="s">
        <v>356</v>
      </c>
      <c r="D11" s="52" t="s">
        <v>358</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33" t="s">
        <v>1326</v>
      </c>
      <c r="B1" s="134"/>
      <c r="C1" s="134"/>
      <c r="D1" s="134"/>
      <c r="E1" s="134"/>
      <c r="F1" s="134"/>
      <c r="G1" s="134"/>
      <c r="H1" s="134"/>
      <c r="I1" s="137"/>
      <c r="J1" s="142" t="s">
        <v>1296</v>
      </c>
      <c r="K1" s="142"/>
      <c r="L1" s="142"/>
      <c r="M1" s="142"/>
      <c r="N1" s="142"/>
      <c r="O1" s="142"/>
      <c r="P1" s="142"/>
      <c r="Q1" s="142"/>
      <c r="R1" s="142"/>
      <c r="S1" s="142"/>
      <c r="T1" s="142"/>
    </row>
    <row r="2" spans="1:20" s="43" customFormat="1" ht="59.5" customHeight="1" x14ac:dyDescent="0.2">
      <c r="A2" s="9" t="s">
        <v>0</v>
      </c>
      <c r="B2" s="9" t="s">
        <v>6</v>
      </c>
      <c r="C2" s="9" t="s">
        <v>10</v>
      </c>
      <c r="D2" s="9" t="s">
        <v>310</v>
      </c>
      <c r="E2" s="30" t="s">
        <v>1202</v>
      </c>
      <c r="F2" s="9" t="s">
        <v>11</v>
      </c>
      <c r="G2" s="10" t="s">
        <v>40</v>
      </c>
      <c r="H2" s="10" t="s">
        <v>41</v>
      </c>
      <c r="I2" s="10" t="s">
        <v>31</v>
      </c>
      <c r="J2" s="10" t="s">
        <v>42</v>
      </c>
      <c r="K2" s="10" t="s">
        <v>43</v>
      </c>
      <c r="L2" s="31" t="s">
        <v>94</v>
      </c>
      <c r="M2" s="10" t="s">
        <v>44</v>
      </c>
      <c r="N2" s="10" t="s">
        <v>45</v>
      </c>
      <c r="O2" s="10" t="s">
        <v>46</v>
      </c>
      <c r="P2" s="10" t="s">
        <v>47</v>
      </c>
      <c r="Q2" s="10" t="s">
        <v>48</v>
      </c>
      <c r="R2" s="10" t="s">
        <v>49</v>
      </c>
      <c r="S2" s="10" t="s">
        <v>18</v>
      </c>
      <c r="T2" s="31" t="s">
        <v>402</v>
      </c>
    </row>
    <row r="3" spans="1:20" s="34" customFormat="1" ht="32" x14ac:dyDescent="0.2">
      <c r="A3" s="36" t="s">
        <v>314</v>
      </c>
      <c r="B3" s="36" t="s">
        <v>337</v>
      </c>
      <c r="C3" s="36" t="s">
        <v>499</v>
      </c>
      <c r="D3" s="36" t="s">
        <v>507</v>
      </c>
      <c r="E3" s="36" t="s">
        <v>524</v>
      </c>
      <c r="F3" s="36" t="s">
        <v>619</v>
      </c>
      <c r="G3" s="33" t="s">
        <v>51</v>
      </c>
      <c r="H3" s="32" t="s">
        <v>456</v>
      </c>
      <c r="I3" s="36" t="s">
        <v>35</v>
      </c>
      <c r="J3" s="36" t="s">
        <v>510</v>
      </c>
      <c r="K3" s="35" t="s">
        <v>513</v>
      </c>
      <c r="L3" s="35"/>
      <c r="M3" s="33" t="s">
        <v>23</v>
      </c>
      <c r="N3" s="33" t="s">
        <v>54</v>
      </c>
      <c r="O3" s="36" t="str">
        <f>IF(H3="public","n",IF(H3="private","y",""))</f>
        <v>n</v>
      </c>
      <c r="P3" s="36" t="str">
        <f>IF(H3="public","y",IF(H3="private","n",""))</f>
        <v>y</v>
      </c>
      <c r="Q3" s="36" t="s">
        <v>21</v>
      </c>
      <c r="R3" s="36" t="s">
        <v>23</v>
      </c>
      <c r="S3" s="36"/>
      <c r="T3" s="32"/>
    </row>
    <row r="4" spans="1:20" s="34" customFormat="1" ht="32" x14ac:dyDescent="0.2">
      <c r="A4" s="36" t="s">
        <v>314</v>
      </c>
      <c r="B4" s="36" t="s">
        <v>337</v>
      </c>
      <c r="C4" s="36" t="s">
        <v>499</v>
      </c>
      <c r="D4" s="36" t="s">
        <v>508</v>
      </c>
      <c r="E4" s="36" t="s">
        <v>524</v>
      </c>
      <c r="F4" s="36" t="s">
        <v>618</v>
      </c>
      <c r="G4" s="33" t="s">
        <v>51</v>
      </c>
      <c r="H4" s="32" t="s">
        <v>456</v>
      </c>
      <c r="I4" s="36" t="s">
        <v>35</v>
      </c>
      <c r="J4" s="36" t="s">
        <v>511</v>
      </c>
      <c r="K4" s="35" t="s">
        <v>514</v>
      </c>
      <c r="L4" s="35"/>
      <c r="M4" s="33" t="s">
        <v>23</v>
      </c>
      <c r="N4" s="33" t="s">
        <v>54</v>
      </c>
      <c r="O4" s="36" t="str">
        <f t="shared" ref="O4:O72" si="0">IF(H4="public","n",IF(H4="private","y",""))</f>
        <v>n</v>
      </c>
      <c r="P4" s="36" t="str">
        <f t="shared" ref="P4:P72" si="1">IF(H4="public","y",IF(H4="private","n",""))</f>
        <v>y</v>
      </c>
      <c r="Q4" s="36" t="s">
        <v>21</v>
      </c>
      <c r="R4" s="36" t="s">
        <v>23</v>
      </c>
      <c r="S4" s="36"/>
      <c r="T4" s="32"/>
    </row>
    <row r="5" spans="1:20" ht="27" customHeight="1" x14ac:dyDescent="0.2">
      <c r="A5" s="36" t="s">
        <v>314</v>
      </c>
      <c r="B5" s="36" t="s">
        <v>337</v>
      </c>
      <c r="C5" s="36" t="s">
        <v>499</v>
      </c>
      <c r="D5" s="36" t="s">
        <v>509</v>
      </c>
      <c r="E5" s="36" t="s">
        <v>524</v>
      </c>
      <c r="F5" s="36" t="s">
        <v>620</v>
      </c>
      <c r="G5" s="36" t="s">
        <v>51</v>
      </c>
      <c r="H5" s="36" t="s">
        <v>57</v>
      </c>
      <c r="I5" s="36" t="s">
        <v>35</v>
      </c>
      <c r="J5" s="36" t="s">
        <v>512</v>
      </c>
      <c r="K5" s="35" t="s">
        <v>515</v>
      </c>
      <c r="L5" s="35"/>
      <c r="M5" s="36" t="s">
        <v>23</v>
      </c>
      <c r="N5" s="36" t="s">
        <v>54</v>
      </c>
      <c r="O5" s="36" t="str">
        <f t="shared" si="0"/>
        <v>y</v>
      </c>
      <c r="P5" s="36" t="str">
        <f t="shared" si="1"/>
        <v>n</v>
      </c>
      <c r="Q5" s="36" t="s">
        <v>21</v>
      </c>
      <c r="R5" s="36" t="s">
        <v>23</v>
      </c>
      <c r="S5" s="36"/>
      <c r="T5" s="36"/>
    </row>
    <row r="6" spans="1:20" ht="27" customHeight="1" x14ac:dyDescent="0.2">
      <c r="A6" s="36" t="s">
        <v>314</v>
      </c>
      <c r="B6" s="36" t="s">
        <v>337</v>
      </c>
      <c r="C6" s="36" t="s">
        <v>499</v>
      </c>
      <c r="D6" s="36" t="s">
        <v>617</v>
      </c>
      <c r="E6" s="36" t="s">
        <v>524</v>
      </c>
      <c r="F6" s="36" t="s">
        <v>621</v>
      </c>
      <c r="G6" s="36" t="s">
        <v>51</v>
      </c>
      <c r="H6" s="36" t="s">
        <v>57</v>
      </c>
      <c r="I6" s="36" t="s">
        <v>35</v>
      </c>
      <c r="J6" s="36" t="s">
        <v>623</v>
      </c>
      <c r="K6" s="35" t="s">
        <v>622</v>
      </c>
      <c r="L6" s="35"/>
      <c r="M6" s="36" t="s">
        <v>23</v>
      </c>
      <c r="N6" s="36" t="s">
        <v>23</v>
      </c>
      <c r="O6" s="36" t="s">
        <v>23</v>
      </c>
      <c r="P6" s="36" t="str">
        <f>IF(H6="public","y",IF(H6="private","n",""))</f>
        <v>n</v>
      </c>
      <c r="Q6" s="36" t="s">
        <v>23</v>
      </c>
      <c r="R6" s="36" t="s">
        <v>23</v>
      </c>
      <c r="S6" s="36"/>
      <c r="T6" s="36"/>
    </row>
    <row r="7" spans="1:20" ht="27" customHeight="1" x14ac:dyDescent="0.2">
      <c r="A7" s="36" t="s">
        <v>314</v>
      </c>
      <c r="B7" s="36" t="s">
        <v>337</v>
      </c>
      <c r="C7" s="36" t="s">
        <v>454</v>
      </c>
      <c r="D7" s="36" t="s">
        <v>883</v>
      </c>
      <c r="E7" s="36" t="s">
        <v>524</v>
      </c>
      <c r="F7" s="36" t="s">
        <v>55</v>
      </c>
      <c r="G7" s="36" t="s">
        <v>51</v>
      </c>
      <c r="H7" s="36" t="s">
        <v>57</v>
      </c>
      <c r="I7" s="36" t="s">
        <v>35</v>
      </c>
      <c r="J7" s="36" t="s">
        <v>885</v>
      </c>
      <c r="K7" s="35" t="s">
        <v>886</v>
      </c>
      <c r="L7" s="35"/>
      <c r="M7" s="36" t="s">
        <v>23</v>
      </c>
      <c r="N7" s="36" t="s">
        <v>360</v>
      </c>
      <c r="O7" s="36" t="s">
        <v>23</v>
      </c>
      <c r="P7" s="36" t="str">
        <f t="shared" si="1"/>
        <v>n</v>
      </c>
      <c r="Q7" s="36" t="s">
        <v>21</v>
      </c>
      <c r="R7" s="36" t="s">
        <v>23</v>
      </c>
      <c r="S7" s="36"/>
      <c r="T7" s="36"/>
    </row>
    <row r="8" spans="1:20" ht="27" customHeight="1" x14ac:dyDescent="0.2">
      <c r="A8" s="36" t="s">
        <v>314</v>
      </c>
      <c r="B8" s="36" t="s">
        <v>337</v>
      </c>
      <c r="C8" s="36" t="s">
        <v>454</v>
      </c>
      <c r="D8" s="36" t="s">
        <v>457</v>
      </c>
      <c r="E8" s="36" t="s">
        <v>524</v>
      </c>
      <c r="F8" s="36" t="s">
        <v>460</v>
      </c>
      <c r="G8" s="36" t="s">
        <v>51</v>
      </c>
      <c r="H8" s="36" t="s">
        <v>57</v>
      </c>
      <c r="I8" s="36" t="s">
        <v>35</v>
      </c>
      <c r="J8" s="36" t="s">
        <v>458</v>
      </c>
      <c r="K8" s="35" t="s">
        <v>459</v>
      </c>
      <c r="L8" s="35"/>
      <c r="M8" s="36" t="s">
        <v>23</v>
      </c>
      <c r="N8" s="36" t="s">
        <v>360</v>
      </c>
      <c r="O8" s="36" t="s">
        <v>23</v>
      </c>
      <c r="P8" s="36" t="str">
        <f>IF(H8="public","y",IF(H8="private","n",""))</f>
        <v>n</v>
      </c>
      <c r="Q8" s="36" t="s">
        <v>21</v>
      </c>
      <c r="R8" s="36" t="s">
        <v>23</v>
      </c>
      <c r="S8" s="36"/>
      <c r="T8" s="36"/>
    </row>
    <row r="9" spans="1:20" ht="27" customHeight="1" x14ac:dyDescent="0.2">
      <c r="A9" s="36" t="s">
        <v>314</v>
      </c>
      <c r="B9" s="36" t="s">
        <v>337</v>
      </c>
      <c r="C9" s="36" t="s">
        <v>454</v>
      </c>
      <c r="D9" s="36" t="s">
        <v>461</v>
      </c>
      <c r="E9" s="36" t="s">
        <v>524</v>
      </c>
      <c r="F9" s="36" t="s">
        <v>462</v>
      </c>
      <c r="G9" s="36" t="s">
        <v>51</v>
      </c>
      <c r="H9" s="36" t="s">
        <v>57</v>
      </c>
      <c r="I9" s="36" t="s">
        <v>35</v>
      </c>
      <c r="J9" s="36" t="s">
        <v>463</v>
      </c>
      <c r="K9" s="35" t="s">
        <v>464</v>
      </c>
      <c r="L9" s="35"/>
      <c r="M9" s="36" t="s">
        <v>23</v>
      </c>
      <c r="N9" s="36" t="s">
        <v>360</v>
      </c>
      <c r="O9" s="36" t="s">
        <v>23</v>
      </c>
      <c r="P9" s="36" t="str">
        <f t="shared" si="1"/>
        <v>n</v>
      </c>
      <c r="Q9" s="36" t="s">
        <v>21</v>
      </c>
      <c r="R9" s="36" t="s">
        <v>23</v>
      </c>
      <c r="S9" s="36"/>
      <c r="T9" s="36"/>
    </row>
    <row r="10" spans="1:20" ht="28.75" customHeight="1" x14ac:dyDescent="0.2">
      <c r="A10" s="36" t="s">
        <v>314</v>
      </c>
      <c r="B10" s="36" t="s">
        <v>337</v>
      </c>
      <c r="C10" s="36" t="s">
        <v>455</v>
      </c>
      <c r="D10" s="36" t="s">
        <v>884</v>
      </c>
      <c r="E10" s="36" t="s">
        <v>524</v>
      </c>
      <c r="F10" s="36" t="s">
        <v>365</v>
      </c>
      <c r="G10" s="36" t="s">
        <v>51</v>
      </c>
      <c r="H10" s="36" t="s">
        <v>57</v>
      </c>
      <c r="I10" s="36" t="s">
        <v>35</v>
      </c>
      <c r="J10" s="36" t="s">
        <v>887</v>
      </c>
      <c r="K10" s="35" t="s">
        <v>888</v>
      </c>
      <c r="L10" s="35"/>
      <c r="M10" s="36" t="s">
        <v>23</v>
      </c>
      <c r="N10" s="36" t="s">
        <v>360</v>
      </c>
      <c r="O10" s="36" t="s">
        <v>23</v>
      </c>
      <c r="P10" s="36" t="str">
        <f>IF(H10="public","y",IF(H10="private","n",""))</f>
        <v>n</v>
      </c>
      <c r="Q10" s="36" t="s">
        <v>21</v>
      </c>
      <c r="R10" s="36" t="s">
        <v>23</v>
      </c>
      <c r="S10" s="36"/>
      <c r="T10" s="36"/>
    </row>
    <row r="11" spans="1:20" ht="28.75" customHeight="1" x14ac:dyDescent="0.2">
      <c r="A11" s="36" t="s">
        <v>314</v>
      </c>
      <c r="B11" s="36" t="s">
        <v>337</v>
      </c>
      <c r="C11" s="36" t="s">
        <v>455</v>
      </c>
      <c r="D11" s="36" t="s">
        <v>465</v>
      </c>
      <c r="E11" s="36" t="s">
        <v>524</v>
      </c>
      <c r="F11" s="36" t="s">
        <v>368</v>
      </c>
      <c r="G11" s="36" t="s">
        <v>51</v>
      </c>
      <c r="H11" s="36" t="s">
        <v>57</v>
      </c>
      <c r="I11" s="36" t="s">
        <v>35</v>
      </c>
      <c r="J11" s="36" t="s">
        <v>466</v>
      </c>
      <c r="K11" s="35" t="s">
        <v>467</v>
      </c>
      <c r="L11" s="35"/>
      <c r="M11" s="36" t="s">
        <v>23</v>
      </c>
      <c r="N11" s="36" t="s">
        <v>360</v>
      </c>
      <c r="O11" s="36" t="s">
        <v>23</v>
      </c>
      <c r="P11" s="36" t="str">
        <f t="shared" si="1"/>
        <v>n</v>
      </c>
      <c r="Q11" s="36" t="s">
        <v>21</v>
      </c>
      <c r="R11" s="36" t="s">
        <v>23</v>
      </c>
      <c r="S11" s="36"/>
      <c r="T11" s="36"/>
    </row>
    <row r="12" spans="1:20" ht="28.75" customHeight="1" x14ac:dyDescent="0.2">
      <c r="A12" s="36" t="s">
        <v>314</v>
      </c>
      <c r="B12" s="36" t="s">
        <v>337</v>
      </c>
      <c r="C12" s="36" t="s">
        <v>455</v>
      </c>
      <c r="D12" s="36" t="s">
        <v>468</v>
      </c>
      <c r="E12" s="36" t="s">
        <v>524</v>
      </c>
      <c r="F12" s="36" t="s">
        <v>469</v>
      </c>
      <c r="G12" s="36" t="s">
        <v>51</v>
      </c>
      <c r="H12" s="36" t="s">
        <v>57</v>
      </c>
      <c r="I12" s="36" t="s">
        <v>35</v>
      </c>
      <c r="J12" s="36" t="s">
        <v>470</v>
      </c>
      <c r="K12" s="35" t="s">
        <v>471</v>
      </c>
      <c r="L12" s="35"/>
      <c r="M12" s="36" t="s">
        <v>23</v>
      </c>
      <c r="N12" s="36" t="s">
        <v>360</v>
      </c>
      <c r="O12" s="36" t="s">
        <v>23</v>
      </c>
      <c r="P12" s="36" t="str">
        <f t="shared" si="1"/>
        <v>n</v>
      </c>
      <c r="Q12" s="36" t="s">
        <v>21</v>
      </c>
      <c r="R12" s="36" t="s">
        <v>23</v>
      </c>
      <c r="S12" s="36"/>
      <c r="T12" s="36"/>
    </row>
    <row r="13" spans="1:20" ht="28.75" customHeight="1" x14ac:dyDescent="0.2">
      <c r="A13" s="36" t="s">
        <v>314</v>
      </c>
      <c r="B13" s="36" t="s">
        <v>337</v>
      </c>
      <c r="C13" s="36" t="s">
        <v>889</v>
      </c>
      <c r="D13" s="36" t="s">
        <v>890</v>
      </c>
      <c r="E13" s="36" t="s">
        <v>524</v>
      </c>
      <c r="F13" s="36" t="s">
        <v>929</v>
      </c>
      <c r="G13" s="36" t="s">
        <v>51</v>
      </c>
      <c r="H13" s="36" t="s">
        <v>57</v>
      </c>
      <c r="I13" s="36"/>
      <c r="J13" s="36" t="s">
        <v>891</v>
      </c>
      <c r="K13" s="35" t="s">
        <v>892</v>
      </c>
      <c r="L13" s="35"/>
      <c r="M13" s="36" t="s">
        <v>23</v>
      </c>
      <c r="N13" s="36" t="s">
        <v>360</v>
      </c>
      <c r="O13" s="36" t="s">
        <v>23</v>
      </c>
      <c r="P13" s="36" t="str">
        <f>IF(H13="public","y",IF(H13="private","n",""))</f>
        <v>n</v>
      </c>
      <c r="Q13" s="36" t="s">
        <v>21</v>
      </c>
      <c r="R13" s="36" t="s">
        <v>23</v>
      </c>
      <c r="S13" s="36"/>
      <c r="T13" s="36"/>
    </row>
    <row r="14" spans="1:20" ht="28.75" customHeight="1" x14ac:dyDescent="0.2">
      <c r="A14" s="36" t="s">
        <v>314</v>
      </c>
      <c r="B14" s="36" t="s">
        <v>337</v>
      </c>
      <c r="C14" s="36" t="s">
        <v>889</v>
      </c>
      <c r="D14" s="36" t="s">
        <v>1341</v>
      </c>
      <c r="E14" s="36" t="s">
        <v>524</v>
      </c>
      <c r="F14" s="36" t="s">
        <v>930</v>
      </c>
      <c r="G14" s="36" t="s">
        <v>51</v>
      </c>
      <c r="H14" s="36" t="s">
        <v>57</v>
      </c>
      <c r="I14" s="36"/>
      <c r="J14" s="36" t="s">
        <v>928</v>
      </c>
      <c r="K14" s="35" t="s">
        <v>894</v>
      </c>
      <c r="L14" s="35"/>
      <c r="M14" s="36" t="s">
        <v>23</v>
      </c>
      <c r="N14" s="36" t="s">
        <v>360</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337</v>
      </c>
      <c r="C16" s="52" t="s">
        <v>455</v>
      </c>
      <c r="D16" s="52" t="s">
        <v>1206</v>
      </c>
      <c r="E16" s="52" t="s">
        <v>1203</v>
      </c>
      <c r="F16" s="52" t="s">
        <v>1204</v>
      </c>
      <c r="G16" s="52" t="s">
        <v>51</v>
      </c>
      <c r="H16" s="52" t="s">
        <v>57</v>
      </c>
      <c r="I16" s="52"/>
      <c r="J16" s="52" t="s">
        <v>1209</v>
      </c>
      <c r="K16" s="52"/>
      <c r="L16" s="53" t="s">
        <v>854</v>
      </c>
      <c r="M16" s="52" t="s">
        <v>21</v>
      </c>
      <c r="N16" s="52" t="s">
        <v>360</v>
      </c>
      <c r="O16" s="52" t="str">
        <f>IF(H16="public","n",IF(H16="private","y",""))</f>
        <v>y</v>
      </c>
      <c r="P16" s="52" t="str">
        <f>IF(H16="public","y",IF(H16="private","n",""))</f>
        <v>n</v>
      </c>
      <c r="Q16" s="52" t="s">
        <v>21</v>
      </c>
      <c r="R16" s="52" t="s">
        <v>21</v>
      </c>
      <c r="S16" s="52"/>
      <c r="T16" s="53"/>
    </row>
    <row r="17" spans="1:20" x14ac:dyDescent="0.2">
      <c r="A17" s="52" t="s">
        <v>5</v>
      </c>
      <c r="B17" s="52" t="s">
        <v>337</v>
      </c>
      <c r="C17" s="52" t="s">
        <v>455</v>
      </c>
      <c r="D17" s="52" t="s">
        <v>1207</v>
      </c>
      <c r="E17" s="52" t="s">
        <v>1205</v>
      </c>
      <c r="F17" s="52" t="s">
        <v>1208</v>
      </c>
      <c r="G17" s="52" t="s">
        <v>51</v>
      </c>
      <c r="H17" s="52" t="s">
        <v>57</v>
      </c>
      <c r="I17" s="52"/>
      <c r="J17" s="52" t="s">
        <v>1209</v>
      </c>
      <c r="K17" s="52"/>
      <c r="L17" s="53"/>
      <c r="M17" s="52" t="s">
        <v>21</v>
      </c>
      <c r="N17" s="52" t="s">
        <v>360</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337</v>
      </c>
      <c r="C19" s="52" t="s">
        <v>19</v>
      </c>
      <c r="D19" s="53" t="s">
        <v>359</v>
      </c>
      <c r="E19" s="52"/>
      <c r="F19" s="52" t="s">
        <v>50</v>
      </c>
      <c r="G19" s="52" t="s">
        <v>51</v>
      </c>
      <c r="H19" s="52" t="s">
        <v>57</v>
      </c>
      <c r="I19" s="52" t="s">
        <v>35</v>
      </c>
      <c r="J19" s="52" t="s">
        <v>52</v>
      </c>
      <c r="K19" s="52"/>
      <c r="L19" s="52"/>
      <c r="M19" s="52" t="s">
        <v>21</v>
      </c>
      <c r="N19" s="52" t="s">
        <v>360</v>
      </c>
      <c r="O19" s="52" t="str">
        <f t="shared" si="0"/>
        <v>y</v>
      </c>
      <c r="P19" s="52" t="str">
        <f t="shared" si="1"/>
        <v>n</v>
      </c>
      <c r="Q19" s="52" t="s">
        <v>21</v>
      </c>
      <c r="R19" s="52" t="s">
        <v>21</v>
      </c>
      <c r="S19" s="52"/>
      <c r="T19" s="53" t="s">
        <v>410</v>
      </c>
    </row>
    <row r="20" spans="1:20" ht="27" customHeight="1" x14ac:dyDescent="0.2">
      <c r="A20" s="52" t="s">
        <v>5</v>
      </c>
      <c r="B20" s="52" t="s">
        <v>353</v>
      </c>
      <c r="C20" s="52" t="s">
        <v>355</v>
      </c>
      <c r="D20" s="52" t="s">
        <v>361</v>
      </c>
      <c r="E20" s="52"/>
      <c r="F20" s="52" t="s">
        <v>362</v>
      </c>
      <c r="G20" s="52" t="s">
        <v>51</v>
      </c>
      <c r="H20" s="52" t="s">
        <v>57</v>
      </c>
      <c r="I20" s="52" t="s">
        <v>35</v>
      </c>
      <c r="J20" s="52"/>
      <c r="K20" s="52"/>
      <c r="L20" s="52"/>
      <c r="M20" s="52" t="s">
        <v>21</v>
      </c>
      <c r="N20" s="52" t="s">
        <v>54</v>
      </c>
      <c r="O20" s="52" t="str">
        <f t="shared" si="0"/>
        <v>y</v>
      </c>
      <c r="P20" s="52" t="str">
        <f t="shared" si="1"/>
        <v>n</v>
      </c>
      <c r="Q20" s="52" t="s">
        <v>21</v>
      </c>
      <c r="R20" s="52" t="s">
        <v>21</v>
      </c>
      <c r="S20" s="52"/>
      <c r="T20" s="52"/>
    </row>
    <row r="21" spans="1:20" ht="28.75" customHeight="1" x14ac:dyDescent="0.2">
      <c r="A21" s="52" t="s">
        <v>5</v>
      </c>
      <c r="B21" s="52" t="s">
        <v>353</v>
      </c>
      <c r="C21" s="52" t="s">
        <v>355</v>
      </c>
      <c r="D21" s="52" t="s">
        <v>363</v>
      </c>
      <c r="E21" s="52"/>
      <c r="F21" s="52" t="s">
        <v>55</v>
      </c>
      <c r="G21" s="52" t="s">
        <v>51</v>
      </c>
      <c r="H21" s="52" t="s">
        <v>57</v>
      </c>
      <c r="I21" s="52" t="s">
        <v>35</v>
      </c>
      <c r="J21" s="52"/>
      <c r="K21" s="52"/>
      <c r="L21" s="52"/>
      <c r="M21" s="52" t="s">
        <v>21</v>
      </c>
      <c r="N21" s="52" t="s">
        <v>54</v>
      </c>
      <c r="O21" s="52" t="str">
        <f t="shared" si="0"/>
        <v>y</v>
      </c>
      <c r="P21" s="52" t="str">
        <f t="shared" si="1"/>
        <v>n</v>
      </c>
      <c r="Q21" s="52" t="s">
        <v>23</v>
      </c>
      <c r="R21" s="52" t="s">
        <v>21</v>
      </c>
      <c r="S21" s="52"/>
      <c r="T21" s="52"/>
    </row>
    <row r="22" spans="1:20" x14ac:dyDescent="0.2">
      <c r="A22" s="52" t="s">
        <v>5</v>
      </c>
      <c r="B22" s="52" t="s">
        <v>354</v>
      </c>
      <c r="C22" s="52" t="s">
        <v>356</v>
      </c>
      <c r="D22" s="52" t="s">
        <v>361</v>
      </c>
      <c r="E22" s="52"/>
      <c r="F22" s="52" t="s">
        <v>364</v>
      </c>
      <c r="G22" s="52" t="s">
        <v>51</v>
      </c>
      <c r="H22" s="52" t="s">
        <v>57</v>
      </c>
      <c r="I22" s="52" t="s">
        <v>358</v>
      </c>
      <c r="J22" s="52"/>
      <c r="K22" s="52" t="s">
        <v>53</v>
      </c>
      <c r="L22" s="52"/>
      <c r="M22" s="52" t="s">
        <v>23</v>
      </c>
      <c r="N22" s="52" t="s">
        <v>23</v>
      </c>
      <c r="O22" s="52" t="str">
        <f t="shared" si="0"/>
        <v>y</v>
      </c>
      <c r="P22" s="52" t="str">
        <f t="shared" si="1"/>
        <v>n</v>
      </c>
      <c r="Q22" s="52" t="s">
        <v>21</v>
      </c>
      <c r="R22" s="52" t="s">
        <v>21</v>
      </c>
      <c r="S22" s="52"/>
      <c r="T22" s="52"/>
    </row>
    <row r="23" spans="1:20" x14ac:dyDescent="0.2">
      <c r="A23" s="52" t="s">
        <v>5</v>
      </c>
      <c r="B23" s="52" t="s">
        <v>354</v>
      </c>
      <c r="C23" s="52" t="s">
        <v>356</v>
      </c>
      <c r="D23" s="52" t="s">
        <v>363</v>
      </c>
      <c r="E23" s="52"/>
      <c r="F23" s="52" t="s">
        <v>365</v>
      </c>
      <c r="G23" s="52" t="s">
        <v>51</v>
      </c>
      <c r="H23" s="52" t="s">
        <v>57</v>
      </c>
      <c r="I23" s="52" t="s">
        <v>358</v>
      </c>
      <c r="J23" s="52"/>
      <c r="K23" s="52" t="s">
        <v>366</v>
      </c>
      <c r="L23" s="52"/>
      <c r="M23" s="52" t="s">
        <v>23</v>
      </c>
      <c r="N23" s="52" t="s">
        <v>23</v>
      </c>
      <c r="O23" s="52" t="str">
        <f t="shared" si="0"/>
        <v>y</v>
      </c>
      <c r="P23" s="52" t="str">
        <f t="shared" si="1"/>
        <v>n</v>
      </c>
      <c r="Q23" s="52" t="s">
        <v>23</v>
      </c>
      <c r="R23" s="52" t="s">
        <v>21</v>
      </c>
      <c r="S23" s="52"/>
      <c r="T23" s="52"/>
    </row>
    <row r="24" spans="1:20" x14ac:dyDescent="0.2">
      <c r="A24" s="52" t="s">
        <v>5</v>
      </c>
      <c r="B24" s="52" t="s">
        <v>354</v>
      </c>
      <c r="C24" s="52" t="s">
        <v>356</v>
      </c>
      <c r="D24" s="52" t="s">
        <v>367</v>
      </c>
      <c r="E24" s="52"/>
      <c r="F24" s="52" t="s">
        <v>368</v>
      </c>
      <c r="G24" s="52" t="s">
        <v>51</v>
      </c>
      <c r="H24" s="52" t="s">
        <v>57</v>
      </c>
      <c r="I24" s="52" t="s">
        <v>358</v>
      </c>
      <c r="J24" s="52"/>
      <c r="K24" s="52" t="s">
        <v>369</v>
      </c>
      <c r="L24" s="52"/>
      <c r="M24" s="52" t="s">
        <v>23</v>
      </c>
      <c r="N24" s="52" t="s">
        <v>360</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32" t="s">
        <v>1313</v>
      </c>
      <c r="B1" s="132"/>
      <c r="C1" s="132"/>
      <c r="D1" s="132"/>
      <c r="E1" s="132"/>
      <c r="F1" s="132"/>
      <c r="G1" s="132"/>
      <c r="H1" s="132"/>
      <c r="I1" s="132"/>
      <c r="J1" s="132"/>
    </row>
    <row r="2" spans="1:10" ht="29.25" customHeight="1" x14ac:dyDescent="0.2">
      <c r="A2" s="30" t="s">
        <v>0</v>
      </c>
      <c r="B2" s="30" t="s">
        <v>6</v>
      </c>
      <c r="C2" s="30" t="s">
        <v>488</v>
      </c>
      <c r="D2" s="30" t="s">
        <v>490</v>
      </c>
      <c r="E2" s="31" t="s">
        <v>491</v>
      </c>
      <c r="F2" s="30" t="s">
        <v>58</v>
      </c>
      <c r="G2" s="31" t="s">
        <v>493</v>
      </c>
      <c r="H2" s="30" t="s">
        <v>60</v>
      </c>
      <c r="I2" s="30" t="s">
        <v>494</v>
      </c>
      <c r="J2" s="30" t="s">
        <v>402</v>
      </c>
    </row>
    <row r="3" spans="1:10" ht="16" x14ac:dyDescent="0.2">
      <c r="A3" s="35" t="s">
        <v>314</v>
      </c>
      <c r="B3" s="35" t="s">
        <v>337</v>
      </c>
      <c r="C3" s="35" t="s">
        <v>453</v>
      </c>
      <c r="D3" s="35" t="s">
        <v>504</v>
      </c>
      <c r="E3" s="35"/>
      <c r="F3" s="35" t="s">
        <v>29</v>
      </c>
      <c r="G3" s="35" t="s">
        <v>516</v>
      </c>
      <c r="H3" s="35" t="s">
        <v>474</v>
      </c>
      <c r="I3" s="35" t="s">
        <v>518</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32" t="s">
        <v>1314</v>
      </c>
      <c r="B1" s="132"/>
      <c r="C1" s="132"/>
      <c r="D1" s="132"/>
      <c r="E1" s="132"/>
      <c r="F1" s="132"/>
      <c r="G1" s="132"/>
      <c r="H1" s="132"/>
      <c r="I1" s="132"/>
    </row>
    <row r="2" spans="1:9" x14ac:dyDescent="0.2">
      <c r="A2" s="9" t="s">
        <v>0</v>
      </c>
      <c r="B2" s="9" t="s">
        <v>6</v>
      </c>
      <c r="C2" s="9" t="s">
        <v>10</v>
      </c>
      <c r="D2" s="9" t="s">
        <v>42</v>
      </c>
      <c r="E2" s="9" t="s">
        <v>58</v>
      </c>
      <c r="F2" s="9" t="s">
        <v>59</v>
      </c>
      <c r="G2" s="9" t="s">
        <v>60</v>
      </c>
      <c r="H2" s="9" t="s">
        <v>61</v>
      </c>
      <c r="I2" s="30" t="s">
        <v>402</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32" t="s">
        <v>1315</v>
      </c>
      <c r="B1" s="132"/>
      <c r="C1" s="132"/>
      <c r="D1" s="132"/>
      <c r="E1" s="132"/>
      <c r="F1" s="132"/>
      <c r="G1" s="132"/>
      <c r="H1" s="132"/>
      <c r="I1" s="132"/>
      <c r="J1" s="132"/>
      <c r="K1" s="132"/>
      <c r="L1" s="132"/>
      <c r="M1" s="132"/>
      <c r="N1" s="132"/>
      <c r="O1" s="132"/>
      <c r="P1" s="132"/>
      <c r="Q1" s="132"/>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30"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32" t="s">
        <v>1316</v>
      </c>
      <c r="B1" s="132"/>
      <c r="C1" s="132"/>
      <c r="D1" s="132"/>
      <c r="E1" s="132"/>
      <c r="F1" s="132"/>
      <c r="G1" s="132"/>
      <c r="H1" s="132"/>
      <c r="I1" s="132"/>
      <c r="J1" s="132"/>
      <c r="K1" s="132"/>
      <c r="L1" s="132"/>
      <c r="M1" s="132"/>
      <c r="N1" s="132"/>
      <c r="O1" s="132"/>
      <c r="P1" s="132"/>
      <c r="Q1" s="132"/>
      <c r="R1" s="132"/>
      <c r="S1" s="132"/>
      <c r="T1" s="132"/>
    </row>
    <row r="2" spans="1:20" ht="16" x14ac:dyDescent="0.2">
      <c r="A2" s="12" t="s">
        <v>0</v>
      </c>
      <c r="B2" s="78" t="s">
        <v>6</v>
      </c>
      <c r="C2" s="12" t="s">
        <v>10</v>
      </c>
      <c r="D2" s="12" t="s">
        <v>74</v>
      </c>
      <c r="E2" s="12" t="s">
        <v>75</v>
      </c>
      <c r="F2" s="12" t="s">
        <v>64</v>
      </c>
      <c r="G2" s="12" t="s">
        <v>65</v>
      </c>
      <c r="H2" s="12" t="s">
        <v>76</v>
      </c>
      <c r="I2" s="13" t="s">
        <v>66</v>
      </c>
      <c r="J2" s="12" t="s">
        <v>60</v>
      </c>
      <c r="K2" s="12" t="s">
        <v>69</v>
      </c>
      <c r="L2" s="12" t="s">
        <v>67</v>
      </c>
      <c r="M2" s="12" t="s">
        <v>68</v>
      </c>
      <c r="N2" s="12" t="s">
        <v>70</v>
      </c>
      <c r="O2" s="12" t="s">
        <v>71</v>
      </c>
      <c r="P2" s="12" t="s">
        <v>72</v>
      </c>
      <c r="Q2" s="12" t="s">
        <v>73</v>
      </c>
      <c r="R2" s="78" t="s">
        <v>61</v>
      </c>
      <c r="S2" s="47" t="s">
        <v>401</v>
      </c>
      <c r="T2" s="47" t="s">
        <v>402</v>
      </c>
    </row>
    <row r="3" spans="1:20" ht="29.25" customHeight="1" x14ac:dyDescent="0.2">
      <c r="A3" s="35" t="s">
        <v>314</v>
      </c>
      <c r="B3" s="35" t="s">
        <v>337</v>
      </c>
      <c r="C3" s="35" t="s">
        <v>454</v>
      </c>
      <c r="D3" s="35" t="s">
        <v>851</v>
      </c>
      <c r="E3" s="35" t="s">
        <v>472</v>
      </c>
      <c r="F3" s="35" t="s">
        <v>371</v>
      </c>
      <c r="G3" s="35" t="s">
        <v>78</v>
      </c>
      <c r="H3" s="35"/>
      <c r="I3" s="35"/>
      <c r="J3" s="35" t="s">
        <v>372</v>
      </c>
      <c r="K3" s="35" t="s">
        <v>855</v>
      </c>
      <c r="L3" s="35"/>
      <c r="M3" s="35"/>
      <c r="N3" s="35">
        <v>22</v>
      </c>
      <c r="O3" s="35">
        <v>22</v>
      </c>
      <c r="P3" s="35"/>
      <c r="Q3" s="35"/>
      <c r="R3" s="35" t="s">
        <v>857</v>
      </c>
      <c r="S3" s="35"/>
      <c r="T3" s="35"/>
    </row>
    <row r="4" spans="1:20" ht="28.75" customHeight="1" x14ac:dyDescent="0.2">
      <c r="A4" s="35" t="s">
        <v>314</v>
      </c>
      <c r="B4" s="35" t="s">
        <v>337</v>
      </c>
      <c r="C4" s="35" t="s">
        <v>454</v>
      </c>
      <c r="D4" s="35" t="s">
        <v>851</v>
      </c>
      <c r="E4" s="35" t="s">
        <v>472</v>
      </c>
      <c r="F4" s="35" t="s">
        <v>371</v>
      </c>
      <c r="G4" s="35" t="s">
        <v>78</v>
      </c>
      <c r="H4" s="35"/>
      <c r="I4" s="35"/>
      <c r="J4" s="35" t="s">
        <v>372</v>
      </c>
      <c r="K4" s="35" t="s">
        <v>854</v>
      </c>
      <c r="L4" s="35"/>
      <c r="M4" s="35"/>
      <c r="N4" s="35">
        <v>22</v>
      </c>
      <c r="O4" s="35">
        <v>22</v>
      </c>
      <c r="P4" s="35"/>
      <c r="Q4" s="35"/>
      <c r="R4" s="35" t="s">
        <v>858</v>
      </c>
      <c r="S4" s="35"/>
      <c r="T4" s="35"/>
    </row>
    <row r="5" spans="1:20" ht="28.75" customHeight="1" x14ac:dyDescent="0.2">
      <c r="A5" s="35" t="s">
        <v>314</v>
      </c>
      <c r="B5" s="35" t="s">
        <v>337</v>
      </c>
      <c r="C5" s="35" t="s">
        <v>454</v>
      </c>
      <c r="D5" s="35" t="s">
        <v>851</v>
      </c>
      <c r="E5" s="35" t="s">
        <v>472</v>
      </c>
      <c r="F5" s="35" t="s">
        <v>371</v>
      </c>
      <c r="G5" s="35" t="s">
        <v>78</v>
      </c>
      <c r="H5" s="35"/>
      <c r="I5" s="35"/>
      <c r="J5" s="35" t="s">
        <v>372</v>
      </c>
      <c r="K5" s="35" t="s">
        <v>856</v>
      </c>
      <c r="L5" s="35"/>
      <c r="M5" s="35"/>
      <c r="N5" s="35">
        <v>22</v>
      </c>
      <c r="O5" s="35">
        <v>22</v>
      </c>
      <c r="P5" s="35"/>
      <c r="Q5" s="35"/>
      <c r="R5" s="35" t="s">
        <v>859</v>
      </c>
      <c r="S5" s="35"/>
      <c r="T5" s="35"/>
    </row>
    <row r="6" spans="1:20" ht="48" x14ac:dyDescent="0.2">
      <c r="A6" s="35" t="s">
        <v>314</v>
      </c>
      <c r="B6" s="35" t="s">
        <v>337</v>
      </c>
      <c r="C6" s="35" t="s">
        <v>454</v>
      </c>
      <c r="D6" s="35" t="s">
        <v>851</v>
      </c>
      <c r="E6" s="35" t="s">
        <v>472</v>
      </c>
      <c r="F6" s="35" t="s">
        <v>371</v>
      </c>
      <c r="G6" s="35" t="s">
        <v>78</v>
      </c>
      <c r="H6" s="35"/>
      <c r="I6" s="35"/>
      <c r="J6" s="35" t="s">
        <v>475</v>
      </c>
      <c r="K6" s="35" t="s">
        <v>866</v>
      </c>
      <c r="L6" s="35"/>
      <c r="M6" s="35"/>
      <c r="N6" s="35">
        <v>443</v>
      </c>
      <c r="O6" s="35">
        <v>443</v>
      </c>
      <c r="P6" s="35"/>
      <c r="Q6" s="35"/>
      <c r="R6" s="35" t="s">
        <v>882</v>
      </c>
      <c r="S6" s="35"/>
      <c r="T6" s="35"/>
    </row>
    <row r="7" spans="1:20" ht="29.25" customHeight="1" x14ac:dyDescent="0.2">
      <c r="A7" s="35" t="s">
        <v>314</v>
      </c>
      <c r="B7" s="35" t="s">
        <v>337</v>
      </c>
      <c r="C7" s="35" t="s">
        <v>454</v>
      </c>
      <c r="D7" s="35" t="s">
        <v>854</v>
      </c>
      <c r="E7" s="35" t="s">
        <v>473</v>
      </c>
      <c r="F7" s="35" t="s">
        <v>371</v>
      </c>
      <c r="G7" s="35" t="s">
        <v>78</v>
      </c>
      <c r="H7" s="35" t="s">
        <v>372</v>
      </c>
      <c r="I7" s="35" t="s">
        <v>855</v>
      </c>
      <c r="J7" s="35"/>
      <c r="K7" s="35"/>
      <c r="L7" s="35"/>
      <c r="M7" s="35"/>
      <c r="N7" s="35">
        <v>80</v>
      </c>
      <c r="O7" s="35">
        <v>80</v>
      </c>
      <c r="P7" s="35"/>
      <c r="Q7" s="35"/>
      <c r="R7" s="35" t="s">
        <v>860</v>
      </c>
      <c r="S7" s="35"/>
      <c r="T7" s="35"/>
    </row>
    <row r="8" spans="1:20" ht="29.25" customHeight="1" x14ac:dyDescent="0.2">
      <c r="A8" s="35" t="s">
        <v>314</v>
      </c>
      <c r="B8" s="35" t="s">
        <v>337</v>
      </c>
      <c r="C8" s="35" t="s">
        <v>454</v>
      </c>
      <c r="D8" s="35" t="s">
        <v>854</v>
      </c>
      <c r="E8" s="35" t="s">
        <v>473</v>
      </c>
      <c r="F8" s="35" t="s">
        <v>371</v>
      </c>
      <c r="G8" s="35" t="s">
        <v>78</v>
      </c>
      <c r="H8" s="35" t="s">
        <v>372</v>
      </c>
      <c r="I8" s="35" t="s">
        <v>851</v>
      </c>
      <c r="J8" s="35"/>
      <c r="K8" s="35"/>
      <c r="L8" s="35"/>
      <c r="M8" s="35"/>
      <c r="N8" s="35">
        <v>22</v>
      </c>
      <c r="O8" s="35">
        <v>22</v>
      </c>
      <c r="P8" s="35"/>
      <c r="Q8" s="35"/>
      <c r="R8" s="35" t="s">
        <v>861</v>
      </c>
      <c r="S8" s="35"/>
      <c r="T8" s="35"/>
    </row>
    <row r="9" spans="1:20" ht="29.25" customHeight="1" x14ac:dyDescent="0.2">
      <c r="A9" s="35" t="s">
        <v>314</v>
      </c>
      <c r="B9" s="35" t="s">
        <v>337</v>
      </c>
      <c r="C9" s="35" t="s">
        <v>454</v>
      </c>
      <c r="D9" s="35" t="s">
        <v>854</v>
      </c>
      <c r="E9" s="35" t="s">
        <v>473</v>
      </c>
      <c r="F9" s="35" t="s">
        <v>371</v>
      </c>
      <c r="G9" s="35" t="s">
        <v>78</v>
      </c>
      <c r="H9" s="35" t="s">
        <v>372</v>
      </c>
      <c r="I9" s="35" t="s">
        <v>851</v>
      </c>
      <c r="J9" s="35"/>
      <c r="K9" s="35"/>
      <c r="L9" s="35"/>
      <c r="M9" s="35"/>
      <c r="N9" s="35">
        <v>3389</v>
      </c>
      <c r="O9" s="35">
        <v>3389</v>
      </c>
      <c r="P9" s="35"/>
      <c r="Q9" s="35"/>
      <c r="R9" s="35" t="s">
        <v>862</v>
      </c>
      <c r="S9" s="35"/>
      <c r="T9" s="35"/>
    </row>
    <row r="10" spans="1:20" ht="48" x14ac:dyDescent="0.2">
      <c r="A10" s="35" t="s">
        <v>314</v>
      </c>
      <c r="B10" s="35" t="s">
        <v>337</v>
      </c>
      <c r="C10" s="35" t="s">
        <v>454</v>
      </c>
      <c r="D10" s="35" t="s">
        <v>854</v>
      </c>
      <c r="E10" s="35" t="s">
        <v>472</v>
      </c>
      <c r="F10" s="35" t="s">
        <v>371</v>
      </c>
      <c r="G10" s="35" t="s">
        <v>78</v>
      </c>
      <c r="H10" s="35"/>
      <c r="I10" s="35"/>
      <c r="J10" s="35" t="s">
        <v>475</v>
      </c>
      <c r="K10" s="35" t="s">
        <v>866</v>
      </c>
      <c r="L10" s="35"/>
      <c r="M10" s="35"/>
      <c r="N10" s="35">
        <v>443</v>
      </c>
      <c r="O10" s="35">
        <v>443</v>
      </c>
      <c r="P10" s="35"/>
      <c r="Q10" s="35"/>
      <c r="R10" s="35" t="s">
        <v>882</v>
      </c>
      <c r="S10" s="35"/>
      <c r="T10" s="35"/>
    </row>
    <row r="11" spans="1:20" ht="43.5" customHeight="1" x14ac:dyDescent="0.2">
      <c r="A11" s="35" t="s">
        <v>314</v>
      </c>
      <c r="B11" s="35" t="s">
        <v>337</v>
      </c>
      <c r="C11" s="35" t="s">
        <v>455</v>
      </c>
      <c r="D11" s="35" t="s">
        <v>854</v>
      </c>
      <c r="E11" s="35" t="s">
        <v>472</v>
      </c>
      <c r="F11" s="35" t="s">
        <v>371</v>
      </c>
      <c r="G11" s="35" t="s">
        <v>78</v>
      </c>
      <c r="H11" s="35"/>
      <c r="I11" s="35"/>
      <c r="J11" s="35" t="s">
        <v>79</v>
      </c>
      <c r="K11" s="35" t="s">
        <v>911</v>
      </c>
      <c r="L11" s="35"/>
      <c r="M11" s="35"/>
      <c r="N11" s="35">
        <v>1521</v>
      </c>
      <c r="O11" s="35">
        <v>1522</v>
      </c>
      <c r="P11" s="35"/>
      <c r="Q11" s="35"/>
      <c r="R11" s="35" t="s">
        <v>912</v>
      </c>
      <c r="S11" s="35"/>
      <c r="T11" s="35"/>
    </row>
    <row r="12" spans="1:20" ht="43.5" customHeight="1" x14ac:dyDescent="0.2">
      <c r="A12" s="35" t="s">
        <v>314</v>
      </c>
      <c r="B12" s="35" t="s">
        <v>337</v>
      </c>
      <c r="C12" s="35" t="s">
        <v>455</v>
      </c>
      <c r="D12" s="35" t="s">
        <v>854</v>
      </c>
      <c r="E12" s="35" t="s">
        <v>472</v>
      </c>
      <c r="F12" s="35" t="s">
        <v>371</v>
      </c>
      <c r="G12" s="35" t="s">
        <v>78</v>
      </c>
      <c r="H12" s="35"/>
      <c r="I12" s="35"/>
      <c r="J12" s="35" t="s">
        <v>79</v>
      </c>
      <c r="K12" s="35" t="s">
        <v>911</v>
      </c>
      <c r="L12" s="35"/>
      <c r="M12" s="35"/>
      <c r="N12" s="35">
        <v>6200</v>
      </c>
      <c r="O12" s="35">
        <v>6200</v>
      </c>
      <c r="P12" s="35"/>
      <c r="Q12" s="35"/>
      <c r="R12" s="35" t="s">
        <v>913</v>
      </c>
      <c r="S12" s="35"/>
      <c r="T12" s="35"/>
    </row>
    <row r="13" spans="1:20" ht="43.5" customHeight="1" x14ac:dyDescent="0.2">
      <c r="A13" s="35" t="s">
        <v>314</v>
      </c>
      <c r="B13" s="35" t="s">
        <v>337</v>
      </c>
      <c r="C13" s="35" t="s">
        <v>454</v>
      </c>
      <c r="D13" s="35" t="s">
        <v>854</v>
      </c>
      <c r="E13" s="35" t="s">
        <v>472</v>
      </c>
      <c r="F13" s="35" t="s">
        <v>371</v>
      </c>
      <c r="G13" s="35" t="s">
        <v>78</v>
      </c>
      <c r="H13" s="35"/>
      <c r="I13" s="35"/>
      <c r="J13" s="35" t="s">
        <v>372</v>
      </c>
      <c r="K13" s="35" t="s">
        <v>856</v>
      </c>
      <c r="L13" s="35"/>
      <c r="M13" s="35"/>
      <c r="N13" s="35">
        <v>6200</v>
      </c>
      <c r="O13" s="35">
        <v>6200</v>
      </c>
      <c r="P13" s="35"/>
      <c r="Q13" s="35"/>
      <c r="R13" s="35" t="s">
        <v>867</v>
      </c>
      <c r="S13" s="35"/>
      <c r="T13" s="35"/>
    </row>
    <row r="14" spans="1:20" ht="29.25" customHeight="1" x14ac:dyDescent="0.2">
      <c r="A14" s="35" t="s">
        <v>314</v>
      </c>
      <c r="B14" s="35" t="s">
        <v>337</v>
      </c>
      <c r="C14" s="35" t="s">
        <v>454</v>
      </c>
      <c r="D14" s="35" t="s">
        <v>854</v>
      </c>
      <c r="E14" s="35" t="s">
        <v>472</v>
      </c>
      <c r="F14" s="35" t="s">
        <v>371</v>
      </c>
      <c r="G14" s="35" t="s">
        <v>78</v>
      </c>
      <c r="H14" s="35"/>
      <c r="I14" s="35"/>
      <c r="J14" s="35" t="s">
        <v>372</v>
      </c>
      <c r="K14" s="35" t="s">
        <v>856</v>
      </c>
      <c r="L14" s="35"/>
      <c r="M14" s="35"/>
      <c r="N14" s="35">
        <v>1521</v>
      </c>
      <c r="O14" s="35">
        <v>1522</v>
      </c>
      <c r="P14" s="35"/>
      <c r="Q14" s="35"/>
      <c r="R14" s="35" t="s">
        <v>863</v>
      </c>
      <c r="S14" s="35"/>
      <c r="T14" s="35"/>
    </row>
    <row r="15" spans="1:20" ht="43.5" customHeight="1" x14ac:dyDescent="0.2">
      <c r="A15" s="35" t="s">
        <v>314</v>
      </c>
      <c r="B15" s="35" t="s">
        <v>337</v>
      </c>
      <c r="C15" s="35" t="s">
        <v>454</v>
      </c>
      <c r="D15" s="35" t="s">
        <v>855</v>
      </c>
      <c r="E15" s="35" t="s">
        <v>473</v>
      </c>
      <c r="F15" s="35" t="s">
        <v>371</v>
      </c>
      <c r="G15" s="35" t="s">
        <v>78</v>
      </c>
      <c r="H15" s="35" t="s">
        <v>372</v>
      </c>
      <c r="I15" s="35" t="s">
        <v>851</v>
      </c>
      <c r="J15" s="35"/>
      <c r="K15" s="35"/>
      <c r="L15" s="35"/>
      <c r="M15" s="35"/>
      <c r="N15" s="35">
        <v>22</v>
      </c>
      <c r="O15" s="35">
        <v>22</v>
      </c>
      <c r="P15" s="35"/>
      <c r="Q15" s="35"/>
      <c r="R15" s="35" t="s">
        <v>861</v>
      </c>
      <c r="S15" s="35"/>
      <c r="T15" s="35"/>
    </row>
    <row r="16" spans="1:20" ht="43.5" customHeight="1" x14ac:dyDescent="0.2">
      <c r="A16" s="35" t="s">
        <v>314</v>
      </c>
      <c r="B16" s="35" t="s">
        <v>337</v>
      </c>
      <c r="C16" s="35" t="s">
        <v>454</v>
      </c>
      <c r="D16" s="35" t="s">
        <v>855</v>
      </c>
      <c r="E16" s="35" t="s">
        <v>473</v>
      </c>
      <c r="F16" s="35" t="s">
        <v>371</v>
      </c>
      <c r="G16" s="35" t="s">
        <v>78</v>
      </c>
      <c r="H16" s="35" t="s">
        <v>79</v>
      </c>
      <c r="I16" s="35" t="s">
        <v>852</v>
      </c>
      <c r="J16" s="35"/>
      <c r="K16" s="35"/>
      <c r="L16" s="35"/>
      <c r="M16" s="35"/>
      <c r="N16" s="35">
        <v>443</v>
      </c>
      <c r="O16" s="35">
        <v>443</v>
      </c>
      <c r="P16" s="35"/>
      <c r="Q16" s="35"/>
      <c r="R16" s="35" t="s">
        <v>853</v>
      </c>
      <c r="S16" s="35"/>
      <c r="T16" s="35"/>
    </row>
    <row r="17" spans="1:20" ht="43.5" customHeight="1" x14ac:dyDescent="0.2">
      <c r="A17" s="35" t="s">
        <v>314</v>
      </c>
      <c r="B17" s="35" t="s">
        <v>337</v>
      </c>
      <c r="C17" s="35" t="s">
        <v>454</v>
      </c>
      <c r="D17" s="35" t="s">
        <v>855</v>
      </c>
      <c r="E17" s="35" t="s">
        <v>472</v>
      </c>
      <c r="F17" s="35" t="s">
        <v>371</v>
      </c>
      <c r="G17" s="35" t="s">
        <v>78</v>
      </c>
      <c r="H17" s="35"/>
      <c r="I17" s="35"/>
      <c r="J17" s="35" t="s">
        <v>475</v>
      </c>
      <c r="K17" s="35" t="s">
        <v>866</v>
      </c>
      <c r="L17" s="35"/>
      <c r="M17" s="35"/>
      <c r="N17" s="35">
        <v>443</v>
      </c>
      <c r="O17" s="35">
        <v>443</v>
      </c>
      <c r="P17" s="35"/>
      <c r="Q17" s="35"/>
      <c r="R17" s="35" t="s">
        <v>882</v>
      </c>
      <c r="S17" s="35"/>
      <c r="T17" s="35"/>
    </row>
    <row r="18" spans="1:20" ht="32" x14ac:dyDescent="0.2">
      <c r="A18" s="35" t="s">
        <v>314</v>
      </c>
      <c r="B18" s="35" t="s">
        <v>337</v>
      </c>
      <c r="C18" s="35" t="s">
        <v>454</v>
      </c>
      <c r="D18" s="35" t="s">
        <v>855</v>
      </c>
      <c r="E18" s="35" t="s">
        <v>472</v>
      </c>
      <c r="F18" s="35" t="s">
        <v>371</v>
      </c>
      <c r="G18" s="35" t="s">
        <v>78</v>
      </c>
      <c r="H18" s="35"/>
      <c r="I18" s="35"/>
      <c r="J18" s="35" t="s">
        <v>372</v>
      </c>
      <c r="K18" s="35" t="s">
        <v>854</v>
      </c>
      <c r="L18" s="35"/>
      <c r="M18" s="35"/>
      <c r="N18" s="35">
        <v>80</v>
      </c>
      <c r="O18" s="35">
        <v>80</v>
      </c>
      <c r="P18" s="35"/>
      <c r="Q18" s="35"/>
      <c r="R18" s="35" t="s">
        <v>864</v>
      </c>
      <c r="S18" s="35"/>
      <c r="T18" s="35"/>
    </row>
    <row r="19" spans="1:20" s="35" customFormat="1" ht="31.75" customHeight="1" x14ac:dyDescent="0.2">
      <c r="A19" s="35" t="s">
        <v>314</v>
      </c>
      <c r="B19" s="35" t="s">
        <v>337</v>
      </c>
      <c r="C19" s="35" t="s">
        <v>454</v>
      </c>
      <c r="D19" s="35" t="s">
        <v>856</v>
      </c>
      <c r="E19" s="35" t="s">
        <v>473</v>
      </c>
      <c r="F19" s="35" t="s">
        <v>371</v>
      </c>
      <c r="G19" s="35" t="s">
        <v>78</v>
      </c>
      <c r="H19" s="35" t="s">
        <v>372</v>
      </c>
      <c r="I19" s="35" t="s">
        <v>851</v>
      </c>
      <c r="N19" s="35">
        <v>22</v>
      </c>
      <c r="O19" s="35">
        <v>22</v>
      </c>
      <c r="R19" s="35" t="s">
        <v>861</v>
      </c>
    </row>
    <row r="20" spans="1:20" s="35" customFormat="1" ht="31.75" customHeight="1" x14ac:dyDescent="0.2">
      <c r="A20" s="35" t="s">
        <v>314</v>
      </c>
      <c r="B20" s="35" t="s">
        <v>337</v>
      </c>
      <c r="C20" s="35" t="s">
        <v>454</v>
      </c>
      <c r="D20" s="35" t="s">
        <v>856</v>
      </c>
      <c r="E20" s="35" t="s">
        <v>473</v>
      </c>
      <c r="F20" s="35" t="s">
        <v>371</v>
      </c>
      <c r="G20" s="35" t="s">
        <v>78</v>
      </c>
      <c r="H20" s="35" t="s">
        <v>372</v>
      </c>
      <c r="I20" s="35" t="s">
        <v>854</v>
      </c>
      <c r="N20" s="35">
        <v>1521</v>
      </c>
      <c r="O20" s="35">
        <v>1522</v>
      </c>
      <c r="R20" s="35" t="s">
        <v>865</v>
      </c>
    </row>
    <row r="21" spans="1:20" s="35" customFormat="1" ht="48" x14ac:dyDescent="0.2">
      <c r="A21" s="35" t="s">
        <v>314</v>
      </c>
      <c r="B21" s="35" t="s">
        <v>337</v>
      </c>
      <c r="C21" s="35" t="s">
        <v>454</v>
      </c>
      <c r="D21" s="35" t="s">
        <v>856</v>
      </c>
      <c r="E21" s="35" t="s">
        <v>472</v>
      </c>
      <c r="F21" s="35" t="s">
        <v>371</v>
      </c>
      <c r="G21" s="35" t="s">
        <v>78</v>
      </c>
      <c r="J21" s="35" t="s">
        <v>475</v>
      </c>
      <c r="K21" s="35" t="s">
        <v>866</v>
      </c>
      <c r="N21" s="35">
        <v>443</v>
      </c>
      <c r="O21" s="35">
        <v>443</v>
      </c>
      <c r="R21" s="35" t="s">
        <v>882</v>
      </c>
    </row>
    <row r="22" spans="1:20" ht="29.25" customHeight="1" x14ac:dyDescent="0.2">
      <c r="A22" s="35" t="s">
        <v>314</v>
      </c>
      <c r="B22" s="35" t="s">
        <v>337</v>
      </c>
      <c r="C22" s="35" t="s">
        <v>455</v>
      </c>
      <c r="D22" s="35" t="s">
        <v>868</v>
      </c>
      <c r="E22" s="35" t="s">
        <v>472</v>
      </c>
      <c r="F22" s="35" t="s">
        <v>371</v>
      </c>
      <c r="G22" s="35" t="s">
        <v>78</v>
      </c>
      <c r="H22" s="35"/>
      <c r="I22" s="35"/>
      <c r="J22" s="35" t="s">
        <v>372</v>
      </c>
      <c r="K22" s="35" t="s">
        <v>869</v>
      </c>
      <c r="L22" s="35"/>
      <c r="M22" s="35"/>
      <c r="N22" s="35">
        <v>22</v>
      </c>
      <c r="O22" s="35">
        <v>22</v>
      </c>
      <c r="P22" s="35"/>
      <c r="Q22" s="35"/>
      <c r="R22" s="35" t="s">
        <v>870</v>
      </c>
      <c r="S22" s="35"/>
      <c r="T22" s="35"/>
    </row>
    <row r="23" spans="1:20" ht="28.75" customHeight="1" x14ac:dyDescent="0.2">
      <c r="A23" s="35" t="s">
        <v>314</v>
      </c>
      <c r="B23" s="35" t="s">
        <v>337</v>
      </c>
      <c r="C23" s="35" t="s">
        <v>455</v>
      </c>
      <c r="D23" s="35" t="s">
        <v>868</v>
      </c>
      <c r="E23" s="35" t="s">
        <v>472</v>
      </c>
      <c r="F23" s="35" t="s">
        <v>371</v>
      </c>
      <c r="G23" s="35" t="s">
        <v>78</v>
      </c>
      <c r="H23" s="35"/>
      <c r="I23" s="35"/>
      <c r="J23" s="35" t="s">
        <v>372</v>
      </c>
      <c r="K23" s="35" t="s">
        <v>871</v>
      </c>
      <c r="L23" s="35"/>
      <c r="M23" s="35"/>
      <c r="N23" s="35">
        <v>22</v>
      </c>
      <c r="O23" s="35">
        <v>22</v>
      </c>
      <c r="P23" s="35"/>
      <c r="Q23" s="35"/>
      <c r="R23" s="35" t="s">
        <v>872</v>
      </c>
      <c r="S23" s="35"/>
      <c r="T23" s="35"/>
    </row>
    <row r="24" spans="1:20" ht="28.75" customHeight="1" x14ac:dyDescent="0.2">
      <c r="A24" s="35" t="s">
        <v>314</v>
      </c>
      <c r="B24" s="35" t="s">
        <v>337</v>
      </c>
      <c r="C24" s="35" t="s">
        <v>455</v>
      </c>
      <c r="D24" s="35" t="s">
        <v>868</v>
      </c>
      <c r="E24" s="35" t="s">
        <v>472</v>
      </c>
      <c r="F24" s="35" t="s">
        <v>371</v>
      </c>
      <c r="G24" s="35" t="s">
        <v>78</v>
      </c>
      <c r="H24" s="35"/>
      <c r="I24" s="35"/>
      <c r="J24" s="35" t="s">
        <v>372</v>
      </c>
      <c r="K24" s="35" t="s">
        <v>873</v>
      </c>
      <c r="L24" s="35"/>
      <c r="M24" s="35"/>
      <c r="N24" s="35">
        <v>22</v>
      </c>
      <c r="O24" s="35">
        <v>22</v>
      </c>
      <c r="P24" s="35"/>
      <c r="Q24" s="35"/>
      <c r="R24" s="35" t="s">
        <v>874</v>
      </c>
      <c r="S24" s="35"/>
      <c r="T24" s="35"/>
    </row>
    <row r="25" spans="1:20" ht="48" x14ac:dyDescent="0.2">
      <c r="A25" s="35" t="s">
        <v>314</v>
      </c>
      <c r="B25" s="35" t="s">
        <v>337</v>
      </c>
      <c r="C25" s="35" t="s">
        <v>455</v>
      </c>
      <c r="D25" s="35" t="s">
        <v>868</v>
      </c>
      <c r="E25" s="35" t="s">
        <v>472</v>
      </c>
      <c r="F25" s="35" t="s">
        <v>371</v>
      </c>
      <c r="G25" s="35" t="s">
        <v>78</v>
      </c>
      <c r="H25" s="35"/>
      <c r="I25" s="35"/>
      <c r="J25" s="35" t="s">
        <v>475</v>
      </c>
      <c r="K25" s="35" t="s">
        <v>866</v>
      </c>
      <c r="L25" s="35"/>
      <c r="M25" s="35"/>
      <c r="N25" s="35">
        <v>443</v>
      </c>
      <c r="O25" s="35">
        <v>443</v>
      </c>
      <c r="P25" s="35"/>
      <c r="Q25" s="35"/>
      <c r="R25" s="35" t="s">
        <v>882</v>
      </c>
      <c r="S25" s="35"/>
      <c r="T25" s="35"/>
    </row>
    <row r="26" spans="1:20" ht="29.25" customHeight="1" x14ac:dyDescent="0.2">
      <c r="A26" s="35" t="s">
        <v>314</v>
      </c>
      <c r="B26" s="35" t="s">
        <v>337</v>
      </c>
      <c r="C26" s="35" t="s">
        <v>455</v>
      </c>
      <c r="D26" s="35" t="s">
        <v>871</v>
      </c>
      <c r="E26" s="35" t="s">
        <v>473</v>
      </c>
      <c r="F26" s="35" t="s">
        <v>371</v>
      </c>
      <c r="G26" s="35" t="s">
        <v>78</v>
      </c>
      <c r="H26" s="35" t="s">
        <v>372</v>
      </c>
      <c r="I26" s="35" t="s">
        <v>869</v>
      </c>
      <c r="J26" s="35"/>
      <c r="K26" s="35"/>
      <c r="L26" s="35"/>
      <c r="M26" s="35"/>
      <c r="N26" s="35">
        <v>80</v>
      </c>
      <c r="O26" s="35">
        <v>80</v>
      </c>
      <c r="P26" s="35"/>
      <c r="Q26" s="35"/>
      <c r="R26" s="35" t="s">
        <v>875</v>
      </c>
      <c r="S26" s="35"/>
      <c r="T26" s="35"/>
    </row>
    <row r="27" spans="1:20" ht="29.25" customHeight="1" x14ac:dyDescent="0.2">
      <c r="A27" s="35" t="s">
        <v>314</v>
      </c>
      <c r="B27" s="35" t="s">
        <v>337</v>
      </c>
      <c r="C27" s="35" t="s">
        <v>455</v>
      </c>
      <c r="D27" s="35" t="s">
        <v>871</v>
      </c>
      <c r="E27" s="35" t="s">
        <v>473</v>
      </c>
      <c r="F27" s="35" t="s">
        <v>371</v>
      </c>
      <c r="G27" s="35" t="s">
        <v>78</v>
      </c>
      <c r="H27" s="35" t="s">
        <v>372</v>
      </c>
      <c r="I27" s="35" t="s">
        <v>868</v>
      </c>
      <c r="J27" s="35"/>
      <c r="K27" s="35"/>
      <c r="L27" s="35"/>
      <c r="M27" s="35"/>
      <c r="N27" s="35">
        <v>22</v>
      </c>
      <c r="O27" s="35">
        <v>22</v>
      </c>
      <c r="P27" s="35"/>
      <c r="Q27" s="35"/>
      <c r="R27" s="35" t="s">
        <v>876</v>
      </c>
      <c r="S27" s="35"/>
      <c r="T27" s="35"/>
    </row>
    <row r="28" spans="1:20" ht="29.25" customHeight="1" x14ac:dyDescent="0.2">
      <c r="A28" s="35" t="s">
        <v>314</v>
      </c>
      <c r="B28" s="35" t="s">
        <v>337</v>
      </c>
      <c r="C28" s="35" t="s">
        <v>455</v>
      </c>
      <c r="D28" s="35" t="s">
        <v>871</v>
      </c>
      <c r="E28" s="35" t="s">
        <v>473</v>
      </c>
      <c r="F28" s="35" t="s">
        <v>371</v>
      </c>
      <c r="G28" s="35" t="s">
        <v>78</v>
      </c>
      <c r="H28" s="35" t="s">
        <v>372</v>
      </c>
      <c r="I28" s="35" t="s">
        <v>868</v>
      </c>
      <c r="J28" s="35"/>
      <c r="K28" s="35"/>
      <c r="L28" s="35"/>
      <c r="M28" s="35"/>
      <c r="N28" s="35">
        <v>3389</v>
      </c>
      <c r="O28" s="35">
        <v>3389</v>
      </c>
      <c r="P28" s="35"/>
      <c r="Q28" s="35"/>
      <c r="R28" s="35" t="s">
        <v>877</v>
      </c>
      <c r="S28" s="35"/>
      <c r="T28" s="35"/>
    </row>
    <row r="29" spans="1:20" ht="48" x14ac:dyDescent="0.2">
      <c r="A29" s="35" t="s">
        <v>314</v>
      </c>
      <c r="B29" s="35" t="s">
        <v>337</v>
      </c>
      <c r="C29" s="35" t="s">
        <v>455</v>
      </c>
      <c r="D29" s="35" t="s">
        <v>871</v>
      </c>
      <c r="E29" s="35" t="s">
        <v>472</v>
      </c>
      <c r="F29" s="35" t="s">
        <v>371</v>
      </c>
      <c r="G29" s="35" t="s">
        <v>78</v>
      </c>
      <c r="H29" s="35"/>
      <c r="I29" s="35"/>
      <c r="J29" s="35" t="s">
        <v>475</v>
      </c>
      <c r="K29" s="35" t="s">
        <v>866</v>
      </c>
      <c r="L29" s="35"/>
      <c r="M29" s="35"/>
      <c r="N29" s="35">
        <v>443</v>
      </c>
      <c r="O29" s="35">
        <v>443</v>
      </c>
      <c r="P29" s="35"/>
      <c r="Q29" s="35"/>
      <c r="R29" s="35" t="s">
        <v>882</v>
      </c>
      <c r="S29" s="35"/>
      <c r="T29" s="35"/>
    </row>
    <row r="30" spans="1:20" ht="43.5" customHeight="1" x14ac:dyDescent="0.2">
      <c r="A30" s="35" t="s">
        <v>314</v>
      </c>
      <c r="B30" s="35" t="s">
        <v>337</v>
      </c>
      <c r="C30" s="35" t="s">
        <v>455</v>
      </c>
      <c r="D30" s="35" t="s">
        <v>871</v>
      </c>
      <c r="E30" s="35" t="s">
        <v>472</v>
      </c>
      <c r="F30" s="35" t="s">
        <v>371</v>
      </c>
      <c r="G30" s="35" t="s">
        <v>78</v>
      </c>
      <c r="H30" s="35"/>
      <c r="I30" s="35"/>
      <c r="J30" s="35" t="s">
        <v>79</v>
      </c>
      <c r="K30" s="35" t="s">
        <v>911</v>
      </c>
      <c r="L30" s="35"/>
      <c r="M30" s="35"/>
      <c r="N30" s="35">
        <v>1521</v>
      </c>
      <c r="O30" s="35">
        <v>1522</v>
      </c>
      <c r="P30" s="35"/>
      <c r="Q30" s="35"/>
      <c r="R30" s="35" t="s">
        <v>912</v>
      </c>
      <c r="S30" s="35"/>
      <c r="T30" s="35"/>
    </row>
    <row r="31" spans="1:20" ht="43.5" customHeight="1" x14ac:dyDescent="0.2">
      <c r="A31" s="35" t="s">
        <v>314</v>
      </c>
      <c r="B31" s="35" t="s">
        <v>337</v>
      </c>
      <c r="C31" s="35" t="s">
        <v>455</v>
      </c>
      <c r="D31" s="35" t="s">
        <v>871</v>
      </c>
      <c r="E31" s="35" t="s">
        <v>472</v>
      </c>
      <c r="F31" s="35" t="s">
        <v>371</v>
      </c>
      <c r="G31" s="35" t="s">
        <v>78</v>
      </c>
      <c r="H31" s="35"/>
      <c r="I31" s="35"/>
      <c r="J31" s="35" t="s">
        <v>79</v>
      </c>
      <c r="K31" s="35" t="s">
        <v>911</v>
      </c>
      <c r="L31" s="35"/>
      <c r="M31" s="35"/>
      <c r="N31" s="35">
        <v>6200</v>
      </c>
      <c r="O31" s="35">
        <v>6200</v>
      </c>
      <c r="P31" s="35"/>
      <c r="Q31" s="35"/>
      <c r="R31" s="35" t="s">
        <v>913</v>
      </c>
      <c r="S31" s="35"/>
      <c r="T31" s="35"/>
    </row>
    <row r="32" spans="1:20" ht="43.5" customHeight="1" x14ac:dyDescent="0.2">
      <c r="A32" s="35" t="s">
        <v>314</v>
      </c>
      <c r="B32" s="35" t="s">
        <v>337</v>
      </c>
      <c r="C32" s="35" t="s">
        <v>455</v>
      </c>
      <c r="D32" s="35" t="s">
        <v>871</v>
      </c>
      <c r="E32" s="35" t="s">
        <v>472</v>
      </c>
      <c r="F32" s="35" t="s">
        <v>371</v>
      </c>
      <c r="G32" s="35" t="s">
        <v>78</v>
      </c>
      <c r="H32" s="35"/>
      <c r="I32" s="35"/>
      <c r="J32" s="35" t="s">
        <v>372</v>
      </c>
      <c r="K32" s="35" t="s">
        <v>873</v>
      </c>
      <c r="L32" s="35"/>
      <c r="M32" s="35"/>
      <c r="N32" s="35">
        <v>6200</v>
      </c>
      <c r="O32" s="35">
        <v>6200</v>
      </c>
      <c r="P32" s="35"/>
      <c r="Q32" s="35"/>
      <c r="R32" s="35" t="s">
        <v>878</v>
      </c>
      <c r="S32" s="35"/>
      <c r="T32" s="35"/>
    </row>
    <row r="33" spans="1:20" ht="29.25" customHeight="1" x14ac:dyDescent="0.2">
      <c r="A33" s="35" t="s">
        <v>314</v>
      </c>
      <c r="B33" s="35" t="s">
        <v>337</v>
      </c>
      <c r="C33" s="35" t="s">
        <v>455</v>
      </c>
      <c r="D33" s="35" t="s">
        <v>871</v>
      </c>
      <c r="E33" s="35" t="s">
        <v>472</v>
      </c>
      <c r="F33" s="35" t="s">
        <v>371</v>
      </c>
      <c r="G33" s="35" t="s">
        <v>78</v>
      </c>
      <c r="H33" s="35"/>
      <c r="I33" s="35"/>
      <c r="J33" s="35" t="s">
        <v>372</v>
      </c>
      <c r="K33" s="35" t="s">
        <v>873</v>
      </c>
      <c r="L33" s="35"/>
      <c r="M33" s="35"/>
      <c r="N33" s="35">
        <v>1521</v>
      </c>
      <c r="O33" s="35">
        <v>1522</v>
      </c>
      <c r="P33" s="35"/>
      <c r="Q33" s="35"/>
      <c r="R33" s="35" t="s">
        <v>879</v>
      </c>
      <c r="S33" s="35"/>
      <c r="T33" s="35"/>
    </row>
    <row r="34" spans="1:20" ht="43.5" customHeight="1" x14ac:dyDescent="0.2">
      <c r="A34" s="35" t="s">
        <v>314</v>
      </c>
      <c r="B34" s="35" t="s">
        <v>337</v>
      </c>
      <c r="C34" s="35" t="s">
        <v>455</v>
      </c>
      <c r="D34" s="35" t="s">
        <v>869</v>
      </c>
      <c r="E34" s="35" t="s">
        <v>473</v>
      </c>
      <c r="F34" s="35" t="s">
        <v>371</v>
      </c>
      <c r="G34" s="35" t="s">
        <v>78</v>
      </c>
      <c r="H34" s="35" t="s">
        <v>372</v>
      </c>
      <c r="I34" s="35" t="s">
        <v>868</v>
      </c>
      <c r="J34" s="35"/>
      <c r="K34" s="35"/>
      <c r="L34" s="35"/>
      <c r="M34" s="35"/>
      <c r="N34" s="35">
        <v>22</v>
      </c>
      <c r="O34" s="35">
        <v>22</v>
      </c>
      <c r="P34" s="35"/>
      <c r="Q34" s="35"/>
      <c r="R34" s="35" t="s">
        <v>876</v>
      </c>
      <c r="S34" s="35"/>
      <c r="T34" s="35"/>
    </row>
    <row r="35" spans="1:20" ht="43.5" customHeight="1" x14ac:dyDescent="0.2">
      <c r="A35" s="35" t="s">
        <v>314</v>
      </c>
      <c r="B35" s="35" t="s">
        <v>337</v>
      </c>
      <c r="C35" s="35" t="s">
        <v>455</v>
      </c>
      <c r="D35" s="35" t="s">
        <v>869</v>
      </c>
      <c r="E35" s="35" t="s">
        <v>473</v>
      </c>
      <c r="F35" s="35" t="s">
        <v>371</v>
      </c>
      <c r="G35" s="35" t="s">
        <v>78</v>
      </c>
      <c r="H35" s="35" t="s">
        <v>79</v>
      </c>
      <c r="I35" s="35" t="s">
        <v>852</v>
      </c>
      <c r="J35" s="35"/>
      <c r="K35" s="35"/>
      <c r="L35" s="35"/>
      <c r="M35" s="35"/>
      <c r="N35" s="35">
        <v>443</v>
      </c>
      <c r="O35" s="35">
        <v>443</v>
      </c>
      <c r="P35" s="35"/>
      <c r="Q35" s="35"/>
      <c r="R35" s="35" t="s">
        <v>853</v>
      </c>
      <c r="S35" s="35"/>
      <c r="T35" s="35"/>
    </row>
    <row r="36" spans="1:20" ht="43.5" customHeight="1" x14ac:dyDescent="0.2">
      <c r="A36" s="35" t="s">
        <v>314</v>
      </c>
      <c r="B36" s="35" t="s">
        <v>337</v>
      </c>
      <c r="C36" s="35" t="s">
        <v>455</v>
      </c>
      <c r="D36" s="35" t="s">
        <v>869</v>
      </c>
      <c r="E36" s="35" t="s">
        <v>472</v>
      </c>
      <c r="F36" s="35" t="s">
        <v>371</v>
      </c>
      <c r="G36" s="35" t="s">
        <v>78</v>
      </c>
      <c r="H36" s="35"/>
      <c r="I36" s="35"/>
      <c r="J36" s="35" t="s">
        <v>475</v>
      </c>
      <c r="K36" s="35" t="s">
        <v>866</v>
      </c>
      <c r="L36" s="35"/>
      <c r="M36" s="35"/>
      <c r="N36" s="35">
        <v>443</v>
      </c>
      <c r="O36" s="35">
        <v>443</v>
      </c>
      <c r="P36" s="35"/>
      <c r="Q36" s="35"/>
      <c r="R36" s="35" t="s">
        <v>882</v>
      </c>
      <c r="S36" s="35"/>
      <c r="T36" s="35"/>
    </row>
    <row r="37" spans="1:20" ht="32" x14ac:dyDescent="0.2">
      <c r="A37" s="35" t="s">
        <v>314</v>
      </c>
      <c r="B37" s="35" t="s">
        <v>337</v>
      </c>
      <c r="C37" s="35" t="s">
        <v>455</v>
      </c>
      <c r="D37" s="35" t="s">
        <v>869</v>
      </c>
      <c r="E37" s="35" t="s">
        <v>472</v>
      </c>
      <c r="F37" s="35" t="s">
        <v>371</v>
      </c>
      <c r="G37" s="35" t="s">
        <v>78</v>
      </c>
      <c r="H37" s="35"/>
      <c r="I37" s="35"/>
      <c r="J37" s="35" t="s">
        <v>372</v>
      </c>
      <c r="K37" s="35" t="s">
        <v>871</v>
      </c>
      <c r="L37" s="35"/>
      <c r="M37" s="35"/>
      <c r="N37" s="35">
        <v>80</v>
      </c>
      <c r="O37" s="35">
        <v>80</v>
      </c>
      <c r="P37" s="35"/>
      <c r="Q37" s="35"/>
      <c r="R37" s="35" t="s">
        <v>880</v>
      </c>
      <c r="S37" s="35"/>
      <c r="T37" s="35"/>
    </row>
    <row r="38" spans="1:20" s="35" customFormat="1" ht="31.75" customHeight="1" x14ac:dyDescent="0.2">
      <c r="A38" s="35" t="s">
        <v>314</v>
      </c>
      <c r="B38" s="35" t="s">
        <v>337</v>
      </c>
      <c r="C38" s="35" t="s">
        <v>455</v>
      </c>
      <c r="D38" s="35" t="s">
        <v>873</v>
      </c>
      <c r="E38" s="35" t="s">
        <v>473</v>
      </c>
      <c r="F38" s="35" t="s">
        <v>371</v>
      </c>
      <c r="G38" s="35" t="s">
        <v>78</v>
      </c>
      <c r="H38" s="35" t="s">
        <v>372</v>
      </c>
      <c r="I38" s="35" t="s">
        <v>868</v>
      </c>
      <c r="N38" s="35">
        <v>22</v>
      </c>
      <c r="O38" s="35">
        <v>22</v>
      </c>
      <c r="R38" s="35" t="s">
        <v>876</v>
      </c>
    </row>
    <row r="39" spans="1:20" s="35" customFormat="1" ht="31.75" customHeight="1" x14ac:dyDescent="0.2">
      <c r="A39" s="35" t="s">
        <v>314</v>
      </c>
      <c r="B39" s="35" t="s">
        <v>337</v>
      </c>
      <c r="C39" s="35" t="s">
        <v>455</v>
      </c>
      <c r="D39" s="35" t="s">
        <v>873</v>
      </c>
      <c r="E39" s="35" t="s">
        <v>473</v>
      </c>
      <c r="F39" s="35" t="s">
        <v>371</v>
      </c>
      <c r="G39" s="35" t="s">
        <v>78</v>
      </c>
      <c r="H39" s="35" t="s">
        <v>372</v>
      </c>
      <c r="I39" s="35" t="s">
        <v>871</v>
      </c>
      <c r="N39" s="35">
        <v>1521</v>
      </c>
      <c r="O39" s="35">
        <v>1522</v>
      </c>
      <c r="R39" s="35" t="s">
        <v>881</v>
      </c>
    </row>
    <row r="40" spans="1:20" s="35" customFormat="1" ht="48" x14ac:dyDescent="0.2">
      <c r="A40" s="35" t="s">
        <v>314</v>
      </c>
      <c r="B40" s="35" t="s">
        <v>337</v>
      </c>
      <c r="C40" s="35" t="s">
        <v>455</v>
      </c>
      <c r="D40" s="35" t="s">
        <v>873</v>
      </c>
      <c r="E40" s="35" t="s">
        <v>472</v>
      </c>
      <c r="F40" s="35" t="s">
        <v>371</v>
      </c>
      <c r="G40" s="35" t="s">
        <v>78</v>
      </c>
      <c r="J40" s="35" t="s">
        <v>475</v>
      </c>
      <c r="K40" s="35" t="s">
        <v>866</v>
      </c>
      <c r="N40" s="35">
        <v>443</v>
      </c>
      <c r="O40" s="35">
        <v>443</v>
      </c>
      <c r="R40" s="35" t="s">
        <v>882</v>
      </c>
    </row>
    <row r="41" spans="1:20" ht="32" x14ac:dyDescent="0.2">
      <c r="A41" s="35" t="s">
        <v>314</v>
      </c>
      <c r="B41" s="35" t="s">
        <v>337</v>
      </c>
      <c r="C41" s="35" t="s">
        <v>889</v>
      </c>
      <c r="D41" s="35" t="s">
        <v>897</v>
      </c>
      <c r="E41" s="35" t="s">
        <v>472</v>
      </c>
      <c r="F41" s="35" t="s">
        <v>371</v>
      </c>
      <c r="G41" s="35" t="s">
        <v>78</v>
      </c>
      <c r="H41" s="35"/>
      <c r="I41" s="35"/>
      <c r="J41" s="35" t="s">
        <v>372</v>
      </c>
      <c r="K41" s="35" t="s">
        <v>897</v>
      </c>
      <c r="L41" s="35"/>
      <c r="M41" s="35"/>
      <c r="N41" s="35">
        <v>22</v>
      </c>
      <c r="O41" s="35">
        <v>22</v>
      </c>
      <c r="P41" s="35"/>
      <c r="Q41" s="35"/>
      <c r="R41" s="35" t="s">
        <v>899</v>
      </c>
      <c r="S41" s="35"/>
      <c r="T41" s="35"/>
    </row>
    <row r="42" spans="1:20" ht="48" x14ac:dyDescent="0.2">
      <c r="A42" s="35" t="s">
        <v>314</v>
      </c>
      <c r="B42" s="35" t="s">
        <v>337</v>
      </c>
      <c r="C42" s="35" t="s">
        <v>889</v>
      </c>
      <c r="D42" s="35" t="s">
        <v>897</v>
      </c>
      <c r="E42" s="35" t="s">
        <v>472</v>
      </c>
      <c r="F42" s="35" t="s">
        <v>371</v>
      </c>
      <c r="G42" s="35" t="s">
        <v>78</v>
      </c>
      <c r="H42" s="35"/>
      <c r="I42" s="35"/>
      <c r="J42" s="35" t="s">
        <v>475</v>
      </c>
      <c r="K42" s="35" t="s">
        <v>866</v>
      </c>
      <c r="L42" s="35"/>
      <c r="M42" s="35"/>
      <c r="N42" s="35">
        <v>443</v>
      </c>
      <c r="O42" s="35">
        <v>443</v>
      </c>
      <c r="P42" s="35"/>
      <c r="Q42" s="35"/>
      <c r="R42" s="35" t="s">
        <v>882</v>
      </c>
      <c r="S42" s="35"/>
      <c r="T42" s="35"/>
    </row>
    <row r="43" spans="1:20" ht="32" x14ac:dyDescent="0.2">
      <c r="A43" s="35" t="s">
        <v>314</v>
      </c>
      <c r="B43" s="35" t="s">
        <v>337</v>
      </c>
      <c r="C43" s="35" t="s">
        <v>889</v>
      </c>
      <c r="D43" s="35" t="s">
        <v>897</v>
      </c>
      <c r="E43" s="35" t="s">
        <v>473</v>
      </c>
      <c r="F43" s="35" t="s">
        <v>371</v>
      </c>
      <c r="G43" s="35" t="s">
        <v>78</v>
      </c>
      <c r="H43" s="35" t="s">
        <v>372</v>
      </c>
      <c r="I43" s="35" t="s">
        <v>897</v>
      </c>
      <c r="J43" s="35"/>
      <c r="K43" s="35"/>
      <c r="L43" s="35"/>
      <c r="M43" s="35"/>
      <c r="N43" s="35">
        <v>1521</v>
      </c>
      <c r="O43" s="35">
        <v>1522</v>
      </c>
      <c r="P43" s="35"/>
      <c r="Q43" s="35"/>
      <c r="R43" s="35" t="s">
        <v>900</v>
      </c>
      <c r="S43" s="35"/>
      <c r="T43" s="35"/>
    </row>
    <row r="44" spans="1:20" ht="32" x14ac:dyDescent="0.2">
      <c r="A44" s="35" t="s">
        <v>314</v>
      </c>
      <c r="B44" s="35" t="s">
        <v>337</v>
      </c>
      <c r="C44" s="35" t="s">
        <v>889</v>
      </c>
      <c r="D44" s="35" t="s">
        <v>897</v>
      </c>
      <c r="E44" s="35" t="s">
        <v>473</v>
      </c>
      <c r="F44" s="35" t="s">
        <v>371</v>
      </c>
      <c r="G44" s="35" t="s">
        <v>78</v>
      </c>
      <c r="H44" s="35" t="s">
        <v>79</v>
      </c>
      <c r="I44" s="35" t="s">
        <v>22</v>
      </c>
      <c r="J44" s="35"/>
      <c r="K44" s="35"/>
      <c r="L44" s="35"/>
      <c r="M44" s="35"/>
      <c r="N44" s="35">
        <v>1521</v>
      </c>
      <c r="O44" s="35">
        <v>1522</v>
      </c>
      <c r="P44" s="35"/>
      <c r="Q44" s="35"/>
      <c r="R44" s="35" t="s">
        <v>907</v>
      </c>
      <c r="S44" s="35"/>
      <c r="T44" s="35"/>
    </row>
    <row r="45" spans="1:20" ht="64" x14ac:dyDescent="0.2">
      <c r="A45" s="35" t="s">
        <v>314</v>
      </c>
      <c r="B45" s="35" t="s">
        <v>337</v>
      </c>
      <c r="C45" s="35" t="s">
        <v>889</v>
      </c>
      <c r="D45" s="35" t="s">
        <v>897</v>
      </c>
      <c r="E45" s="35" t="s">
        <v>473</v>
      </c>
      <c r="F45" s="35" t="s">
        <v>371</v>
      </c>
      <c r="G45" s="35" t="s">
        <v>78</v>
      </c>
      <c r="H45" s="35" t="s">
        <v>372</v>
      </c>
      <c r="I45" s="35" t="s">
        <v>897</v>
      </c>
      <c r="J45" s="35"/>
      <c r="K45" s="35"/>
      <c r="L45" s="35"/>
      <c r="M45" s="35"/>
      <c r="N45" s="35">
        <v>6200</v>
      </c>
      <c r="O45" s="35">
        <v>6200</v>
      </c>
      <c r="P45" s="35"/>
      <c r="Q45" s="35"/>
      <c r="R45" s="35" t="s">
        <v>901</v>
      </c>
      <c r="S45" s="35"/>
      <c r="T45" s="35"/>
    </row>
    <row r="46" spans="1:20" ht="48" x14ac:dyDescent="0.2">
      <c r="A46" s="35" t="s">
        <v>314</v>
      </c>
      <c r="B46" s="35" t="s">
        <v>337</v>
      </c>
      <c r="C46" s="35" t="s">
        <v>889</v>
      </c>
      <c r="D46" s="35" t="s">
        <v>897</v>
      </c>
      <c r="E46" s="35" t="s">
        <v>473</v>
      </c>
      <c r="F46" s="35" t="s">
        <v>371</v>
      </c>
      <c r="G46" s="35" t="s">
        <v>78</v>
      </c>
      <c r="H46" s="35" t="s">
        <v>79</v>
      </c>
      <c r="I46" s="35" t="s">
        <v>852</v>
      </c>
      <c r="J46" s="35"/>
      <c r="K46" s="35"/>
      <c r="L46" s="35"/>
      <c r="M46" s="35"/>
      <c r="N46" s="35">
        <v>1521</v>
      </c>
      <c r="O46" s="35">
        <v>1522</v>
      </c>
      <c r="P46" s="35"/>
      <c r="Q46" s="35"/>
      <c r="R46" s="35" t="s">
        <v>895</v>
      </c>
      <c r="S46" s="35"/>
      <c r="T46" s="35"/>
    </row>
    <row r="47" spans="1:20" ht="48" x14ac:dyDescent="0.2">
      <c r="A47" s="35" t="s">
        <v>314</v>
      </c>
      <c r="B47" s="35" t="s">
        <v>337</v>
      </c>
      <c r="C47" s="35" t="s">
        <v>889</v>
      </c>
      <c r="D47" s="35" t="s">
        <v>897</v>
      </c>
      <c r="E47" s="35" t="s">
        <v>473</v>
      </c>
      <c r="F47" s="35" t="s">
        <v>371</v>
      </c>
      <c r="G47" s="35" t="s">
        <v>78</v>
      </c>
      <c r="H47" s="35" t="s">
        <v>79</v>
      </c>
      <c r="I47" s="35" t="s">
        <v>24</v>
      </c>
      <c r="J47" s="35"/>
      <c r="K47" s="35"/>
      <c r="L47" s="35"/>
      <c r="M47" s="35"/>
      <c r="N47" s="35">
        <v>1521</v>
      </c>
      <c r="O47" s="35">
        <v>1522</v>
      </c>
      <c r="P47" s="35"/>
      <c r="Q47" s="35"/>
      <c r="R47" s="35" t="s">
        <v>908</v>
      </c>
      <c r="S47" s="35"/>
      <c r="T47" s="35"/>
    </row>
    <row r="48" spans="1:20" ht="64" x14ac:dyDescent="0.2">
      <c r="A48" s="35" t="s">
        <v>314</v>
      </c>
      <c r="B48" s="35" t="s">
        <v>337</v>
      </c>
      <c r="C48" s="35" t="s">
        <v>889</v>
      </c>
      <c r="D48" s="35" t="s">
        <v>897</v>
      </c>
      <c r="E48" s="35" t="s">
        <v>473</v>
      </c>
      <c r="F48" s="35" t="s">
        <v>371</v>
      </c>
      <c r="G48" s="35" t="s">
        <v>78</v>
      </c>
      <c r="H48" s="35" t="s">
        <v>79</v>
      </c>
      <c r="I48" s="35" t="s">
        <v>852</v>
      </c>
      <c r="J48" s="35"/>
      <c r="K48" s="35"/>
      <c r="L48" s="35"/>
      <c r="M48" s="35"/>
      <c r="N48" s="35">
        <v>6200</v>
      </c>
      <c r="O48" s="35">
        <v>6200</v>
      </c>
      <c r="P48" s="35"/>
      <c r="Q48" s="35"/>
      <c r="R48" s="35" t="s">
        <v>896</v>
      </c>
      <c r="S48" s="35"/>
      <c r="T48" s="35"/>
    </row>
    <row r="49" spans="1:20" ht="32" x14ac:dyDescent="0.2">
      <c r="A49" s="35" t="s">
        <v>314</v>
      </c>
      <c r="B49" s="35" t="s">
        <v>337</v>
      </c>
      <c r="C49" s="35" t="s">
        <v>889</v>
      </c>
      <c r="D49" s="35" t="s">
        <v>897</v>
      </c>
      <c r="E49" s="35" t="s">
        <v>472</v>
      </c>
      <c r="F49" s="35" t="s">
        <v>371</v>
      </c>
      <c r="G49" s="35" t="s">
        <v>78</v>
      </c>
      <c r="H49" s="35"/>
      <c r="I49" s="35"/>
      <c r="J49" s="35" t="s">
        <v>372</v>
      </c>
      <c r="K49" s="35" t="s">
        <v>897</v>
      </c>
      <c r="L49" s="35"/>
      <c r="M49" s="35"/>
      <c r="N49" s="35">
        <v>1521</v>
      </c>
      <c r="O49" s="35">
        <v>1522</v>
      </c>
      <c r="P49" s="35"/>
      <c r="Q49" s="35"/>
      <c r="R49" s="35" t="s">
        <v>904</v>
      </c>
      <c r="S49" s="35"/>
      <c r="T49" s="35"/>
    </row>
    <row r="50" spans="1:20" ht="64" x14ac:dyDescent="0.2">
      <c r="A50" s="35" t="s">
        <v>314</v>
      </c>
      <c r="B50" s="35" t="s">
        <v>337</v>
      </c>
      <c r="C50" s="35" t="s">
        <v>889</v>
      </c>
      <c r="D50" s="35" t="s">
        <v>897</v>
      </c>
      <c r="E50" s="35" t="s">
        <v>473</v>
      </c>
      <c r="F50" s="35" t="s">
        <v>371</v>
      </c>
      <c r="G50" s="35" t="s">
        <v>78</v>
      </c>
      <c r="H50" s="35" t="s">
        <v>79</v>
      </c>
      <c r="I50" s="35" t="s">
        <v>22</v>
      </c>
      <c r="J50" s="35"/>
      <c r="K50" s="35"/>
      <c r="L50" s="35"/>
      <c r="M50" s="35"/>
      <c r="N50" s="35">
        <v>6200</v>
      </c>
      <c r="O50" s="35">
        <v>6200</v>
      </c>
      <c r="P50" s="35"/>
      <c r="Q50" s="35"/>
      <c r="R50" s="35" t="s">
        <v>909</v>
      </c>
      <c r="S50" s="35"/>
      <c r="T50" s="35"/>
    </row>
    <row r="51" spans="1:20" ht="64" x14ac:dyDescent="0.2">
      <c r="A51" s="35" t="s">
        <v>314</v>
      </c>
      <c r="B51" s="35" t="s">
        <v>337</v>
      </c>
      <c r="C51" s="35" t="s">
        <v>889</v>
      </c>
      <c r="D51" s="35" t="s">
        <v>897</v>
      </c>
      <c r="E51" s="35" t="s">
        <v>472</v>
      </c>
      <c r="F51" s="35" t="s">
        <v>371</v>
      </c>
      <c r="G51" s="35" t="s">
        <v>78</v>
      </c>
      <c r="H51" s="35"/>
      <c r="I51" s="35"/>
      <c r="J51" s="35" t="s">
        <v>372</v>
      </c>
      <c r="K51" s="35" t="s">
        <v>897</v>
      </c>
      <c r="L51" s="35"/>
      <c r="M51" s="35"/>
      <c r="N51" s="35">
        <v>6200</v>
      </c>
      <c r="O51" s="35">
        <v>6200</v>
      </c>
      <c r="P51" s="35"/>
      <c r="Q51" s="35"/>
      <c r="R51" s="35" t="s">
        <v>902</v>
      </c>
      <c r="S51" s="35"/>
      <c r="T51" s="35"/>
    </row>
    <row r="52" spans="1:20" ht="64" x14ac:dyDescent="0.2">
      <c r="A52" s="35" t="s">
        <v>314</v>
      </c>
      <c r="B52" s="35" t="s">
        <v>337</v>
      </c>
      <c r="C52" s="35" t="s">
        <v>889</v>
      </c>
      <c r="D52" s="35" t="s">
        <v>897</v>
      </c>
      <c r="E52" s="35" t="s">
        <v>473</v>
      </c>
      <c r="F52" s="35" t="s">
        <v>371</v>
      </c>
      <c r="G52" s="35" t="s">
        <v>78</v>
      </c>
      <c r="H52" s="35" t="s">
        <v>79</v>
      </c>
      <c r="I52" s="35" t="s">
        <v>24</v>
      </c>
      <c r="J52" s="35"/>
      <c r="K52" s="35"/>
      <c r="L52" s="35"/>
      <c r="M52" s="35"/>
      <c r="N52" s="35">
        <v>6200</v>
      </c>
      <c r="O52" s="35">
        <v>6200</v>
      </c>
      <c r="P52" s="35"/>
      <c r="Q52" s="35"/>
      <c r="R52" s="35" t="s">
        <v>910</v>
      </c>
      <c r="S52" s="35"/>
      <c r="T52" s="35"/>
    </row>
    <row r="53" spans="1:20" ht="32" x14ac:dyDescent="0.2">
      <c r="A53" s="35" t="s">
        <v>314</v>
      </c>
      <c r="B53" s="35" t="s">
        <v>337</v>
      </c>
      <c r="C53" s="35" t="s">
        <v>889</v>
      </c>
      <c r="D53" s="35" t="s">
        <v>897</v>
      </c>
      <c r="E53" s="35" t="s">
        <v>473</v>
      </c>
      <c r="F53" s="35" t="s">
        <v>371</v>
      </c>
      <c r="G53" s="35" t="s">
        <v>78</v>
      </c>
      <c r="H53" s="35" t="s">
        <v>372</v>
      </c>
      <c r="I53" s="35" t="s">
        <v>897</v>
      </c>
      <c r="J53" s="35"/>
      <c r="K53" s="35"/>
      <c r="L53" s="35"/>
      <c r="M53" s="35"/>
      <c r="N53" s="35">
        <v>22</v>
      </c>
      <c r="O53" s="35">
        <v>22</v>
      </c>
      <c r="P53" s="35"/>
      <c r="Q53" s="35"/>
      <c r="R53" s="35" t="s">
        <v>903</v>
      </c>
      <c r="S53" s="35"/>
      <c r="T53" s="35"/>
    </row>
    <row r="54" spans="1:20" ht="32" x14ac:dyDescent="0.2">
      <c r="A54" s="35" t="s">
        <v>314</v>
      </c>
      <c r="B54" s="35" t="s">
        <v>337</v>
      </c>
      <c r="C54" s="35" t="s">
        <v>889</v>
      </c>
      <c r="D54" s="35" t="s">
        <v>898</v>
      </c>
      <c r="E54" s="35" t="s">
        <v>472</v>
      </c>
      <c r="F54" s="35" t="s">
        <v>371</v>
      </c>
      <c r="G54" s="35" t="s">
        <v>78</v>
      </c>
      <c r="H54" s="35"/>
      <c r="I54" s="35"/>
      <c r="J54" s="35" t="s">
        <v>475</v>
      </c>
      <c r="K54" s="35" t="s">
        <v>905</v>
      </c>
      <c r="L54" s="35"/>
      <c r="M54" s="35"/>
      <c r="N54" s="35">
        <v>443</v>
      </c>
      <c r="O54" s="35">
        <v>443</v>
      </c>
      <c r="P54" s="35"/>
      <c r="Q54" s="35"/>
      <c r="R54" s="35" t="s">
        <v>906</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32" t="s">
        <v>1325</v>
      </c>
      <c r="B1" s="143"/>
      <c r="C1" s="143"/>
      <c r="D1" s="143"/>
      <c r="E1" s="143"/>
      <c r="F1" s="143"/>
      <c r="G1" s="143"/>
      <c r="H1" s="143"/>
      <c r="I1" s="143"/>
    </row>
    <row r="2" spans="1:9" x14ac:dyDescent="0.2">
      <c r="A2" s="6" t="s">
        <v>0</v>
      </c>
      <c r="B2" s="6" t="s">
        <v>6</v>
      </c>
      <c r="C2" s="6" t="s">
        <v>1234</v>
      </c>
      <c r="D2" s="30" t="s">
        <v>1235</v>
      </c>
      <c r="E2" s="30" t="s">
        <v>1236</v>
      </c>
      <c r="F2" s="30" t="s">
        <v>1237</v>
      </c>
      <c r="G2" s="30" t="s">
        <v>1238</v>
      </c>
      <c r="H2" s="30" t="s">
        <v>1239</v>
      </c>
      <c r="I2" s="6" t="s">
        <v>402</v>
      </c>
    </row>
    <row r="3" spans="1:9" s="34" customFormat="1" x14ac:dyDescent="0.2">
      <c r="A3" s="32" t="s">
        <v>4</v>
      </c>
      <c r="B3" s="32"/>
      <c r="C3" s="32"/>
      <c r="D3" s="106"/>
      <c r="E3" s="106"/>
      <c r="F3" s="106"/>
      <c r="G3" s="106"/>
      <c r="H3" s="106"/>
      <c r="I3" s="32"/>
    </row>
    <row r="4" spans="1:9" ht="43.5" customHeight="1" x14ac:dyDescent="0.2">
      <c r="A4" s="35" t="s">
        <v>314</v>
      </c>
      <c r="B4" s="36" t="s">
        <v>337</v>
      </c>
      <c r="C4" s="35" t="s">
        <v>1285</v>
      </c>
      <c r="D4" s="35" t="s">
        <v>1287</v>
      </c>
      <c r="E4" s="35" t="s">
        <v>1289</v>
      </c>
      <c r="F4" s="35" t="s">
        <v>1277</v>
      </c>
      <c r="G4" s="35" t="s">
        <v>1278</v>
      </c>
      <c r="H4" s="35">
        <v>3600</v>
      </c>
      <c r="I4" s="33"/>
    </row>
    <row r="5" spans="1:9" ht="43.5" customHeight="1" x14ac:dyDescent="0.2">
      <c r="A5" s="35" t="s">
        <v>314</v>
      </c>
      <c r="B5" s="36" t="s">
        <v>337</v>
      </c>
      <c r="C5" s="35" t="s">
        <v>1285</v>
      </c>
      <c r="D5" s="35" t="s">
        <v>1287</v>
      </c>
      <c r="E5" s="35" t="s">
        <v>1290</v>
      </c>
      <c r="F5" s="35" t="s">
        <v>1279</v>
      </c>
      <c r="G5" s="35" t="s">
        <v>1280</v>
      </c>
      <c r="H5" s="35">
        <v>300</v>
      </c>
      <c r="I5" s="33"/>
    </row>
    <row r="6" spans="1:9" ht="43.5" customHeight="1" x14ac:dyDescent="0.2">
      <c r="A6" s="35" t="s">
        <v>314</v>
      </c>
      <c r="B6" s="36" t="s">
        <v>337</v>
      </c>
      <c r="C6" s="35" t="s">
        <v>1286</v>
      </c>
      <c r="D6" s="35" t="s">
        <v>1288</v>
      </c>
      <c r="E6" s="35" t="s">
        <v>1291</v>
      </c>
      <c r="F6" s="35" t="s">
        <v>1277</v>
      </c>
      <c r="G6" s="35" t="s">
        <v>1281</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4" t="s">
        <v>1317</v>
      </c>
      <c r="B1" s="145"/>
      <c r="C1" s="145"/>
      <c r="D1" s="145"/>
      <c r="E1" s="145"/>
      <c r="F1" s="145"/>
      <c r="G1" s="145"/>
      <c r="H1" s="145"/>
      <c r="I1" s="145"/>
      <c r="J1" s="145"/>
      <c r="K1" s="145"/>
    </row>
    <row r="2" spans="1:11" ht="32" x14ac:dyDescent="0.2">
      <c r="A2" s="30" t="s">
        <v>0</v>
      </c>
      <c r="B2" s="31" t="s">
        <v>6</v>
      </c>
      <c r="C2" s="30" t="s">
        <v>10</v>
      </c>
      <c r="D2" s="30" t="s">
        <v>310</v>
      </c>
      <c r="E2" s="30" t="s">
        <v>1240</v>
      </c>
      <c r="F2" s="30" t="s">
        <v>1241</v>
      </c>
      <c r="G2" s="30" t="s">
        <v>1242</v>
      </c>
      <c r="H2" s="30" t="s">
        <v>1243</v>
      </c>
      <c r="I2" s="30" t="s">
        <v>1244</v>
      </c>
      <c r="J2" s="30" t="s">
        <v>1275</v>
      </c>
      <c r="K2" s="30" t="s">
        <v>402</v>
      </c>
    </row>
    <row r="3" spans="1:11" s="34" customFormat="1" x14ac:dyDescent="0.2">
      <c r="A3" s="106" t="s">
        <v>4</v>
      </c>
      <c r="B3" s="106"/>
      <c r="C3" s="106"/>
      <c r="D3" s="106"/>
      <c r="E3" s="106"/>
      <c r="F3" s="106"/>
      <c r="G3" s="106"/>
      <c r="H3" s="106"/>
      <c r="I3" s="106"/>
      <c r="J3" s="106"/>
      <c r="K3" s="106"/>
    </row>
    <row r="4" spans="1:11" ht="64" x14ac:dyDescent="0.2">
      <c r="A4" s="36" t="s">
        <v>314</v>
      </c>
      <c r="B4" s="36" t="s">
        <v>337</v>
      </c>
      <c r="C4" s="36" t="s">
        <v>454</v>
      </c>
      <c r="D4" s="36" t="s">
        <v>454</v>
      </c>
      <c r="E4" s="35" t="s">
        <v>1292</v>
      </c>
      <c r="F4" s="33" t="s">
        <v>1282</v>
      </c>
      <c r="G4" s="36" t="s">
        <v>457</v>
      </c>
      <c r="H4" s="33" t="s">
        <v>1284</v>
      </c>
      <c r="I4" s="32"/>
      <c r="J4" s="33" t="s">
        <v>1276</v>
      </c>
      <c r="K4" s="33"/>
    </row>
    <row r="5" spans="1:11" ht="29.25" customHeight="1" x14ac:dyDescent="0.2">
      <c r="A5" s="35" t="s">
        <v>314</v>
      </c>
      <c r="B5" s="36" t="s">
        <v>337</v>
      </c>
      <c r="C5" s="36" t="s">
        <v>454</v>
      </c>
      <c r="D5" s="36" t="s">
        <v>454</v>
      </c>
      <c r="E5" s="35" t="s">
        <v>1292</v>
      </c>
      <c r="F5" s="33" t="s">
        <v>1283</v>
      </c>
      <c r="G5" s="36" t="s">
        <v>457</v>
      </c>
      <c r="H5" s="33" t="s">
        <v>1293</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E49E2F-6AC9-E44C-951A-95E664D2EEA6}">
          <x14:formula1>
            <xm:f>drop_down_rule_set!$L$2:$L$44</xm:f>
          </x14:formula1>
          <xm:sqref>A3:A1048576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72.75" customHeight="1" x14ac:dyDescent="0.2">
      <c r="A1" s="132" t="s">
        <v>1318</v>
      </c>
      <c r="B1" s="132"/>
      <c r="C1" s="132"/>
      <c r="D1" s="132"/>
      <c r="E1" s="132"/>
      <c r="F1" s="132"/>
      <c r="G1" s="132"/>
    </row>
    <row r="2" spans="1:7" s="43" customFormat="1" ht="28.75" customHeight="1" x14ac:dyDescent="0.2">
      <c r="A2" s="30" t="s">
        <v>0</v>
      </c>
      <c r="B2" s="30" t="s">
        <v>6</v>
      </c>
      <c r="C2" s="30" t="s">
        <v>310</v>
      </c>
      <c r="D2" s="31" t="s">
        <v>81</v>
      </c>
      <c r="E2" s="31" t="s">
        <v>82</v>
      </c>
      <c r="F2" s="31" t="s">
        <v>83</v>
      </c>
      <c r="G2" s="31" t="s">
        <v>402</v>
      </c>
    </row>
    <row r="3" spans="1:7" ht="44.25" customHeight="1" x14ac:dyDescent="0.2">
      <c r="A3" s="36" t="s">
        <v>5</v>
      </c>
      <c r="B3" s="36" t="s">
        <v>343</v>
      </c>
      <c r="C3" s="36" t="s">
        <v>84</v>
      </c>
      <c r="D3" s="36" t="s">
        <v>56</v>
      </c>
      <c r="E3" s="36" t="s">
        <v>85</v>
      </c>
      <c r="F3" s="36" t="s">
        <v>98</v>
      </c>
      <c r="G3" s="35" t="s">
        <v>410</v>
      </c>
    </row>
    <row r="4" spans="1:7" ht="28.75" customHeight="1" x14ac:dyDescent="0.2">
      <c r="A4" s="36" t="s">
        <v>5</v>
      </c>
      <c r="B4" s="36" t="s">
        <v>343</v>
      </c>
      <c r="C4" s="36" t="s">
        <v>86</v>
      </c>
      <c r="D4" s="36" t="s">
        <v>87</v>
      </c>
      <c r="E4" s="36" t="s">
        <v>85</v>
      </c>
      <c r="F4" s="36" t="s">
        <v>100</v>
      </c>
      <c r="G4" s="36"/>
    </row>
    <row r="5" spans="1:7" ht="28.75" customHeight="1" x14ac:dyDescent="0.2">
      <c r="A5" s="36" t="s">
        <v>5</v>
      </c>
      <c r="B5" s="36" t="s">
        <v>343</v>
      </c>
      <c r="C5" s="36" t="s">
        <v>88</v>
      </c>
      <c r="D5" s="36" t="s">
        <v>56</v>
      </c>
      <c r="E5" s="36" t="s">
        <v>85</v>
      </c>
      <c r="F5" s="36" t="s">
        <v>336</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1"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46" t="s">
        <v>1407</v>
      </c>
      <c r="B1" s="147"/>
      <c r="C1" s="147"/>
      <c r="D1" s="147"/>
      <c r="E1" s="147"/>
      <c r="F1" s="147"/>
      <c r="G1" s="147"/>
      <c r="H1" s="148"/>
      <c r="I1" s="133" t="s">
        <v>1392</v>
      </c>
      <c r="J1" s="134"/>
      <c r="K1" s="134"/>
      <c r="L1" s="134"/>
      <c r="M1" s="134"/>
      <c r="N1" s="134"/>
      <c r="O1" s="134"/>
      <c r="P1" s="134"/>
      <c r="Q1" s="134"/>
      <c r="R1" s="134"/>
      <c r="S1" s="134"/>
      <c r="T1" s="134"/>
      <c r="U1" s="134"/>
      <c r="V1" s="137"/>
    </row>
    <row r="2" spans="1:22" s="43" customFormat="1" ht="52.5" customHeight="1" x14ac:dyDescent="0.2">
      <c r="A2" s="30" t="s">
        <v>0</v>
      </c>
      <c r="B2" s="31" t="s">
        <v>6</v>
      </c>
      <c r="C2" s="31" t="s">
        <v>81</v>
      </c>
      <c r="D2" s="30" t="s">
        <v>310</v>
      </c>
      <c r="E2" s="31" t="s">
        <v>83</v>
      </c>
      <c r="F2" s="31" t="s">
        <v>39</v>
      </c>
      <c r="G2" s="30" t="s">
        <v>89</v>
      </c>
      <c r="H2" s="31" t="s">
        <v>90</v>
      </c>
      <c r="I2" s="30" t="s">
        <v>411</v>
      </c>
      <c r="J2" s="30" t="s">
        <v>82</v>
      </c>
      <c r="K2" s="31" t="s">
        <v>626</v>
      </c>
      <c r="L2" s="31" t="s">
        <v>627</v>
      </c>
      <c r="M2" s="31" t="s">
        <v>630</v>
      </c>
      <c r="N2" s="31" t="s">
        <v>631</v>
      </c>
      <c r="O2" s="31" t="s">
        <v>1352</v>
      </c>
      <c r="P2" s="30" t="s">
        <v>92</v>
      </c>
      <c r="Q2" s="30" t="s">
        <v>93</v>
      </c>
      <c r="R2" s="10" t="s">
        <v>420</v>
      </c>
      <c r="S2" s="30" t="s">
        <v>94</v>
      </c>
      <c r="T2" s="31" t="s">
        <v>95</v>
      </c>
      <c r="U2" s="31" t="s">
        <v>1210</v>
      </c>
      <c r="V2" s="30" t="s">
        <v>402</v>
      </c>
    </row>
    <row r="3" spans="1:22" ht="48" x14ac:dyDescent="0.2">
      <c r="A3" s="36" t="s">
        <v>314</v>
      </c>
      <c r="B3" s="36" t="s">
        <v>337</v>
      </c>
      <c r="C3" s="36" t="s">
        <v>56</v>
      </c>
      <c r="D3" s="36" t="s">
        <v>662</v>
      </c>
      <c r="E3" s="36" t="s">
        <v>336</v>
      </c>
      <c r="F3" s="35" t="s">
        <v>1405</v>
      </c>
      <c r="G3" s="36" t="b">
        <v>0</v>
      </c>
      <c r="H3" s="36" t="s">
        <v>915</v>
      </c>
      <c r="I3" s="36" t="s">
        <v>412</v>
      </c>
      <c r="J3" s="77" t="s">
        <v>916</v>
      </c>
      <c r="K3" s="36">
        <v>8</v>
      </c>
      <c r="L3" s="36"/>
      <c r="M3" s="36"/>
      <c r="N3" s="36"/>
      <c r="O3" s="36"/>
      <c r="P3" s="36" t="s">
        <v>99</v>
      </c>
      <c r="Q3" s="36" t="s">
        <v>554</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12" x14ac:dyDescent="0.2">
      <c r="A5" s="52" t="s">
        <v>5</v>
      </c>
      <c r="B5" s="52" t="s">
        <v>337</v>
      </c>
      <c r="C5" s="52" t="s">
        <v>56</v>
      </c>
      <c r="D5" s="52" t="s">
        <v>377</v>
      </c>
      <c r="E5" s="52" t="s">
        <v>100</v>
      </c>
      <c r="F5" s="53" t="s">
        <v>375</v>
      </c>
      <c r="G5" s="52" t="b">
        <v>0</v>
      </c>
      <c r="H5" s="52"/>
      <c r="I5" s="52" t="s">
        <v>413</v>
      </c>
      <c r="J5" s="52" t="s">
        <v>331</v>
      </c>
      <c r="K5" s="52"/>
      <c r="L5" s="52"/>
      <c r="M5" s="52" t="b">
        <v>1</v>
      </c>
      <c r="N5" s="52"/>
      <c r="O5" s="52" t="s">
        <v>1246</v>
      </c>
      <c r="P5" s="52" t="s">
        <v>99</v>
      </c>
      <c r="Q5" s="52" t="s">
        <v>421</v>
      </c>
      <c r="R5" s="52" t="s">
        <v>351</v>
      </c>
      <c r="S5" s="52"/>
      <c r="T5" s="52" t="s">
        <v>88</v>
      </c>
      <c r="U5" s="53" t="s">
        <v>1343</v>
      </c>
      <c r="V5" s="53" t="s">
        <v>410</v>
      </c>
    </row>
    <row r="6" spans="1:22" ht="80" x14ac:dyDescent="0.2">
      <c r="A6" s="52" t="s">
        <v>5</v>
      </c>
      <c r="B6" s="52" t="s">
        <v>319</v>
      </c>
      <c r="C6" s="52" t="s">
        <v>56</v>
      </c>
      <c r="D6" s="52" t="s">
        <v>378</v>
      </c>
      <c r="E6" s="52" t="s">
        <v>336</v>
      </c>
      <c r="F6" s="53" t="s">
        <v>320</v>
      </c>
      <c r="G6" s="52" t="b">
        <v>0</v>
      </c>
      <c r="H6" s="52"/>
      <c r="I6" s="52" t="s">
        <v>414</v>
      </c>
      <c r="J6" s="83" t="s">
        <v>101</v>
      </c>
      <c r="K6" s="83">
        <v>16</v>
      </c>
      <c r="L6" s="83">
        <v>55</v>
      </c>
      <c r="M6" s="83"/>
      <c r="N6" s="83"/>
      <c r="O6" s="83"/>
      <c r="P6" s="52" t="s">
        <v>99</v>
      </c>
      <c r="Q6" s="52" t="s">
        <v>376</v>
      </c>
      <c r="R6" s="52"/>
      <c r="S6" s="52" t="s">
        <v>373</v>
      </c>
      <c r="T6" s="52"/>
      <c r="U6" s="53" t="s">
        <v>1344</v>
      </c>
      <c r="V6" s="52"/>
    </row>
    <row r="7" spans="1:22" ht="80" x14ac:dyDescent="0.2">
      <c r="A7" s="52" t="s">
        <v>5</v>
      </c>
      <c r="B7" s="52" t="s">
        <v>337</v>
      </c>
      <c r="C7" s="52" t="s">
        <v>56</v>
      </c>
      <c r="D7" s="52" t="s">
        <v>379</v>
      </c>
      <c r="E7" s="52" t="s">
        <v>100</v>
      </c>
      <c r="F7" s="53" t="s">
        <v>330</v>
      </c>
      <c r="G7" s="52" t="b">
        <v>0</v>
      </c>
      <c r="H7" s="52"/>
      <c r="I7" s="52" t="s">
        <v>413</v>
      </c>
      <c r="J7" s="83" t="s">
        <v>101</v>
      </c>
      <c r="K7" s="83"/>
      <c r="L7" s="83"/>
      <c r="M7" s="83"/>
      <c r="N7" s="83"/>
      <c r="O7" s="83"/>
      <c r="P7" s="52" t="s">
        <v>99</v>
      </c>
      <c r="Q7" s="52" t="s">
        <v>376</v>
      </c>
      <c r="R7" s="52"/>
      <c r="S7" s="52" t="s">
        <v>374</v>
      </c>
      <c r="T7" s="52"/>
      <c r="U7" s="52"/>
      <c r="V7" s="52"/>
    </row>
    <row r="8" spans="1:22" ht="80" x14ac:dyDescent="0.2">
      <c r="A8" s="52" t="s">
        <v>5</v>
      </c>
      <c r="B8" s="52" t="s">
        <v>337</v>
      </c>
      <c r="C8" s="52" t="s">
        <v>56</v>
      </c>
      <c r="D8" s="52" t="s">
        <v>932</v>
      </c>
      <c r="E8" s="52" t="s">
        <v>336</v>
      </c>
      <c r="F8" s="53" t="s">
        <v>933</v>
      </c>
      <c r="G8" s="52" t="b">
        <v>0</v>
      </c>
      <c r="H8" s="52"/>
      <c r="I8" s="52" t="s">
        <v>931</v>
      </c>
      <c r="J8" s="83" t="s">
        <v>101</v>
      </c>
      <c r="K8" s="83"/>
      <c r="L8" s="83"/>
      <c r="M8" s="83"/>
      <c r="N8" s="83"/>
      <c r="O8" s="83"/>
      <c r="P8" s="52" t="s">
        <v>99</v>
      </c>
      <c r="Q8" s="52" t="s">
        <v>376</v>
      </c>
      <c r="R8" s="52"/>
      <c r="S8" s="52" t="s">
        <v>374</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1" customHeight="1" x14ac:dyDescent="0.2">
      <c r="A1" s="133" t="s">
        <v>1537</v>
      </c>
      <c r="B1" s="134"/>
      <c r="C1" s="134"/>
      <c r="D1" s="134"/>
      <c r="E1" s="134"/>
      <c r="F1" s="134"/>
      <c r="G1" s="134"/>
      <c r="H1" s="134"/>
      <c r="I1" s="134"/>
      <c r="J1" s="134"/>
      <c r="K1" s="134"/>
      <c r="L1" s="134"/>
      <c r="M1" s="134"/>
      <c r="N1" s="134"/>
      <c r="O1" s="134"/>
      <c r="P1" s="134"/>
      <c r="Q1" s="134"/>
      <c r="R1" s="137"/>
    </row>
    <row r="2" spans="1:18" s="43" customFormat="1" ht="48" x14ac:dyDescent="0.2">
      <c r="A2" s="30" t="s">
        <v>0</v>
      </c>
      <c r="B2" s="30" t="s">
        <v>6</v>
      </c>
      <c r="C2" s="30" t="s">
        <v>102</v>
      </c>
      <c r="D2" s="30" t="s">
        <v>1303</v>
      </c>
      <c r="E2" s="30" t="s">
        <v>103</v>
      </c>
      <c r="F2" s="31" t="s">
        <v>81</v>
      </c>
      <c r="G2" s="31" t="s">
        <v>104</v>
      </c>
      <c r="H2" s="31" t="s">
        <v>105</v>
      </c>
      <c r="I2" s="31" t="s">
        <v>633</v>
      </c>
      <c r="J2" s="31" t="s">
        <v>411</v>
      </c>
      <c r="K2" s="31" t="s">
        <v>1470</v>
      </c>
      <c r="L2" s="31" t="s">
        <v>1471</v>
      </c>
      <c r="M2" s="31" t="s">
        <v>1472</v>
      </c>
      <c r="N2" s="31" t="s">
        <v>1476</v>
      </c>
      <c r="O2" s="31" t="s">
        <v>632</v>
      </c>
      <c r="P2" s="31" t="s">
        <v>93</v>
      </c>
      <c r="Q2" s="31" t="s">
        <v>420</v>
      </c>
      <c r="R2" s="31" t="s">
        <v>402</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319</v>
      </c>
      <c r="C4" s="52" t="s">
        <v>380</v>
      </c>
      <c r="D4" s="52">
        <v>40</v>
      </c>
      <c r="E4" s="52">
        <v>150</v>
      </c>
      <c r="F4" s="52" t="s">
        <v>56</v>
      </c>
      <c r="G4" s="52" t="s">
        <v>378</v>
      </c>
      <c r="H4" s="52" t="s">
        <v>106</v>
      </c>
      <c r="I4" s="53" t="s">
        <v>634</v>
      </c>
      <c r="J4" s="127" t="s">
        <v>1473</v>
      </c>
      <c r="K4" s="127" t="s">
        <v>1474</v>
      </c>
      <c r="L4" s="127">
        <v>100</v>
      </c>
      <c r="M4" s="127" t="s">
        <v>1475</v>
      </c>
      <c r="N4" s="127" t="s">
        <v>1484</v>
      </c>
      <c r="O4" s="84" t="b">
        <v>1</v>
      </c>
      <c r="P4" s="84"/>
      <c r="Q4" s="52" t="s">
        <v>351</v>
      </c>
      <c r="R4" s="53" t="s">
        <v>410</v>
      </c>
    </row>
    <row r="5" spans="1:18" ht="28.75" customHeight="1" x14ac:dyDescent="0.2">
      <c r="A5" s="52" t="s">
        <v>5</v>
      </c>
      <c r="B5" s="52" t="s">
        <v>329</v>
      </c>
      <c r="C5" s="52" t="s">
        <v>381</v>
      </c>
      <c r="D5" s="52"/>
      <c r="E5" s="52">
        <v>150</v>
      </c>
      <c r="F5" s="52" t="s">
        <v>56</v>
      </c>
      <c r="G5" s="52" t="s">
        <v>379</v>
      </c>
      <c r="H5" s="85" t="s">
        <v>106</v>
      </c>
      <c r="I5" s="53"/>
      <c r="J5" s="53"/>
      <c r="K5" s="53"/>
      <c r="L5" s="53"/>
      <c r="M5" s="53"/>
      <c r="N5" s="53"/>
      <c r="O5" s="52"/>
      <c r="P5" s="52"/>
      <c r="Q5" s="86"/>
      <c r="R5" s="52"/>
    </row>
  </sheetData>
  <mergeCells count="1">
    <mergeCell ref="A1:R1"/>
  </mergeCells>
  <dataValidations count="4">
    <dataValidation allowBlank="1" sqref="A1:B2 C1:E1048576 F1:F2 G1:G1048576 H1:H2 I1:J1048576 L1:M1048576 O1:O1048576 R1:XFD1048576 P1:Q2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3" t="s">
        <v>1547</v>
      </c>
      <c r="B1" s="134"/>
      <c r="C1" s="134"/>
      <c r="D1" s="134"/>
      <c r="E1" s="134"/>
      <c r="F1" s="134"/>
      <c r="G1" s="134"/>
      <c r="H1" s="134"/>
      <c r="I1" s="134"/>
      <c r="J1" s="134"/>
      <c r="K1" s="134"/>
      <c r="L1" s="137"/>
      <c r="M1" s="149" t="s">
        <v>1540</v>
      </c>
      <c r="N1" s="150"/>
      <c r="O1" s="150"/>
      <c r="P1" s="150"/>
      <c r="Q1" s="150"/>
      <c r="R1" s="150"/>
      <c r="S1" s="150"/>
      <c r="T1" s="150"/>
      <c r="U1" s="150"/>
      <c r="V1" s="151"/>
    </row>
    <row r="2" spans="1:22" s="1" customFormat="1" ht="63" customHeight="1" x14ac:dyDescent="0.2">
      <c r="A2" s="10" t="s">
        <v>0</v>
      </c>
      <c r="B2" s="10" t="s">
        <v>6</v>
      </c>
      <c r="C2" s="10" t="s">
        <v>81</v>
      </c>
      <c r="D2" s="10" t="s">
        <v>107</v>
      </c>
      <c r="E2" s="10" t="s">
        <v>108</v>
      </c>
      <c r="F2" s="10" t="s">
        <v>109</v>
      </c>
      <c r="G2" s="10" t="s">
        <v>110</v>
      </c>
      <c r="H2" s="10" t="s">
        <v>94</v>
      </c>
      <c r="I2" s="10" t="s">
        <v>111</v>
      </c>
      <c r="J2" s="31" t="s">
        <v>1489</v>
      </c>
      <c r="K2" s="31" t="s">
        <v>1485</v>
      </c>
      <c r="L2" s="31" t="s">
        <v>1486</v>
      </c>
      <c r="M2" s="10" t="s">
        <v>112</v>
      </c>
      <c r="N2" s="10" t="s">
        <v>113</v>
      </c>
      <c r="O2" s="10" t="s">
        <v>114</v>
      </c>
      <c r="P2" s="10" t="s">
        <v>115</v>
      </c>
      <c r="Q2" s="10" t="s">
        <v>116</v>
      </c>
      <c r="R2" s="10" t="s">
        <v>117</v>
      </c>
      <c r="S2" s="10" t="s">
        <v>118</v>
      </c>
      <c r="T2" s="31" t="s">
        <v>1503</v>
      </c>
      <c r="U2" s="31" t="s">
        <v>1487</v>
      </c>
      <c r="V2" s="10" t="s">
        <v>402</v>
      </c>
    </row>
    <row r="3" spans="1:22" ht="24" customHeight="1" x14ac:dyDescent="0.2">
      <c r="A3" s="36" t="s">
        <v>4</v>
      </c>
      <c r="B3" s="36"/>
      <c r="C3" s="36"/>
      <c r="D3" s="36"/>
      <c r="E3" s="35" t="s">
        <v>581</v>
      </c>
      <c r="F3" s="36"/>
      <c r="G3" s="36"/>
      <c r="H3" s="36"/>
      <c r="I3" s="36"/>
      <c r="J3" s="36"/>
      <c r="K3" s="36"/>
      <c r="L3" s="36"/>
      <c r="M3" s="36"/>
      <c r="N3" s="36"/>
      <c r="O3" s="36"/>
      <c r="P3" s="36"/>
      <c r="Q3" s="36"/>
      <c r="R3" s="36"/>
      <c r="S3" s="36"/>
      <c r="T3" s="36"/>
      <c r="U3" s="36"/>
      <c r="V3" s="36"/>
    </row>
    <row r="4" spans="1:22" ht="64" x14ac:dyDescent="0.2">
      <c r="A4" s="87" t="s">
        <v>5</v>
      </c>
      <c r="B4" s="52" t="s">
        <v>337</v>
      </c>
      <c r="C4" s="87" t="s">
        <v>87</v>
      </c>
      <c r="D4" s="87" t="s">
        <v>119</v>
      </c>
      <c r="E4" s="53" t="s">
        <v>375</v>
      </c>
      <c r="F4" s="87"/>
      <c r="G4" s="87" t="s">
        <v>120</v>
      </c>
      <c r="H4" s="53" t="s">
        <v>403</v>
      </c>
      <c r="I4" s="87" t="s">
        <v>121</v>
      </c>
      <c r="J4" s="52"/>
      <c r="K4" s="52"/>
      <c r="L4" s="52"/>
      <c r="M4" s="87" t="s">
        <v>484</v>
      </c>
      <c r="N4" s="87"/>
      <c r="O4" s="87"/>
      <c r="P4" s="87"/>
      <c r="Q4" s="87"/>
      <c r="R4" s="87"/>
      <c r="S4" s="87"/>
      <c r="T4" s="52"/>
      <c r="U4" s="52"/>
      <c r="V4" s="53" t="s">
        <v>410</v>
      </c>
    </row>
    <row r="5" spans="1:22" ht="24" customHeight="1" x14ac:dyDescent="0.2">
      <c r="A5" s="87"/>
      <c r="B5" s="52"/>
      <c r="C5" s="87"/>
      <c r="D5" s="87"/>
      <c r="E5" s="88"/>
      <c r="F5" s="87"/>
      <c r="G5" s="87"/>
      <c r="H5" s="52"/>
      <c r="I5" s="87"/>
      <c r="J5" s="52"/>
      <c r="K5" s="52"/>
      <c r="L5" s="52"/>
      <c r="M5" s="87" t="s">
        <v>484</v>
      </c>
      <c r="N5" s="87" t="s">
        <v>122</v>
      </c>
      <c r="O5" s="87" t="s">
        <v>123</v>
      </c>
      <c r="P5" s="87"/>
      <c r="Q5" s="87"/>
      <c r="R5" s="87"/>
      <c r="S5" s="87"/>
      <c r="T5" s="52"/>
      <c r="U5" s="52"/>
      <c r="V5" s="52"/>
    </row>
    <row r="6" spans="1:22" ht="24" customHeight="1" x14ac:dyDescent="0.2">
      <c r="A6" s="87"/>
      <c r="B6" s="82"/>
      <c r="C6" s="87"/>
      <c r="D6" s="87"/>
      <c r="E6" s="88"/>
      <c r="F6" s="87"/>
      <c r="G6" s="87"/>
      <c r="H6" s="52"/>
      <c r="I6" s="87"/>
      <c r="J6" s="52"/>
      <c r="K6" s="52"/>
      <c r="L6" s="52"/>
      <c r="M6" s="87" t="s">
        <v>484</v>
      </c>
      <c r="N6" s="87" t="s">
        <v>124</v>
      </c>
      <c r="O6" s="87" t="s">
        <v>125</v>
      </c>
      <c r="P6" s="87"/>
      <c r="Q6" s="87"/>
      <c r="R6" s="87"/>
      <c r="S6" s="87"/>
      <c r="T6" s="52"/>
      <c r="U6" s="52"/>
      <c r="V6" s="52"/>
    </row>
    <row r="7" spans="1:22" ht="32" x14ac:dyDescent="0.2">
      <c r="A7" s="87" t="s">
        <v>5</v>
      </c>
      <c r="B7" s="52" t="s">
        <v>337</v>
      </c>
      <c r="C7" s="87" t="s">
        <v>87</v>
      </c>
      <c r="D7" s="87" t="s">
        <v>119</v>
      </c>
      <c r="E7" s="53" t="s">
        <v>375</v>
      </c>
      <c r="F7" s="87"/>
      <c r="G7" s="87"/>
      <c r="H7" s="52"/>
      <c r="I7" s="87" t="s">
        <v>126</v>
      </c>
      <c r="J7" s="52"/>
      <c r="K7" s="52"/>
      <c r="L7" s="52"/>
      <c r="M7" s="87" t="s">
        <v>485</v>
      </c>
      <c r="N7" s="87"/>
      <c r="O7" s="87"/>
      <c r="P7" s="87"/>
      <c r="Q7" s="87"/>
      <c r="R7" s="87"/>
      <c r="S7" s="87"/>
      <c r="T7" s="52"/>
      <c r="U7" s="52"/>
      <c r="V7" s="52"/>
    </row>
    <row r="8" spans="1:22" ht="32" x14ac:dyDescent="0.2">
      <c r="A8" s="87" t="s">
        <v>5</v>
      </c>
      <c r="B8" s="52" t="s">
        <v>337</v>
      </c>
      <c r="C8" s="87" t="s">
        <v>96</v>
      </c>
      <c r="D8" s="87" t="s">
        <v>127</v>
      </c>
      <c r="E8" s="53" t="s">
        <v>375</v>
      </c>
      <c r="F8" s="87"/>
      <c r="G8" s="87"/>
      <c r="H8" s="52"/>
      <c r="I8" s="87" t="s">
        <v>128</v>
      </c>
      <c r="J8" s="52"/>
      <c r="K8" s="52"/>
      <c r="L8" s="52"/>
      <c r="M8" s="87" t="s">
        <v>486</v>
      </c>
      <c r="N8" s="87" t="s">
        <v>129</v>
      </c>
      <c r="O8" s="87" t="s">
        <v>123</v>
      </c>
      <c r="P8" s="87"/>
      <c r="Q8" s="87"/>
      <c r="R8" s="87"/>
      <c r="S8" s="87"/>
      <c r="T8" s="52"/>
      <c r="U8" s="52"/>
      <c r="V8" s="52"/>
    </row>
    <row r="9" spans="1:22" ht="32" x14ac:dyDescent="0.2">
      <c r="A9" s="87" t="s">
        <v>5</v>
      </c>
      <c r="B9" s="52" t="s">
        <v>337</v>
      </c>
      <c r="C9" s="87" t="s">
        <v>96</v>
      </c>
      <c r="D9" s="87" t="s">
        <v>130</v>
      </c>
      <c r="E9" s="53" t="s">
        <v>375</v>
      </c>
      <c r="F9" s="87"/>
      <c r="G9" s="87"/>
      <c r="H9" s="52"/>
      <c r="I9" s="87" t="s">
        <v>128</v>
      </c>
      <c r="J9" s="52"/>
      <c r="K9" s="52"/>
      <c r="L9" s="52"/>
      <c r="M9" s="87" t="s">
        <v>486</v>
      </c>
      <c r="N9" s="87" t="s">
        <v>131</v>
      </c>
      <c r="O9" s="87" t="s">
        <v>125</v>
      </c>
      <c r="P9" s="87"/>
      <c r="Q9" s="87"/>
      <c r="R9" s="87"/>
      <c r="S9" s="87"/>
      <c r="T9" s="52"/>
      <c r="U9" s="52"/>
      <c r="V9" s="52"/>
    </row>
    <row r="10" spans="1:22" ht="32" x14ac:dyDescent="0.2">
      <c r="A10" s="87" t="s">
        <v>5</v>
      </c>
      <c r="B10" s="52" t="s">
        <v>337</v>
      </c>
      <c r="C10" s="87" t="s">
        <v>87</v>
      </c>
      <c r="D10" s="87" t="s">
        <v>132</v>
      </c>
      <c r="E10" s="53" t="s">
        <v>375</v>
      </c>
      <c r="F10" s="87"/>
      <c r="G10" s="87"/>
      <c r="H10" s="52"/>
      <c r="I10" s="87" t="s">
        <v>133</v>
      </c>
      <c r="J10" s="52"/>
      <c r="K10" s="52"/>
      <c r="L10" s="52"/>
      <c r="M10" s="87" t="s">
        <v>487</v>
      </c>
      <c r="N10" s="87"/>
      <c r="O10" s="87"/>
      <c r="P10" s="87"/>
      <c r="Q10" s="87"/>
      <c r="R10" s="87"/>
      <c r="S10" s="87"/>
      <c r="T10" s="52"/>
      <c r="U10" s="52"/>
      <c r="V10" s="52"/>
    </row>
    <row r="11" spans="1:22" ht="32" x14ac:dyDescent="0.2">
      <c r="A11" s="87" t="s">
        <v>5</v>
      </c>
      <c r="B11" s="52" t="s">
        <v>337</v>
      </c>
      <c r="C11" s="87" t="s">
        <v>87</v>
      </c>
      <c r="D11" s="87" t="s">
        <v>1538</v>
      </c>
      <c r="E11" s="53" t="s">
        <v>375</v>
      </c>
      <c r="F11" s="87"/>
      <c r="G11" s="87"/>
      <c r="H11" s="52"/>
      <c r="I11" s="87"/>
      <c r="J11" s="52"/>
      <c r="K11" s="52"/>
      <c r="L11" s="52"/>
      <c r="M11" s="87"/>
      <c r="N11" s="87"/>
      <c r="O11" s="87"/>
      <c r="P11" s="87"/>
      <c r="Q11" s="87"/>
      <c r="R11" s="87"/>
      <c r="S11" s="87"/>
      <c r="T11" s="52"/>
      <c r="U11" s="52"/>
      <c r="V11" s="52"/>
    </row>
    <row r="12" spans="1:22" ht="15" x14ac:dyDescent="0.2">
      <c r="A12" s="87" t="s">
        <v>5</v>
      </c>
      <c r="B12" s="52" t="s">
        <v>337</v>
      </c>
      <c r="C12" s="87" t="s">
        <v>87</v>
      </c>
      <c r="D12" s="87"/>
      <c r="E12" s="53"/>
      <c r="F12" s="87"/>
      <c r="G12" s="87"/>
      <c r="H12" s="52"/>
      <c r="I12" s="87" t="s">
        <v>1539</v>
      </c>
      <c r="J12" s="52"/>
      <c r="K12" s="52"/>
      <c r="L12" s="52"/>
      <c r="M12" s="87"/>
      <c r="N12" s="87"/>
      <c r="O12" s="87"/>
      <c r="P12" s="87"/>
      <c r="Q12" s="87"/>
      <c r="R12" s="87"/>
      <c r="S12" s="87"/>
      <c r="T12" s="52"/>
      <c r="U12" s="52"/>
      <c r="V12" s="52"/>
    </row>
  </sheetData>
  <mergeCells count="2">
    <mergeCell ref="M1:V1"/>
    <mergeCell ref="A1:L1"/>
  </mergeCells>
  <dataValidations count="2">
    <dataValidation allowBlank="1" sqref="B2:C2 A1:A2 E2 D2:D1048576 F2:L1048576 M1:S1048576 U1:XFD1048576" xr:uid="{6585BFD1-FCAD-AB4B-A467-E55533136206}"/>
    <dataValidation showInputMessage="1" showErrorMessage="1" sqref="T1:T1048576" xr:uid="{B2C1DC0D-AB56-E344-B3BC-0C930F5E74F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3" t="s">
        <v>1408</v>
      </c>
      <c r="B1" s="134"/>
      <c r="C1" s="134"/>
      <c r="D1" s="134"/>
      <c r="E1" s="134"/>
      <c r="F1" s="134"/>
      <c r="G1" s="134"/>
      <c r="H1" s="134"/>
      <c r="I1" s="134"/>
      <c r="J1" s="134"/>
      <c r="K1" s="134"/>
      <c r="L1" s="134"/>
      <c r="M1" s="134"/>
      <c r="N1" s="134"/>
      <c r="O1" s="137"/>
      <c r="P1" s="146" t="s">
        <v>1319</v>
      </c>
      <c r="Q1" s="147"/>
      <c r="R1" s="147"/>
      <c r="S1" s="147"/>
      <c r="T1" s="147"/>
      <c r="U1" s="147"/>
      <c r="V1" s="147"/>
      <c r="W1" s="147"/>
      <c r="X1" s="147"/>
      <c r="Y1" s="147"/>
      <c r="Z1" s="147"/>
      <c r="AA1" s="147"/>
      <c r="AB1" s="147"/>
      <c r="AC1" s="147"/>
      <c r="AD1" s="147"/>
      <c r="AE1" s="147"/>
      <c r="AF1" s="147"/>
      <c r="AG1" s="147"/>
      <c r="AH1" s="147"/>
      <c r="AI1" s="147"/>
    </row>
    <row r="2" spans="1:35" s="1" customFormat="1" ht="62" customHeight="1" x14ac:dyDescent="0.2">
      <c r="A2" s="31" t="s">
        <v>0</v>
      </c>
      <c r="B2" s="31" t="s">
        <v>6</v>
      </c>
      <c r="C2" s="31" t="s">
        <v>965</v>
      </c>
      <c r="D2" s="31" t="s">
        <v>1409</v>
      </c>
      <c r="E2" s="31" t="s">
        <v>964</v>
      </c>
      <c r="F2" s="31" t="s">
        <v>963</v>
      </c>
      <c r="G2" s="31" t="s">
        <v>962</v>
      </c>
      <c r="H2" s="31" t="s">
        <v>961</v>
      </c>
      <c r="I2" s="31" t="s">
        <v>960</v>
      </c>
      <c r="J2" s="31" t="s">
        <v>959</v>
      </c>
      <c r="K2" s="31" t="s">
        <v>958</v>
      </c>
      <c r="L2" s="31" t="s">
        <v>957</v>
      </c>
      <c r="M2" s="31" t="s">
        <v>956</v>
      </c>
      <c r="N2" s="31" t="s">
        <v>1413</v>
      </c>
      <c r="O2" s="31" t="s">
        <v>955</v>
      </c>
      <c r="P2" s="31" t="s">
        <v>954</v>
      </c>
      <c r="Q2" s="31" t="s">
        <v>82</v>
      </c>
      <c r="R2" s="31" t="s">
        <v>626</v>
      </c>
      <c r="S2" s="31" t="s">
        <v>411</v>
      </c>
      <c r="T2" s="31" t="s">
        <v>627</v>
      </c>
      <c r="U2" s="31" t="s">
        <v>953</v>
      </c>
      <c r="V2" s="31" t="s">
        <v>952</v>
      </c>
      <c r="W2" s="31" t="s">
        <v>81</v>
      </c>
      <c r="X2" s="31" t="s">
        <v>1417</v>
      </c>
      <c r="Y2" s="31" t="s">
        <v>951</v>
      </c>
      <c r="Z2" s="31" t="s">
        <v>950</v>
      </c>
      <c r="AA2" s="31" t="s">
        <v>949</v>
      </c>
      <c r="AB2" s="31" t="s">
        <v>948</v>
      </c>
      <c r="AC2" s="31" t="s">
        <v>92</v>
      </c>
      <c r="AD2" s="31" t="s">
        <v>402</v>
      </c>
      <c r="AE2" s="31" t="s">
        <v>947</v>
      </c>
      <c r="AF2" s="31" t="s">
        <v>946</v>
      </c>
      <c r="AG2" s="31" t="s">
        <v>1420</v>
      </c>
      <c r="AH2" s="31" t="s">
        <v>1421</v>
      </c>
      <c r="AI2" s="31" t="s">
        <v>1425</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19" customHeight="1" x14ac:dyDescent="0.2">
      <c r="A4" s="53" t="s">
        <v>314</v>
      </c>
      <c r="B4" s="96" t="s">
        <v>424</v>
      </c>
      <c r="C4" s="96" t="s">
        <v>945</v>
      </c>
      <c r="D4" s="96" t="s">
        <v>1410</v>
      </c>
      <c r="E4" s="96" t="s">
        <v>1412</v>
      </c>
      <c r="F4" s="96" t="s">
        <v>944</v>
      </c>
      <c r="G4" s="96" t="b">
        <v>1</v>
      </c>
      <c r="H4" s="96" t="s">
        <v>969</v>
      </c>
      <c r="I4" s="96" t="s">
        <v>969</v>
      </c>
      <c r="J4" s="53" t="b">
        <v>0</v>
      </c>
      <c r="K4" s="96" t="s">
        <v>943</v>
      </c>
      <c r="L4" s="96" t="s">
        <v>942</v>
      </c>
      <c r="M4" s="96" t="s">
        <v>855</v>
      </c>
      <c r="N4" s="96" t="s">
        <v>1414</v>
      </c>
      <c r="O4" s="96" t="s">
        <v>1412</v>
      </c>
      <c r="P4" s="96">
        <v>1</v>
      </c>
      <c r="Q4" s="96" t="s">
        <v>934</v>
      </c>
      <c r="R4" s="96">
        <v>32</v>
      </c>
      <c r="S4" s="96" t="s">
        <v>972</v>
      </c>
      <c r="T4" s="96">
        <v>32</v>
      </c>
      <c r="U4" s="96" t="s">
        <v>854</v>
      </c>
      <c r="V4" s="96" t="s">
        <v>970</v>
      </c>
      <c r="W4" s="96" t="s">
        <v>96</v>
      </c>
      <c r="X4" s="96" t="s">
        <v>1418</v>
      </c>
      <c r="Y4" s="96"/>
      <c r="Z4" s="96"/>
      <c r="AA4" s="96"/>
      <c r="AB4" s="97" t="s">
        <v>941</v>
      </c>
      <c r="AC4" s="96" t="s">
        <v>99</v>
      </c>
      <c r="AD4" s="96"/>
      <c r="AE4" s="97"/>
      <c r="AF4" s="97"/>
      <c r="AG4" s="97"/>
      <c r="AH4" s="97"/>
      <c r="AI4" s="97"/>
    </row>
    <row r="5" spans="1:35" ht="32" x14ac:dyDescent="0.2">
      <c r="A5" s="53" t="s">
        <v>314</v>
      </c>
      <c r="B5" s="53"/>
      <c r="C5" s="53"/>
      <c r="D5" s="96"/>
      <c r="E5" s="52"/>
      <c r="F5" s="53"/>
      <c r="G5" s="53"/>
      <c r="H5" s="53"/>
      <c r="I5" s="53"/>
      <c r="J5" s="53"/>
      <c r="K5" s="53"/>
      <c r="L5" s="53"/>
      <c r="M5" s="53"/>
      <c r="N5" s="53" t="s">
        <v>1415</v>
      </c>
      <c r="O5" s="96" t="s">
        <v>1412</v>
      </c>
      <c r="P5" s="53">
        <v>2</v>
      </c>
      <c r="Q5" s="53" t="s">
        <v>939</v>
      </c>
      <c r="R5" s="53">
        <v>16</v>
      </c>
      <c r="S5" s="53" t="s">
        <v>972</v>
      </c>
      <c r="T5" s="53">
        <v>32</v>
      </c>
      <c r="U5" s="53"/>
      <c r="V5" s="96" t="s">
        <v>970</v>
      </c>
      <c r="W5" s="53" t="s">
        <v>87</v>
      </c>
      <c r="X5" s="96" t="s">
        <v>1419</v>
      </c>
      <c r="Y5" s="53"/>
      <c r="Z5" s="53"/>
      <c r="AA5" s="53"/>
      <c r="AB5" s="52" t="s">
        <v>938</v>
      </c>
      <c r="AC5" s="53" t="s">
        <v>99</v>
      </c>
      <c r="AD5" s="53"/>
      <c r="AE5" s="52"/>
      <c r="AF5" s="52"/>
      <c r="AG5" s="52"/>
      <c r="AH5" s="52"/>
      <c r="AI5" s="52"/>
    </row>
    <row r="6" spans="1:35" ht="32" x14ac:dyDescent="0.2">
      <c r="A6" s="53" t="s">
        <v>314</v>
      </c>
      <c r="B6" s="96" t="s">
        <v>424</v>
      </c>
      <c r="C6" s="53" t="s">
        <v>937</v>
      </c>
      <c r="D6" s="53" t="s">
        <v>1411</v>
      </c>
      <c r="E6" s="53" t="s">
        <v>1412</v>
      </c>
      <c r="F6" s="53" t="s">
        <v>936</v>
      </c>
      <c r="G6" s="53" t="b">
        <v>0</v>
      </c>
      <c r="H6" s="96" t="s">
        <v>969</v>
      </c>
      <c r="I6" s="53" t="s">
        <v>969</v>
      </c>
      <c r="J6" s="53" t="b">
        <v>0</v>
      </c>
      <c r="K6" s="53"/>
      <c r="L6" s="53"/>
      <c r="M6" s="53"/>
      <c r="N6" s="53" t="s">
        <v>1416</v>
      </c>
      <c r="O6" s="96" t="s">
        <v>1412</v>
      </c>
      <c r="P6" s="53">
        <v>1</v>
      </c>
      <c r="Q6" s="53" t="s">
        <v>934</v>
      </c>
      <c r="R6" s="53">
        <v>32</v>
      </c>
      <c r="S6" s="53" t="s">
        <v>972</v>
      </c>
      <c r="T6" s="53">
        <v>32</v>
      </c>
      <c r="U6" s="96" t="s">
        <v>854</v>
      </c>
      <c r="V6" s="96" t="s">
        <v>970</v>
      </c>
      <c r="W6" s="53" t="s">
        <v>96</v>
      </c>
      <c r="X6" s="96" t="s">
        <v>1419</v>
      </c>
      <c r="Y6" s="53">
        <v>2</v>
      </c>
      <c r="Z6" s="53"/>
      <c r="AA6" s="96" t="s">
        <v>970</v>
      </c>
      <c r="AB6" s="98"/>
      <c r="AC6" s="53" t="s">
        <v>99</v>
      </c>
      <c r="AD6" s="53"/>
      <c r="AE6" s="52"/>
      <c r="AF6" s="52"/>
      <c r="AG6" s="52"/>
      <c r="AH6" s="52"/>
      <c r="AI6" s="53" t="s">
        <v>1426</v>
      </c>
    </row>
  </sheetData>
  <mergeCells count="2">
    <mergeCell ref="A1:O1"/>
    <mergeCell ref="P1:AI1"/>
  </mergeCells>
  <dataValidations count="2">
    <dataValidation allowBlank="1" sqref="A1:B2 Y2:Z1048576 E1:J2 D3:D1048576 AA2 V2:W2 O4:P6 C1:C1048576 D1 K1:M1048576 N1 N3:N1048576 Q7:U1048576 O1:P2 P2:U6 AB2:AH1048576 AJ1:XFD1048576 AI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H3:I1048576 V3:V1048576 AA3:AA1048576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32" t="s">
        <v>1320</v>
      </c>
      <c r="B1" s="132"/>
      <c r="C1" s="132"/>
      <c r="D1" s="132"/>
      <c r="E1" s="132"/>
      <c r="F1" s="132"/>
      <c r="G1" s="132"/>
      <c r="H1" s="132"/>
      <c r="I1" s="132"/>
      <c r="J1" s="132"/>
      <c r="K1" s="132"/>
      <c r="L1" s="132"/>
      <c r="M1" s="132"/>
      <c r="N1" s="132"/>
      <c r="O1" s="132"/>
      <c r="P1" s="132"/>
      <c r="Q1" s="132"/>
      <c r="R1" s="132"/>
      <c r="S1" s="132"/>
    </row>
    <row r="2" spans="1:19" ht="43" customHeight="1" x14ac:dyDescent="0.2">
      <c r="A2" s="19" t="s">
        <v>0</v>
      </c>
      <c r="B2" s="19" t="s">
        <v>6</v>
      </c>
      <c r="C2" s="6" t="s">
        <v>134</v>
      </c>
      <c r="D2" s="19" t="s">
        <v>624</v>
      </c>
      <c r="E2" s="19" t="s">
        <v>519</v>
      </c>
      <c r="F2" s="19" t="s">
        <v>520</v>
      </c>
      <c r="G2" s="19" t="s">
        <v>135</v>
      </c>
      <c r="H2" s="19" t="s">
        <v>136</v>
      </c>
      <c r="I2" s="19" t="s">
        <v>94</v>
      </c>
      <c r="J2" s="19" t="s">
        <v>635</v>
      </c>
      <c r="K2" s="19" t="s">
        <v>137</v>
      </c>
      <c r="L2" s="19" t="s">
        <v>138</v>
      </c>
      <c r="M2" s="19" t="s">
        <v>139</v>
      </c>
      <c r="N2" s="19" t="s">
        <v>140</v>
      </c>
      <c r="O2" s="19" t="s">
        <v>141</v>
      </c>
      <c r="P2" s="19" t="s">
        <v>142</v>
      </c>
      <c r="Q2" s="19" t="s">
        <v>387</v>
      </c>
      <c r="R2" s="19" t="s">
        <v>388</v>
      </c>
      <c r="S2" s="31" t="s">
        <v>402</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337</v>
      </c>
      <c r="C4" s="52" t="s">
        <v>382</v>
      </c>
      <c r="D4" s="52" t="s">
        <v>143</v>
      </c>
      <c r="E4" s="52"/>
      <c r="F4" s="52"/>
      <c r="G4" s="53" t="s">
        <v>375</v>
      </c>
      <c r="H4" s="52" t="b">
        <v>1</v>
      </c>
      <c r="I4" s="52"/>
      <c r="J4" s="52"/>
      <c r="K4" s="53" t="s">
        <v>144</v>
      </c>
      <c r="L4" s="52" t="s">
        <v>145</v>
      </c>
      <c r="M4" s="52"/>
      <c r="N4" s="52"/>
      <c r="O4" s="52" t="s">
        <v>146</v>
      </c>
      <c r="P4" s="53" t="s">
        <v>147</v>
      </c>
      <c r="Q4" s="52" t="s">
        <v>397</v>
      </c>
      <c r="R4" s="89" t="s">
        <v>399</v>
      </c>
      <c r="S4" s="53" t="s">
        <v>410</v>
      </c>
    </row>
    <row r="5" spans="1:19" ht="37.5" customHeight="1" x14ac:dyDescent="0.2">
      <c r="A5" s="52"/>
      <c r="B5" s="52"/>
      <c r="C5" s="52"/>
      <c r="D5" s="52"/>
      <c r="E5" s="52"/>
      <c r="F5" s="52"/>
      <c r="G5" s="52"/>
      <c r="H5" s="52"/>
      <c r="I5" s="52"/>
      <c r="J5" s="52"/>
      <c r="K5" s="53"/>
      <c r="L5" s="52" t="s">
        <v>148</v>
      </c>
      <c r="M5" s="52"/>
      <c r="N5" s="52"/>
      <c r="O5" s="52" t="s">
        <v>146</v>
      </c>
      <c r="P5" s="53" t="s">
        <v>147</v>
      </c>
      <c r="Q5" s="52"/>
      <c r="R5" s="52"/>
      <c r="S5" s="52"/>
    </row>
    <row r="6" spans="1:19" ht="43.5" customHeight="1" x14ac:dyDescent="0.2">
      <c r="A6" s="52" t="s">
        <v>5</v>
      </c>
      <c r="B6" s="52" t="s">
        <v>337</v>
      </c>
      <c r="C6" s="52" t="s">
        <v>383</v>
      </c>
      <c r="D6" s="52" t="s">
        <v>149</v>
      </c>
      <c r="E6" s="52"/>
      <c r="F6" s="52"/>
      <c r="G6" s="53" t="s">
        <v>375</v>
      </c>
      <c r="H6" s="52" t="b">
        <v>0</v>
      </c>
      <c r="I6" s="52" t="s">
        <v>370</v>
      </c>
      <c r="J6" s="52"/>
      <c r="K6" s="53" t="s">
        <v>150</v>
      </c>
      <c r="L6" s="52" t="s">
        <v>151</v>
      </c>
      <c r="M6" s="52" t="s">
        <v>146</v>
      </c>
      <c r="N6" s="52" t="s">
        <v>152</v>
      </c>
      <c r="O6" s="52" t="s">
        <v>146</v>
      </c>
      <c r="P6" s="52" t="s">
        <v>146</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3" t="s">
        <v>636</v>
      </c>
      <c r="B1" s="134"/>
      <c r="C1" s="134"/>
      <c r="D1" s="134"/>
      <c r="E1" s="134"/>
      <c r="F1" s="134"/>
      <c r="G1" s="134"/>
      <c r="H1" s="134"/>
      <c r="I1" s="134"/>
      <c r="J1" s="134"/>
      <c r="K1" s="134"/>
      <c r="L1" s="134"/>
      <c r="M1" s="134"/>
      <c r="N1" s="134"/>
      <c r="O1" s="134"/>
      <c r="P1" s="134"/>
      <c r="Q1" s="134"/>
      <c r="R1" s="134"/>
      <c r="S1" s="134"/>
      <c r="T1" s="134"/>
      <c r="U1" s="134"/>
      <c r="V1" s="137"/>
    </row>
    <row r="2" spans="1:22" ht="58.5" customHeight="1" x14ac:dyDescent="0.2">
      <c r="A2" s="37" t="s">
        <v>0</v>
      </c>
      <c r="B2" s="37" t="s">
        <v>6</v>
      </c>
      <c r="C2" s="38" t="s">
        <v>134</v>
      </c>
      <c r="D2" s="31" t="s">
        <v>628</v>
      </c>
      <c r="E2" s="37" t="s">
        <v>638</v>
      </c>
      <c r="F2" s="37" t="s">
        <v>153</v>
      </c>
      <c r="G2" s="37" t="s">
        <v>625</v>
      </c>
      <c r="H2" s="37" t="s">
        <v>154</v>
      </c>
      <c r="I2" s="37" t="s">
        <v>155</v>
      </c>
      <c r="J2" s="37" t="s">
        <v>156</v>
      </c>
      <c r="K2" s="37" t="s">
        <v>157</v>
      </c>
      <c r="L2" s="37" t="s">
        <v>419</v>
      </c>
      <c r="M2" s="37" t="s">
        <v>158</v>
      </c>
      <c r="N2" s="37" t="s">
        <v>159</v>
      </c>
      <c r="O2" s="37" t="s">
        <v>160</v>
      </c>
      <c r="P2" s="37" t="s">
        <v>161</v>
      </c>
      <c r="Q2" s="37" t="s">
        <v>162</v>
      </c>
      <c r="R2" s="11" t="s">
        <v>163</v>
      </c>
      <c r="S2" s="31" t="s">
        <v>387</v>
      </c>
      <c r="T2" s="31" t="s">
        <v>386</v>
      </c>
      <c r="U2" s="31" t="s">
        <v>417</v>
      </c>
      <c r="V2" s="31" t="s">
        <v>418</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337</v>
      </c>
      <c r="C4" s="52" t="s">
        <v>382</v>
      </c>
      <c r="D4" s="52"/>
      <c r="E4" s="52"/>
      <c r="F4" s="52" t="s">
        <v>164</v>
      </c>
      <c r="G4" s="52" t="s">
        <v>966</v>
      </c>
      <c r="H4" s="52" t="s">
        <v>165</v>
      </c>
      <c r="I4" s="52" t="s">
        <v>166</v>
      </c>
      <c r="J4" s="52">
        <v>80</v>
      </c>
      <c r="K4" s="52" t="s">
        <v>167</v>
      </c>
      <c r="L4" s="52">
        <v>10000</v>
      </c>
      <c r="M4" s="52" t="s">
        <v>168</v>
      </c>
      <c r="N4" s="52" t="s">
        <v>169</v>
      </c>
      <c r="O4" s="52" t="b">
        <v>1</v>
      </c>
      <c r="P4" s="52" t="s">
        <v>167</v>
      </c>
      <c r="Q4" s="52" t="s">
        <v>23</v>
      </c>
      <c r="R4" s="52" t="s">
        <v>97</v>
      </c>
      <c r="S4" s="52" t="s">
        <v>397</v>
      </c>
      <c r="T4" s="90" t="s">
        <v>398</v>
      </c>
      <c r="U4" s="52">
        <v>2</v>
      </c>
      <c r="V4" s="52" t="b">
        <v>1</v>
      </c>
    </row>
    <row r="5" spans="1:22" x14ac:dyDescent="0.2">
      <c r="A5" s="52"/>
      <c r="B5" s="52"/>
      <c r="C5" s="52"/>
      <c r="D5" s="52" t="s">
        <v>151</v>
      </c>
      <c r="E5" s="52"/>
      <c r="F5" s="52" t="s">
        <v>170</v>
      </c>
      <c r="G5" s="52" t="s">
        <v>967</v>
      </c>
      <c r="H5" s="52" t="s">
        <v>165</v>
      </c>
      <c r="I5" s="52" t="s">
        <v>166</v>
      </c>
      <c r="J5" s="52">
        <v>443</v>
      </c>
      <c r="K5" s="52"/>
      <c r="L5" s="52"/>
      <c r="M5" s="52" t="s">
        <v>171</v>
      </c>
      <c r="N5" s="52" t="s">
        <v>172</v>
      </c>
      <c r="O5" s="52" t="b">
        <v>1</v>
      </c>
      <c r="P5" s="52"/>
      <c r="Q5" s="52" t="s">
        <v>21</v>
      </c>
      <c r="R5" s="52"/>
      <c r="S5" s="52"/>
      <c r="T5" s="52"/>
      <c r="U5" s="52"/>
      <c r="V5" s="52"/>
    </row>
    <row r="6" spans="1:22" ht="28.75" customHeight="1" x14ac:dyDescent="0.2">
      <c r="A6" s="52" t="s">
        <v>5</v>
      </c>
      <c r="B6" s="52" t="s">
        <v>337</v>
      </c>
      <c r="C6" s="52" t="s">
        <v>383</v>
      </c>
      <c r="D6" s="52"/>
      <c r="E6" s="52"/>
      <c r="F6" s="52" t="s">
        <v>173</v>
      </c>
      <c r="G6" s="52" t="s">
        <v>968</v>
      </c>
      <c r="H6" s="52" t="s">
        <v>165</v>
      </c>
      <c r="I6" s="52" t="s">
        <v>166</v>
      </c>
      <c r="J6" s="52">
        <v>80</v>
      </c>
      <c r="K6" s="52" t="s">
        <v>167</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32" t="s">
        <v>637</v>
      </c>
      <c r="B1" s="132"/>
      <c r="C1" s="132"/>
      <c r="D1" s="132"/>
      <c r="E1" s="132"/>
      <c r="F1" s="132"/>
      <c r="G1" s="132"/>
      <c r="H1" s="132"/>
      <c r="I1" s="132"/>
      <c r="J1" s="132"/>
      <c r="K1" s="132"/>
      <c r="L1" s="132"/>
      <c r="M1" s="132"/>
      <c r="N1" s="132"/>
      <c r="O1" s="132"/>
      <c r="P1" s="132"/>
      <c r="Q1" s="132"/>
    </row>
    <row r="2" spans="1:17" ht="46.5" customHeight="1" x14ac:dyDescent="0.2">
      <c r="A2" s="10" t="s">
        <v>0</v>
      </c>
      <c r="B2" s="10" t="s">
        <v>134</v>
      </c>
      <c r="C2" s="10" t="s">
        <v>153</v>
      </c>
      <c r="D2" s="7" t="s">
        <v>238</v>
      </c>
      <c r="E2" s="10" t="s">
        <v>227</v>
      </c>
      <c r="F2" s="10" t="s">
        <v>239</v>
      </c>
      <c r="G2" s="10" t="s">
        <v>240</v>
      </c>
      <c r="H2" s="31" t="s">
        <v>628</v>
      </c>
      <c r="I2" s="31" t="s">
        <v>638</v>
      </c>
      <c r="J2" s="10" t="s">
        <v>241</v>
      </c>
      <c r="K2" s="7" t="s">
        <v>407</v>
      </c>
      <c r="L2" s="7" t="s">
        <v>242</v>
      </c>
      <c r="M2" s="18" t="s">
        <v>243</v>
      </c>
      <c r="N2" s="31" t="s">
        <v>387</v>
      </c>
      <c r="O2" s="31" t="s">
        <v>386</v>
      </c>
      <c r="P2" s="31" t="s">
        <v>417</v>
      </c>
      <c r="Q2" s="31" t="s">
        <v>418</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382</v>
      </c>
      <c r="C4" s="52" t="s">
        <v>164</v>
      </c>
      <c r="D4" s="52" t="s">
        <v>244</v>
      </c>
      <c r="E4" s="52" t="s">
        <v>229</v>
      </c>
      <c r="F4" s="52" t="s">
        <v>189</v>
      </c>
      <c r="G4" s="52" t="s">
        <v>23</v>
      </c>
      <c r="H4" s="52"/>
      <c r="I4" s="52"/>
      <c r="J4" s="52" t="s">
        <v>352</v>
      </c>
      <c r="K4" s="52"/>
      <c r="L4" s="52"/>
      <c r="M4" s="52"/>
      <c r="N4" s="52" t="s">
        <v>397</v>
      </c>
      <c r="O4" s="90" t="s">
        <v>398</v>
      </c>
      <c r="P4" s="52">
        <v>2</v>
      </c>
      <c r="Q4" s="52" t="b">
        <v>1</v>
      </c>
    </row>
    <row r="5" spans="1:17" x14ac:dyDescent="0.2">
      <c r="A5" s="52"/>
      <c r="B5" s="52"/>
      <c r="C5" s="52" t="s">
        <v>170</v>
      </c>
      <c r="D5" s="52"/>
      <c r="E5" s="52" t="s">
        <v>232</v>
      </c>
      <c r="F5" s="52" t="s">
        <v>225</v>
      </c>
      <c r="G5" s="52" t="s">
        <v>23</v>
      </c>
      <c r="H5" s="52"/>
      <c r="I5" s="52"/>
      <c r="J5" s="52" t="s">
        <v>405</v>
      </c>
      <c r="K5" s="52"/>
      <c r="L5" s="52"/>
      <c r="M5" s="52"/>
      <c r="N5" s="52"/>
      <c r="O5" s="52"/>
      <c r="P5" s="52"/>
      <c r="Q5" s="52"/>
    </row>
    <row r="6" spans="1:17" x14ac:dyDescent="0.2">
      <c r="A6" s="52" t="s">
        <v>5</v>
      </c>
      <c r="B6" s="52" t="s">
        <v>383</v>
      </c>
      <c r="C6" s="52" t="s">
        <v>173</v>
      </c>
      <c r="D6" s="52" t="s">
        <v>245</v>
      </c>
      <c r="E6" s="52" t="s">
        <v>235</v>
      </c>
      <c r="F6" s="52" t="s">
        <v>246</v>
      </c>
      <c r="G6" s="52" t="s">
        <v>21</v>
      </c>
      <c r="H6" s="52" t="s">
        <v>151</v>
      </c>
      <c r="I6" s="52"/>
      <c r="J6" s="52" t="s">
        <v>247</v>
      </c>
      <c r="K6" s="52" t="s">
        <v>166</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33" t="s">
        <v>408</v>
      </c>
      <c r="B1" s="134"/>
      <c r="C1" s="134"/>
      <c r="D1" s="134"/>
      <c r="E1" s="134"/>
      <c r="F1" s="134"/>
      <c r="G1" s="134"/>
      <c r="H1" s="134"/>
      <c r="I1" s="134"/>
      <c r="J1" s="138" t="s">
        <v>416</v>
      </c>
      <c r="K1" s="152"/>
      <c r="L1" s="152"/>
      <c r="M1" s="152"/>
      <c r="N1" s="152"/>
      <c r="O1" s="152"/>
      <c r="P1" s="152"/>
      <c r="Q1" s="152"/>
      <c r="R1" s="152"/>
      <c r="S1" s="153"/>
    </row>
    <row r="2" spans="1:19" ht="58.75" customHeight="1" x14ac:dyDescent="0.2">
      <c r="A2" s="10" t="s">
        <v>0</v>
      </c>
      <c r="B2" s="9" t="s">
        <v>134</v>
      </c>
      <c r="C2" s="10" t="s">
        <v>174</v>
      </c>
      <c r="D2" s="10" t="s">
        <v>175</v>
      </c>
      <c r="E2" s="10" t="s">
        <v>176</v>
      </c>
      <c r="F2" s="10" t="s">
        <v>177</v>
      </c>
      <c r="G2" s="10" t="s">
        <v>178</v>
      </c>
      <c r="H2" s="10" t="s">
        <v>179</v>
      </c>
      <c r="I2" s="10" t="s">
        <v>180</v>
      </c>
      <c r="J2" s="10" t="s">
        <v>181</v>
      </c>
      <c r="K2" s="10" t="s">
        <v>182</v>
      </c>
      <c r="L2" s="10" t="s">
        <v>183</v>
      </c>
      <c r="M2" s="10" t="s">
        <v>184</v>
      </c>
      <c r="N2" s="10" t="s">
        <v>185</v>
      </c>
      <c r="O2" s="31" t="s">
        <v>415</v>
      </c>
      <c r="P2" s="10" t="s">
        <v>186</v>
      </c>
      <c r="Q2" s="10" t="s">
        <v>187</v>
      </c>
      <c r="R2" s="10" t="s">
        <v>188</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382</v>
      </c>
      <c r="C4" s="52" t="s">
        <v>189</v>
      </c>
      <c r="D4" s="52" t="s">
        <v>190</v>
      </c>
      <c r="E4" s="52" t="s">
        <v>385</v>
      </c>
      <c r="F4" s="52"/>
      <c r="G4" s="52"/>
      <c r="H4" s="52"/>
      <c r="I4" s="52"/>
      <c r="J4" s="52"/>
      <c r="K4" s="52"/>
      <c r="L4" s="52"/>
      <c r="M4" s="52"/>
      <c r="N4" s="52"/>
      <c r="O4" s="52"/>
      <c r="P4" s="52"/>
      <c r="Q4" s="52"/>
      <c r="R4" s="52">
        <v>405</v>
      </c>
      <c r="S4" s="52"/>
    </row>
    <row r="5" spans="1:19" x14ac:dyDescent="0.2">
      <c r="A5" s="52"/>
      <c r="B5" s="52"/>
      <c r="C5" s="52"/>
      <c r="D5" s="52"/>
      <c r="E5" s="52" t="s">
        <v>192</v>
      </c>
      <c r="F5" s="52"/>
      <c r="G5" s="52"/>
      <c r="H5" s="52"/>
      <c r="I5" s="52"/>
      <c r="J5" s="52"/>
      <c r="K5" s="52"/>
      <c r="L5" s="52"/>
      <c r="M5" s="52"/>
      <c r="N5" s="52"/>
      <c r="O5" s="52"/>
      <c r="P5" s="52"/>
      <c r="Q5" s="52"/>
      <c r="R5" s="52"/>
      <c r="S5" s="52"/>
    </row>
    <row r="6" spans="1:19" x14ac:dyDescent="0.2">
      <c r="A6" s="52"/>
      <c r="B6" s="52"/>
      <c r="C6" s="52"/>
      <c r="D6" s="52"/>
      <c r="E6" s="52" t="s">
        <v>193</v>
      </c>
      <c r="F6" s="52"/>
      <c r="G6" s="52"/>
      <c r="H6" s="52"/>
      <c r="I6" s="52"/>
      <c r="J6" s="52"/>
      <c r="K6" s="52"/>
      <c r="L6" s="52"/>
      <c r="M6" s="52"/>
      <c r="N6" s="52"/>
      <c r="O6" s="52"/>
      <c r="P6" s="52"/>
      <c r="Q6" s="52"/>
      <c r="R6" s="52"/>
      <c r="S6" s="52"/>
    </row>
    <row r="7" spans="1:19" x14ac:dyDescent="0.2">
      <c r="A7" s="52"/>
      <c r="B7" s="52"/>
      <c r="C7" s="52"/>
      <c r="D7" s="52"/>
      <c r="E7" s="52" t="s">
        <v>194</v>
      </c>
      <c r="F7" s="52"/>
      <c r="G7" s="52"/>
      <c r="H7" s="52"/>
      <c r="I7" s="52"/>
      <c r="J7" s="52"/>
      <c r="K7" s="52"/>
      <c r="L7" s="52"/>
      <c r="M7" s="52"/>
      <c r="N7" s="52"/>
      <c r="O7" s="52"/>
      <c r="P7" s="52"/>
      <c r="Q7" s="52"/>
      <c r="R7" s="52"/>
      <c r="S7" s="52"/>
    </row>
    <row r="8" spans="1:19" x14ac:dyDescent="0.2">
      <c r="A8" s="52"/>
      <c r="B8" s="52"/>
      <c r="C8" s="52"/>
      <c r="D8" s="52"/>
      <c r="E8" s="52" t="s">
        <v>195</v>
      </c>
      <c r="F8" s="52"/>
      <c r="G8" s="52"/>
      <c r="H8" s="52"/>
      <c r="I8" s="52"/>
      <c r="J8" s="52"/>
      <c r="K8" s="52"/>
      <c r="L8" s="52"/>
      <c r="M8" s="52"/>
      <c r="N8" s="52"/>
      <c r="O8" s="52"/>
      <c r="P8" s="52"/>
      <c r="Q8" s="52"/>
      <c r="R8" s="52"/>
      <c r="S8" s="52"/>
    </row>
    <row r="9" spans="1:19" x14ac:dyDescent="0.2">
      <c r="A9" s="52"/>
      <c r="B9" s="52"/>
      <c r="C9" s="52"/>
      <c r="D9" s="52" t="s">
        <v>196</v>
      </c>
      <c r="E9" s="52"/>
      <c r="F9" s="52" t="b">
        <v>1</v>
      </c>
      <c r="G9" s="52">
        <v>32</v>
      </c>
      <c r="H9" s="52"/>
      <c r="I9" s="52"/>
      <c r="J9" s="52"/>
      <c r="K9" s="52"/>
      <c r="L9" s="52"/>
      <c r="M9" s="52"/>
      <c r="N9" s="52"/>
      <c r="O9" s="52"/>
      <c r="P9" s="52"/>
      <c r="Q9" s="52"/>
      <c r="R9" s="52"/>
      <c r="S9" s="52"/>
    </row>
    <row r="10" spans="1:19" x14ac:dyDescent="0.2">
      <c r="A10" s="52"/>
      <c r="B10" s="52"/>
      <c r="C10" s="52"/>
      <c r="D10" s="52" t="s">
        <v>197</v>
      </c>
      <c r="E10" s="52"/>
      <c r="F10" s="52"/>
      <c r="G10" s="52"/>
      <c r="H10" s="52" t="s">
        <v>198</v>
      </c>
      <c r="I10" s="52" t="s">
        <v>199</v>
      </c>
      <c r="J10" s="52" t="s">
        <v>200</v>
      </c>
      <c r="K10" s="52"/>
      <c r="L10" s="52"/>
      <c r="M10" s="52"/>
      <c r="N10" s="52"/>
      <c r="O10" s="52"/>
      <c r="P10" s="52"/>
      <c r="Q10" s="52"/>
      <c r="R10" s="52"/>
      <c r="S10" s="52"/>
    </row>
    <row r="11" spans="1:19" x14ac:dyDescent="0.2">
      <c r="A11" s="52"/>
      <c r="B11" s="52"/>
      <c r="C11" s="52"/>
      <c r="D11" s="52" t="s">
        <v>201</v>
      </c>
      <c r="E11" s="52"/>
      <c r="F11" s="52"/>
      <c r="G11" s="52"/>
      <c r="H11" s="52" t="s">
        <v>202</v>
      </c>
      <c r="I11" s="52" t="s">
        <v>203</v>
      </c>
      <c r="J11" s="52"/>
      <c r="K11" s="52" t="s">
        <v>204</v>
      </c>
      <c r="L11" s="52"/>
      <c r="M11" s="52" t="s">
        <v>205</v>
      </c>
      <c r="N11" s="52" t="s">
        <v>206</v>
      </c>
      <c r="O11" s="52"/>
      <c r="P11" s="52">
        <v>302</v>
      </c>
      <c r="Q11" s="52"/>
      <c r="R11" s="52"/>
      <c r="S11" s="52"/>
    </row>
    <row r="12" spans="1:19" x14ac:dyDescent="0.2">
      <c r="A12" s="52"/>
      <c r="B12" s="52"/>
      <c r="C12" s="52"/>
      <c r="D12" s="52" t="s">
        <v>201</v>
      </c>
      <c r="E12" s="52"/>
      <c r="F12" s="52"/>
      <c r="G12" s="52"/>
      <c r="H12" s="52" t="s">
        <v>202</v>
      </c>
      <c r="I12" s="52" t="s">
        <v>207</v>
      </c>
      <c r="J12" s="52"/>
      <c r="K12" s="52" t="s">
        <v>208</v>
      </c>
      <c r="L12" s="52"/>
      <c r="M12" s="52" t="s">
        <v>209</v>
      </c>
      <c r="N12" s="52" t="s">
        <v>206</v>
      </c>
      <c r="O12" s="52"/>
      <c r="P12" s="52">
        <v>303</v>
      </c>
      <c r="Q12" s="52"/>
      <c r="R12" s="52"/>
      <c r="S12" s="52"/>
    </row>
    <row r="13" spans="1:19" x14ac:dyDescent="0.2">
      <c r="A13" s="52"/>
      <c r="B13" s="52"/>
      <c r="C13" s="52"/>
      <c r="D13" s="52" t="s">
        <v>210</v>
      </c>
      <c r="E13" s="52"/>
      <c r="F13" s="52"/>
      <c r="G13" s="52"/>
      <c r="H13" s="52"/>
      <c r="I13" s="52"/>
      <c r="J13" s="52"/>
      <c r="K13" s="52"/>
      <c r="L13" s="52" t="s">
        <v>211</v>
      </c>
      <c r="M13" s="52"/>
      <c r="N13" s="52"/>
      <c r="O13" s="52"/>
      <c r="P13" s="52"/>
      <c r="Q13" s="52" t="s">
        <v>212</v>
      </c>
      <c r="R13" s="52"/>
      <c r="S13" s="52"/>
    </row>
    <row r="14" spans="1:19" x14ac:dyDescent="0.2">
      <c r="A14" s="52"/>
      <c r="B14" s="52"/>
      <c r="C14" s="52"/>
      <c r="D14" s="52" t="s">
        <v>213</v>
      </c>
      <c r="E14" s="52"/>
      <c r="F14" s="52"/>
      <c r="G14" s="52"/>
      <c r="H14" s="52"/>
      <c r="I14" s="52"/>
      <c r="J14" s="52"/>
      <c r="K14" s="52"/>
      <c r="L14" s="52" t="s">
        <v>214</v>
      </c>
      <c r="M14" s="52"/>
      <c r="N14" s="52"/>
      <c r="O14" s="52"/>
      <c r="P14" s="52"/>
      <c r="Q14" s="52"/>
      <c r="R14" s="52"/>
      <c r="S14" s="52" t="s">
        <v>152</v>
      </c>
    </row>
    <row r="15" spans="1:19" x14ac:dyDescent="0.2">
      <c r="A15" s="52"/>
      <c r="B15" s="52"/>
      <c r="C15" s="52"/>
      <c r="D15" s="52" t="s">
        <v>215</v>
      </c>
      <c r="E15" s="52"/>
      <c r="F15" s="52"/>
      <c r="G15" s="52"/>
      <c r="H15" s="52"/>
      <c r="I15" s="52"/>
      <c r="J15" s="52"/>
      <c r="K15" s="52"/>
      <c r="L15" s="52" t="s">
        <v>216</v>
      </c>
      <c r="M15" s="52"/>
      <c r="N15" s="52"/>
      <c r="O15" s="52"/>
      <c r="P15" s="52"/>
      <c r="Q15" s="52"/>
      <c r="R15" s="52"/>
      <c r="S15" s="52"/>
    </row>
    <row r="16" spans="1:19" x14ac:dyDescent="0.2">
      <c r="A16" s="52"/>
      <c r="B16" s="52"/>
      <c r="C16" s="52"/>
      <c r="D16" s="52" t="s">
        <v>217</v>
      </c>
      <c r="E16" s="52"/>
      <c r="F16" s="52"/>
      <c r="G16" s="52"/>
      <c r="H16" s="52"/>
      <c r="I16" s="52"/>
      <c r="J16" s="52"/>
      <c r="K16" s="52"/>
      <c r="L16" s="52" t="s">
        <v>218</v>
      </c>
      <c r="M16" s="52"/>
      <c r="N16" s="52"/>
      <c r="O16" s="52"/>
      <c r="P16" s="52"/>
      <c r="Q16" s="52"/>
      <c r="R16" s="52"/>
      <c r="S16" s="52" t="s">
        <v>219</v>
      </c>
    </row>
    <row r="17" spans="1:19" x14ac:dyDescent="0.2">
      <c r="A17" s="52"/>
      <c r="B17" s="52"/>
      <c r="C17" s="52"/>
      <c r="D17" s="52" t="s">
        <v>220</v>
      </c>
      <c r="E17" s="52"/>
      <c r="F17" s="52"/>
      <c r="G17" s="52"/>
      <c r="H17" s="52"/>
      <c r="I17" s="52"/>
      <c r="J17" s="52"/>
      <c r="K17" s="52"/>
      <c r="L17" s="52" t="s">
        <v>221</v>
      </c>
      <c r="M17" s="52"/>
      <c r="N17" s="52"/>
      <c r="O17" s="52"/>
      <c r="P17" s="52"/>
      <c r="Q17" s="52"/>
      <c r="R17" s="52"/>
      <c r="S17" s="52"/>
    </row>
    <row r="18" spans="1:19" x14ac:dyDescent="0.2">
      <c r="A18" s="52"/>
      <c r="B18" s="52"/>
      <c r="C18" s="52"/>
      <c r="D18" s="52" t="s">
        <v>222</v>
      </c>
      <c r="E18" s="52"/>
      <c r="F18" s="52"/>
      <c r="G18" s="52"/>
      <c r="H18" s="52"/>
      <c r="I18" s="52"/>
      <c r="J18" s="52"/>
      <c r="K18" s="52"/>
      <c r="L18" s="52" t="s">
        <v>223</v>
      </c>
      <c r="M18" s="52"/>
      <c r="N18" s="52"/>
      <c r="O18" s="52"/>
      <c r="P18" s="52"/>
      <c r="Q18" s="52" t="s">
        <v>224</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225</v>
      </c>
      <c r="D20" s="52" t="s">
        <v>190</v>
      </c>
      <c r="E20" s="52" t="s">
        <v>191</v>
      </c>
      <c r="F20" s="52"/>
      <c r="G20" s="52"/>
      <c r="H20" s="52"/>
      <c r="I20" s="52"/>
      <c r="J20" s="52"/>
      <c r="K20" s="52"/>
      <c r="L20" s="52"/>
      <c r="M20" s="52"/>
      <c r="N20" s="52"/>
      <c r="O20" s="52"/>
      <c r="P20" s="52"/>
      <c r="Q20" s="52"/>
      <c r="R20" s="52"/>
      <c r="S20" s="52"/>
    </row>
    <row r="21" spans="1:19" x14ac:dyDescent="0.2">
      <c r="A21" s="52"/>
      <c r="B21" s="52"/>
      <c r="C21" s="52"/>
      <c r="D21" s="52"/>
      <c r="E21" s="52" t="s">
        <v>192</v>
      </c>
      <c r="F21" s="52"/>
      <c r="G21" s="52"/>
      <c r="H21" s="52"/>
      <c r="I21" s="52"/>
      <c r="J21" s="52"/>
      <c r="K21" s="52"/>
      <c r="L21" s="52"/>
      <c r="M21" s="52"/>
      <c r="N21" s="52"/>
      <c r="O21" s="52"/>
      <c r="P21" s="52"/>
      <c r="Q21" s="52"/>
      <c r="R21" s="52"/>
      <c r="S21" s="52"/>
    </row>
    <row r="22" spans="1:19" x14ac:dyDescent="0.2">
      <c r="A22" s="52" t="s">
        <v>5</v>
      </c>
      <c r="B22" s="52" t="s">
        <v>383</v>
      </c>
      <c r="C22" s="52" t="s">
        <v>226</v>
      </c>
      <c r="D22" s="52" t="s">
        <v>190</v>
      </c>
      <c r="E22" s="52" t="s">
        <v>191</v>
      </c>
      <c r="F22" s="52"/>
      <c r="G22" s="52"/>
      <c r="H22" s="52"/>
      <c r="I22" s="52"/>
      <c r="J22" s="52"/>
      <c r="K22" s="52"/>
      <c r="L22" s="52"/>
      <c r="M22" s="52"/>
      <c r="N22" s="52"/>
      <c r="O22" s="52"/>
      <c r="P22" s="52"/>
      <c r="Q22" s="52"/>
      <c r="R22" s="52"/>
      <c r="S22" s="52"/>
    </row>
    <row r="23" spans="1:19" x14ac:dyDescent="0.2">
      <c r="A23" s="52"/>
      <c r="B23" s="52"/>
      <c r="C23" s="52"/>
      <c r="D23" s="52"/>
      <c r="E23" s="52" t="s">
        <v>192</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4" t="s">
        <v>409</v>
      </c>
      <c r="B1" s="155"/>
      <c r="C1" s="155"/>
      <c r="D1" s="155"/>
      <c r="E1" s="155"/>
      <c r="F1" s="156"/>
    </row>
    <row r="2" spans="1:6" ht="14.5" customHeight="1" x14ac:dyDescent="0.2">
      <c r="A2" s="19" t="s">
        <v>0</v>
      </c>
      <c r="B2" s="6" t="s">
        <v>134</v>
      </c>
      <c r="C2" s="19" t="s">
        <v>227</v>
      </c>
      <c r="D2" s="19" t="s">
        <v>153</v>
      </c>
      <c r="E2" s="19" t="s">
        <v>112</v>
      </c>
      <c r="F2" s="19" t="s">
        <v>228</v>
      </c>
    </row>
    <row r="3" spans="1:6" x14ac:dyDescent="0.2">
      <c r="A3" s="36" t="s">
        <v>4</v>
      </c>
      <c r="B3" s="36"/>
      <c r="C3" s="36"/>
      <c r="D3" s="36"/>
      <c r="E3" s="36"/>
      <c r="F3" s="36"/>
    </row>
    <row r="4" spans="1:6" x14ac:dyDescent="0.2">
      <c r="A4" s="52" t="s">
        <v>5</v>
      </c>
      <c r="B4" s="52" t="s">
        <v>382</v>
      </c>
      <c r="C4" s="52" t="s">
        <v>229</v>
      </c>
      <c r="D4" s="52" t="s">
        <v>164</v>
      </c>
      <c r="E4" s="52" t="s">
        <v>230</v>
      </c>
      <c r="F4" s="52" t="s">
        <v>204</v>
      </c>
    </row>
    <row r="5" spans="1:6" x14ac:dyDescent="0.2">
      <c r="A5" s="52"/>
      <c r="B5" s="52"/>
      <c r="C5" s="52"/>
      <c r="D5" s="52" t="s">
        <v>170</v>
      </c>
      <c r="E5" s="52" t="s">
        <v>231</v>
      </c>
      <c r="F5" s="52" t="s">
        <v>208</v>
      </c>
    </row>
    <row r="6" spans="1:6" x14ac:dyDescent="0.2">
      <c r="A6" s="52"/>
      <c r="B6" s="52"/>
      <c r="C6" s="52" t="s">
        <v>232</v>
      </c>
      <c r="D6" s="52" t="s">
        <v>164</v>
      </c>
      <c r="E6" s="52" t="s">
        <v>233</v>
      </c>
      <c r="F6" s="52" t="s">
        <v>234</v>
      </c>
    </row>
    <row r="7" spans="1:6" x14ac:dyDescent="0.2">
      <c r="A7" s="52" t="s">
        <v>5</v>
      </c>
      <c r="B7" s="52" t="s">
        <v>383</v>
      </c>
      <c r="C7" s="52" t="s">
        <v>235</v>
      </c>
      <c r="D7" s="52" t="s">
        <v>173</v>
      </c>
      <c r="E7" s="52" t="s">
        <v>236</v>
      </c>
      <c r="F7" s="52"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3" t="s">
        <v>661</v>
      </c>
      <c r="B1" s="134"/>
      <c r="C1" s="134"/>
      <c r="D1" s="134"/>
      <c r="E1" s="134"/>
      <c r="F1" s="134"/>
      <c r="G1" s="134"/>
      <c r="H1" s="134"/>
      <c r="I1" s="134"/>
      <c r="J1" s="134"/>
      <c r="K1" s="134"/>
      <c r="L1" s="134"/>
      <c r="M1" s="134"/>
      <c r="N1" s="137"/>
    </row>
    <row r="2" spans="1:14" ht="58" customHeight="1" x14ac:dyDescent="0.2">
      <c r="A2" s="31" t="s">
        <v>0</v>
      </c>
      <c r="B2" s="31" t="s">
        <v>6</v>
      </c>
      <c r="C2" s="30" t="s">
        <v>644</v>
      </c>
      <c r="D2" s="31" t="s">
        <v>39</v>
      </c>
      <c r="E2" s="31" t="s">
        <v>645</v>
      </c>
      <c r="F2" s="31" t="s">
        <v>94</v>
      </c>
      <c r="G2" s="19" t="s">
        <v>136</v>
      </c>
      <c r="H2" s="19" t="s">
        <v>90</v>
      </c>
      <c r="I2" s="31" t="s">
        <v>646</v>
      </c>
      <c r="J2" s="31" t="s">
        <v>241</v>
      </c>
      <c r="K2" s="31" t="s">
        <v>153</v>
      </c>
      <c r="L2" s="31" t="s">
        <v>647</v>
      </c>
      <c r="M2" s="31" t="s">
        <v>242</v>
      </c>
      <c r="N2" s="31" t="s">
        <v>402</v>
      </c>
    </row>
    <row r="3" spans="1:14" x14ac:dyDescent="0.2">
      <c r="A3" s="36" t="s">
        <v>4</v>
      </c>
      <c r="B3" s="36"/>
      <c r="C3" s="36"/>
      <c r="D3" s="36"/>
      <c r="E3" s="36"/>
      <c r="F3" s="36"/>
      <c r="G3" s="32"/>
      <c r="H3" s="32"/>
      <c r="I3" s="36"/>
      <c r="J3" s="36"/>
      <c r="K3" s="36"/>
      <c r="L3" s="36"/>
      <c r="M3" s="36"/>
      <c r="N3" s="36"/>
    </row>
    <row r="4" spans="1:14" ht="64" x14ac:dyDescent="0.2">
      <c r="A4" s="53" t="s">
        <v>563</v>
      </c>
      <c r="B4" s="53" t="s">
        <v>337</v>
      </c>
      <c r="C4" s="53" t="s">
        <v>652</v>
      </c>
      <c r="D4" s="53" t="s">
        <v>914</v>
      </c>
      <c r="E4" s="53" t="b">
        <v>0</v>
      </c>
      <c r="F4" s="53" t="s">
        <v>920</v>
      </c>
      <c r="G4" s="53" t="b">
        <v>1</v>
      </c>
      <c r="H4" s="53"/>
      <c r="I4" s="53"/>
      <c r="J4" s="53" t="s">
        <v>653</v>
      </c>
      <c r="K4" s="53" t="s">
        <v>654</v>
      </c>
      <c r="L4" s="53" t="s">
        <v>667</v>
      </c>
      <c r="M4" s="53">
        <v>7003</v>
      </c>
      <c r="N4" s="53"/>
    </row>
    <row r="5" spans="1:14" s="80" customFormat="1" ht="16" x14ac:dyDescent="0.2">
      <c r="A5" s="53" t="s">
        <v>563</v>
      </c>
      <c r="B5" s="53" t="s">
        <v>337</v>
      </c>
      <c r="C5" s="53" t="s">
        <v>648</v>
      </c>
      <c r="D5" s="53" t="s">
        <v>666</v>
      </c>
      <c r="E5" s="53" t="b">
        <v>1</v>
      </c>
      <c r="F5" s="53"/>
      <c r="G5" s="53" t="b">
        <v>0</v>
      </c>
      <c r="H5" s="53"/>
      <c r="I5" s="53" t="s">
        <v>665</v>
      </c>
      <c r="J5" s="53" t="s">
        <v>649</v>
      </c>
      <c r="K5" s="53" t="s">
        <v>650</v>
      </c>
      <c r="L5" s="53" t="s">
        <v>651</v>
      </c>
      <c r="M5" s="53">
        <v>53</v>
      </c>
      <c r="N5" s="53"/>
    </row>
    <row r="6" spans="1:14" s="80" customFormat="1" ht="16" x14ac:dyDescent="0.2">
      <c r="A6" s="53"/>
      <c r="B6" s="53"/>
      <c r="C6" s="53"/>
      <c r="D6" s="53"/>
      <c r="E6" s="53"/>
      <c r="F6" s="53"/>
      <c r="G6" s="53"/>
      <c r="H6" s="53"/>
      <c r="I6" s="53"/>
      <c r="J6" s="53" t="s">
        <v>663</v>
      </c>
      <c r="K6" s="53" t="s">
        <v>664</v>
      </c>
      <c r="L6" s="53" t="s">
        <v>552</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3" t="s">
        <v>661</v>
      </c>
      <c r="B1" s="134"/>
      <c r="C1" s="134"/>
      <c r="D1" s="134"/>
      <c r="E1" s="134"/>
      <c r="F1" s="134"/>
      <c r="G1" s="134"/>
      <c r="H1" s="134"/>
      <c r="I1" s="134"/>
      <c r="J1" s="134"/>
      <c r="K1" s="134"/>
      <c r="L1" s="134"/>
    </row>
    <row r="2" spans="1:12" ht="72.75" customHeight="1" x14ac:dyDescent="0.2">
      <c r="A2" s="31" t="s">
        <v>0</v>
      </c>
      <c r="B2" s="31" t="s">
        <v>6</v>
      </c>
      <c r="C2" s="30" t="s">
        <v>644</v>
      </c>
      <c r="D2" s="31" t="s">
        <v>153</v>
      </c>
      <c r="E2" s="31" t="s">
        <v>655</v>
      </c>
      <c r="F2" s="31" t="s">
        <v>656</v>
      </c>
      <c r="G2" s="31" t="s">
        <v>1478</v>
      </c>
      <c r="H2" s="31" t="s">
        <v>1477</v>
      </c>
      <c r="I2" s="31" t="s">
        <v>156</v>
      </c>
      <c r="J2" s="31" t="s">
        <v>157</v>
      </c>
      <c r="K2" s="31" t="s">
        <v>419</v>
      </c>
      <c r="L2" s="31" t="s">
        <v>625</v>
      </c>
    </row>
    <row r="3" spans="1:12" ht="29.25" customHeight="1" x14ac:dyDescent="0.2">
      <c r="A3" s="36" t="s">
        <v>4</v>
      </c>
      <c r="B3" s="36"/>
      <c r="C3" s="36"/>
      <c r="D3" s="36"/>
      <c r="E3" s="36"/>
      <c r="F3" s="36"/>
      <c r="G3" s="36"/>
      <c r="H3" s="36"/>
      <c r="I3" s="36"/>
      <c r="J3" s="36"/>
      <c r="K3" s="36"/>
      <c r="L3" s="36"/>
    </row>
    <row r="4" spans="1:12" ht="16" x14ac:dyDescent="0.2">
      <c r="A4" s="53" t="s">
        <v>563</v>
      </c>
      <c r="B4" s="53" t="s">
        <v>337</v>
      </c>
      <c r="C4" s="53" t="s">
        <v>652</v>
      </c>
      <c r="D4" s="53" t="s">
        <v>654</v>
      </c>
      <c r="E4" s="53" t="s">
        <v>657</v>
      </c>
      <c r="F4" s="53" t="b">
        <v>0</v>
      </c>
      <c r="G4" s="53" t="s">
        <v>166</v>
      </c>
      <c r="H4" s="53"/>
      <c r="I4" s="53">
        <v>7003</v>
      </c>
      <c r="J4" s="53" t="s">
        <v>659</v>
      </c>
      <c r="K4" s="53">
        <v>10000</v>
      </c>
      <c r="L4" s="53" t="s">
        <v>918</v>
      </c>
    </row>
    <row r="5" spans="1:12" ht="32" x14ac:dyDescent="0.2">
      <c r="A5" s="53" t="s">
        <v>563</v>
      </c>
      <c r="B5" s="53" t="s">
        <v>337</v>
      </c>
      <c r="C5" s="53" t="s">
        <v>648</v>
      </c>
      <c r="D5" s="53" t="s">
        <v>650</v>
      </c>
      <c r="E5" s="53" t="s">
        <v>658</v>
      </c>
      <c r="F5" s="53" t="b">
        <v>1</v>
      </c>
      <c r="G5" s="53" t="s">
        <v>651</v>
      </c>
      <c r="H5" s="53"/>
      <c r="I5" s="53">
        <v>10</v>
      </c>
      <c r="J5" s="53"/>
      <c r="K5" s="53">
        <v>10000</v>
      </c>
      <c r="L5" s="53" t="s">
        <v>919</v>
      </c>
    </row>
    <row r="6" spans="1:12" ht="16" x14ac:dyDescent="0.2">
      <c r="A6" s="53"/>
      <c r="B6" s="53"/>
      <c r="C6" s="53"/>
      <c r="D6" s="53" t="s">
        <v>664</v>
      </c>
      <c r="E6" s="53" t="s">
        <v>660</v>
      </c>
      <c r="F6" s="53" t="b">
        <v>0</v>
      </c>
      <c r="G6" s="53" t="s">
        <v>1480</v>
      </c>
      <c r="H6" s="53" t="s">
        <v>1479</v>
      </c>
      <c r="I6" s="53">
        <v>53</v>
      </c>
      <c r="J6" s="53"/>
      <c r="K6" s="53">
        <v>20000</v>
      </c>
      <c r="L6" s="53" t="s">
        <v>917</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activeCell="B3" sqref="B3"/>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3" t="s">
        <v>1321</v>
      </c>
      <c r="B1" s="134"/>
      <c r="C1" s="134"/>
      <c r="D1" s="134"/>
      <c r="E1" s="134"/>
      <c r="F1" s="134"/>
      <c r="G1" s="134"/>
      <c r="H1" s="134"/>
      <c r="I1" s="134"/>
      <c r="J1" s="134"/>
      <c r="K1" s="134"/>
      <c r="L1" s="134"/>
      <c r="M1" s="134"/>
      <c r="N1" s="134"/>
      <c r="O1" s="134"/>
      <c r="P1" s="134"/>
    </row>
    <row r="2" spans="1:16" ht="48" x14ac:dyDescent="0.2">
      <c r="A2" s="19" t="s">
        <v>0</v>
      </c>
      <c r="B2" s="19" t="s">
        <v>6</v>
      </c>
      <c r="C2" s="50" t="s">
        <v>921</v>
      </c>
      <c r="D2" s="19" t="s">
        <v>39</v>
      </c>
      <c r="E2" s="19" t="s">
        <v>922</v>
      </c>
      <c r="F2" s="19" t="s">
        <v>311</v>
      </c>
      <c r="G2" s="49" t="s">
        <v>585</v>
      </c>
      <c r="H2" s="81" t="s">
        <v>312</v>
      </c>
      <c r="I2" s="19" t="s">
        <v>584</v>
      </c>
      <c r="J2" s="19" t="s">
        <v>923</v>
      </c>
      <c r="K2" s="19" t="s">
        <v>924</v>
      </c>
      <c r="L2" s="50" t="s">
        <v>589</v>
      </c>
      <c r="M2" s="49" t="s">
        <v>317</v>
      </c>
      <c r="N2" s="49" t="s">
        <v>318</v>
      </c>
      <c r="O2" s="49" t="s">
        <v>94</v>
      </c>
      <c r="P2" s="19" t="s">
        <v>402</v>
      </c>
    </row>
    <row r="3" spans="1:16" x14ac:dyDescent="0.2">
      <c r="A3" s="36" t="s">
        <v>4</v>
      </c>
      <c r="B3" s="36"/>
      <c r="C3" s="36"/>
      <c r="D3" s="36"/>
      <c r="E3" s="36"/>
      <c r="F3" s="36"/>
      <c r="G3" s="36"/>
      <c r="H3" s="36"/>
      <c r="I3" s="36"/>
      <c r="J3" s="36"/>
      <c r="K3" s="36"/>
      <c r="L3" s="36"/>
      <c r="M3" s="36"/>
      <c r="N3" s="36"/>
      <c r="O3" s="36"/>
      <c r="P3" s="36"/>
    </row>
    <row r="4" spans="1:16" ht="32" x14ac:dyDescent="0.2">
      <c r="A4" s="52" t="s">
        <v>314</v>
      </c>
      <c r="B4" s="52" t="s">
        <v>426</v>
      </c>
      <c r="C4" s="52" t="s">
        <v>926</v>
      </c>
      <c r="D4" s="53" t="s">
        <v>607</v>
      </c>
      <c r="E4" s="52"/>
      <c r="F4" s="52" t="s">
        <v>925</v>
      </c>
      <c r="G4" s="52"/>
      <c r="H4" s="91" t="s">
        <v>325</v>
      </c>
      <c r="I4" s="52"/>
      <c r="J4" s="52"/>
      <c r="K4" s="52" t="s">
        <v>316</v>
      </c>
      <c r="L4" s="52" t="s">
        <v>322</v>
      </c>
      <c r="M4" s="52" t="s">
        <v>327</v>
      </c>
      <c r="N4" s="52" t="s">
        <v>328</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B4:B1048576 B3</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3" t="s">
        <v>1322</v>
      </c>
      <c r="B1" s="134"/>
      <c r="C1" s="134"/>
      <c r="D1" s="134"/>
      <c r="E1" s="134"/>
      <c r="F1" s="134"/>
      <c r="G1" s="134"/>
      <c r="H1" s="134"/>
      <c r="I1" s="134"/>
      <c r="J1" s="134"/>
      <c r="K1" s="134"/>
      <c r="L1" s="134"/>
      <c r="M1" s="134"/>
      <c r="N1" s="134"/>
      <c r="O1" s="134"/>
      <c r="P1" s="134"/>
      <c r="Q1" s="134"/>
      <c r="R1" s="134"/>
      <c r="S1" s="134"/>
      <c r="T1" s="134"/>
      <c r="U1" s="134"/>
      <c r="V1" s="134"/>
      <c r="W1" s="134"/>
      <c r="X1" s="134"/>
      <c r="Y1" s="134"/>
      <c r="Z1" s="134"/>
      <c r="AA1" s="137"/>
    </row>
    <row r="2" spans="1:27" s="48" customFormat="1" ht="48" x14ac:dyDescent="0.2">
      <c r="A2" s="49" t="s">
        <v>0</v>
      </c>
      <c r="B2" s="49" t="s">
        <v>6</v>
      </c>
      <c r="C2" s="49" t="s">
        <v>81</v>
      </c>
      <c r="D2" s="49" t="s">
        <v>39</v>
      </c>
      <c r="E2" s="50" t="s">
        <v>582</v>
      </c>
      <c r="F2" s="49" t="s">
        <v>82</v>
      </c>
      <c r="G2" s="49" t="s">
        <v>583</v>
      </c>
      <c r="H2" s="49" t="s">
        <v>584</v>
      </c>
      <c r="I2" s="49" t="s">
        <v>585</v>
      </c>
      <c r="J2" s="49" t="s">
        <v>586</v>
      </c>
      <c r="K2" s="65" t="s">
        <v>587</v>
      </c>
      <c r="L2" s="49" t="s">
        <v>588</v>
      </c>
      <c r="M2" s="50" t="s">
        <v>589</v>
      </c>
      <c r="N2" s="49" t="s">
        <v>389</v>
      </c>
      <c r="O2" s="49" t="s">
        <v>311</v>
      </c>
      <c r="P2" s="49" t="s">
        <v>390</v>
      </c>
      <c r="Q2" s="49" t="s">
        <v>391</v>
      </c>
      <c r="R2" s="49" t="s">
        <v>392</v>
      </c>
      <c r="S2" s="49" t="s">
        <v>590</v>
      </c>
      <c r="T2" s="49" t="s">
        <v>591</v>
      </c>
      <c r="U2" s="49" t="s">
        <v>92</v>
      </c>
      <c r="V2" s="49" t="s">
        <v>317</v>
      </c>
      <c r="W2" s="49" t="s">
        <v>318</v>
      </c>
      <c r="X2" s="49" t="s">
        <v>592</v>
      </c>
      <c r="Y2" s="49" t="s">
        <v>422</v>
      </c>
      <c r="Z2" s="49" t="s">
        <v>94</v>
      </c>
      <c r="AA2" s="49" t="s">
        <v>402</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16" x14ac:dyDescent="0.2">
      <c r="A4" s="85" t="s">
        <v>314</v>
      </c>
      <c r="B4" s="85" t="s">
        <v>426</v>
      </c>
      <c r="C4" s="85" t="s">
        <v>56</v>
      </c>
      <c r="D4" s="53" t="s">
        <v>607</v>
      </c>
      <c r="E4" s="92" t="s">
        <v>608</v>
      </c>
      <c r="F4" s="91" t="s">
        <v>331</v>
      </c>
      <c r="G4" s="91">
        <v>1</v>
      </c>
      <c r="H4" s="91"/>
      <c r="I4" s="91" t="s">
        <v>395</v>
      </c>
      <c r="J4" s="91">
        <v>256</v>
      </c>
      <c r="K4" s="91"/>
      <c r="L4" s="91" t="s">
        <v>321</v>
      </c>
      <c r="M4" s="91" t="s">
        <v>322</v>
      </c>
      <c r="N4" s="91" t="s">
        <v>609</v>
      </c>
      <c r="O4" s="91" t="s">
        <v>323</v>
      </c>
      <c r="P4" s="93" t="s">
        <v>393</v>
      </c>
      <c r="Q4" s="91" t="s">
        <v>324</v>
      </c>
      <c r="R4" s="91" t="s">
        <v>325</v>
      </c>
      <c r="S4" s="91" t="s">
        <v>326</v>
      </c>
      <c r="T4" s="91" t="b">
        <v>1</v>
      </c>
      <c r="U4" s="91" t="s">
        <v>99</v>
      </c>
      <c r="V4" s="52" t="s">
        <v>327</v>
      </c>
      <c r="W4" s="52" t="s">
        <v>328</v>
      </c>
      <c r="X4" s="52">
        <v>15</v>
      </c>
      <c r="Y4" s="52" t="s">
        <v>423</v>
      </c>
      <c r="Z4" s="52"/>
      <c r="AA4" s="52"/>
    </row>
    <row r="5" spans="1:27" ht="32" x14ac:dyDescent="0.2">
      <c r="A5" s="94" t="s">
        <v>314</v>
      </c>
      <c r="B5" s="85" t="s">
        <v>426</v>
      </c>
      <c r="C5" s="85" t="s">
        <v>87</v>
      </c>
      <c r="D5" s="53" t="s">
        <v>614</v>
      </c>
      <c r="E5" s="92" t="s">
        <v>610</v>
      </c>
      <c r="F5" s="91" t="s">
        <v>332</v>
      </c>
      <c r="G5" s="91">
        <v>2</v>
      </c>
      <c r="H5" s="91">
        <v>4</v>
      </c>
      <c r="I5" s="91" t="s">
        <v>333</v>
      </c>
      <c r="J5" s="91">
        <v>256</v>
      </c>
      <c r="K5" s="91"/>
      <c r="L5" s="91" t="s">
        <v>321</v>
      </c>
      <c r="M5" s="91" t="s">
        <v>322</v>
      </c>
      <c r="N5" s="91" t="s">
        <v>611</v>
      </c>
      <c r="O5" s="91" t="s">
        <v>334</v>
      </c>
      <c r="P5" s="93" t="s">
        <v>393</v>
      </c>
      <c r="Q5" s="91" t="s">
        <v>324</v>
      </c>
      <c r="R5" s="91" t="s">
        <v>325</v>
      </c>
      <c r="S5" s="91" t="s">
        <v>326</v>
      </c>
      <c r="T5" s="91" t="b">
        <v>1</v>
      </c>
      <c r="U5" s="91" t="s">
        <v>99</v>
      </c>
      <c r="V5" s="52" t="s">
        <v>327</v>
      </c>
      <c r="W5" s="52" t="s">
        <v>328</v>
      </c>
      <c r="X5" s="52">
        <v>15</v>
      </c>
      <c r="Y5" s="52" t="s">
        <v>423</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3" t="s">
        <v>1323</v>
      </c>
      <c r="B1" s="134"/>
      <c r="C1" s="134"/>
      <c r="D1" s="134"/>
      <c r="E1" s="134"/>
      <c r="F1" s="134"/>
      <c r="G1" s="134"/>
      <c r="H1" s="134"/>
    </row>
    <row r="2" spans="1:8" ht="48" x14ac:dyDescent="0.2">
      <c r="A2" s="65" t="s">
        <v>0</v>
      </c>
      <c r="B2" s="65" t="s">
        <v>6</v>
      </c>
      <c r="C2" s="50" t="s">
        <v>593</v>
      </c>
      <c r="D2" s="65" t="s">
        <v>81</v>
      </c>
      <c r="E2" s="65" t="s">
        <v>82</v>
      </c>
      <c r="F2" s="65" t="s">
        <v>594</v>
      </c>
      <c r="G2" s="65" t="s">
        <v>595</v>
      </c>
      <c r="H2" s="66" t="s">
        <v>402</v>
      </c>
    </row>
    <row r="3" spans="1:8" x14ac:dyDescent="0.2">
      <c r="A3" s="71" t="s">
        <v>4</v>
      </c>
      <c r="B3" s="71"/>
      <c r="C3" s="36"/>
      <c r="D3" s="71"/>
      <c r="E3" s="45"/>
      <c r="F3" s="36"/>
      <c r="G3" s="36"/>
      <c r="H3" s="36"/>
    </row>
    <row r="4" spans="1:8" x14ac:dyDescent="0.2">
      <c r="A4" s="52" t="s">
        <v>314</v>
      </c>
      <c r="B4" s="52" t="s">
        <v>426</v>
      </c>
      <c r="C4" s="91" t="s">
        <v>394</v>
      </c>
      <c r="D4" s="52" t="s">
        <v>56</v>
      </c>
      <c r="E4" s="91" t="s">
        <v>596</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6" t="s">
        <v>1324</v>
      </c>
      <c r="B1" s="147"/>
      <c r="C1" s="147"/>
      <c r="D1" s="147"/>
      <c r="E1" s="147"/>
      <c r="F1" s="147"/>
      <c r="G1" s="147"/>
      <c r="H1" s="147"/>
      <c r="I1" s="147"/>
      <c r="J1" s="147"/>
      <c r="K1" s="147"/>
      <c r="L1" s="147"/>
      <c r="M1" s="147"/>
      <c r="N1" s="147"/>
      <c r="O1" s="147"/>
      <c r="P1" s="147"/>
      <c r="Q1" s="147"/>
      <c r="R1" s="147"/>
      <c r="S1" s="147"/>
      <c r="T1" s="147"/>
      <c r="U1" s="147"/>
      <c r="V1" s="69"/>
      <c r="W1" s="69"/>
      <c r="X1" s="69"/>
      <c r="Y1" s="69"/>
      <c r="Z1" s="69"/>
      <c r="AA1" s="69"/>
      <c r="AB1" s="69"/>
    </row>
    <row r="2" spans="1:28" s="68" customFormat="1" ht="48" x14ac:dyDescent="0.2">
      <c r="A2" s="65" t="s">
        <v>0</v>
      </c>
      <c r="B2" s="65" t="s">
        <v>6</v>
      </c>
      <c r="C2" s="50" t="s">
        <v>593</v>
      </c>
      <c r="D2" s="50" t="s">
        <v>597</v>
      </c>
      <c r="E2" s="65" t="s">
        <v>598</v>
      </c>
      <c r="F2" s="65" t="s">
        <v>335</v>
      </c>
      <c r="G2" s="65" t="s">
        <v>584</v>
      </c>
      <c r="H2" s="50" t="s">
        <v>589</v>
      </c>
      <c r="I2" s="65" t="s">
        <v>389</v>
      </c>
      <c r="J2" s="65" t="s">
        <v>599</v>
      </c>
      <c r="K2" s="65" t="s">
        <v>1347</v>
      </c>
      <c r="L2" s="65" t="s">
        <v>1348</v>
      </c>
      <c r="M2" s="65" t="s">
        <v>1349</v>
      </c>
      <c r="N2" s="65" t="s">
        <v>1350</v>
      </c>
      <c r="O2" s="65" t="s">
        <v>600</v>
      </c>
      <c r="P2" s="65" t="s">
        <v>601</v>
      </c>
      <c r="Q2" s="65" t="s">
        <v>92</v>
      </c>
      <c r="R2" s="65" t="s">
        <v>422</v>
      </c>
      <c r="S2" s="75" t="s">
        <v>94</v>
      </c>
      <c r="T2" s="75" t="s">
        <v>616</v>
      </c>
      <c r="U2" s="70" t="s">
        <v>402</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14.5" customHeight="1" x14ac:dyDescent="0.2">
      <c r="A4" s="85" t="s">
        <v>314</v>
      </c>
      <c r="B4" s="52" t="s">
        <v>426</v>
      </c>
      <c r="C4" s="91" t="s">
        <v>394</v>
      </c>
      <c r="D4" s="52" t="s">
        <v>612</v>
      </c>
      <c r="E4" s="53" t="s">
        <v>607</v>
      </c>
      <c r="F4" s="53" t="s">
        <v>607</v>
      </c>
      <c r="G4" s="52">
        <v>4</v>
      </c>
      <c r="H4" s="91" t="s">
        <v>322</v>
      </c>
      <c r="I4" s="91" t="s">
        <v>613</v>
      </c>
      <c r="J4" s="91" t="s">
        <v>396</v>
      </c>
      <c r="K4" s="91">
        <v>914</v>
      </c>
      <c r="L4" s="91">
        <v>1390</v>
      </c>
      <c r="M4" s="91">
        <v>96</v>
      </c>
      <c r="N4" s="91" t="s">
        <v>1351</v>
      </c>
      <c r="O4" s="91" t="b">
        <v>1</v>
      </c>
      <c r="P4" s="90" t="b">
        <v>1</v>
      </c>
      <c r="Q4" s="91" t="s">
        <v>99</v>
      </c>
      <c r="R4" s="90" t="s">
        <v>423</v>
      </c>
      <c r="S4" s="52"/>
      <c r="T4" s="52"/>
      <c r="U4" s="53" t="s">
        <v>410</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57" t="s">
        <v>1440</v>
      </c>
      <c r="B1" s="158"/>
      <c r="C1" s="158"/>
      <c r="D1" s="158"/>
      <c r="E1" s="158"/>
      <c r="F1" s="158"/>
      <c r="G1" s="158"/>
      <c r="H1" s="158"/>
      <c r="I1" s="158"/>
      <c r="J1" s="158"/>
      <c r="K1" s="158"/>
      <c r="L1" s="158"/>
      <c r="M1" s="158"/>
      <c r="N1" s="158"/>
      <c r="O1" s="158"/>
      <c r="P1" s="158"/>
      <c r="Q1" s="158"/>
      <c r="R1" s="159"/>
      <c r="S1" s="16"/>
    </row>
    <row r="2" spans="1:19" s="48" customFormat="1" ht="72.75" customHeight="1" x14ac:dyDescent="0.2">
      <c r="A2" s="37" t="s">
        <v>0</v>
      </c>
      <c r="B2" s="37" t="s">
        <v>6</v>
      </c>
      <c r="C2" s="37" t="s">
        <v>1211</v>
      </c>
      <c r="D2" s="37" t="s">
        <v>1427</v>
      </c>
      <c r="E2" s="112" t="s">
        <v>1212</v>
      </c>
      <c r="F2" s="112" t="s">
        <v>1213</v>
      </c>
      <c r="G2" s="37" t="s">
        <v>1214</v>
      </c>
      <c r="H2" s="112" t="s">
        <v>1215</v>
      </c>
      <c r="I2" s="37" t="s">
        <v>1233</v>
      </c>
      <c r="J2" s="37" t="s">
        <v>1216</v>
      </c>
      <c r="K2" s="37" t="s">
        <v>1217</v>
      </c>
      <c r="L2" s="113" t="s">
        <v>1345</v>
      </c>
      <c r="M2" s="114" t="s">
        <v>1346</v>
      </c>
      <c r="N2" s="37" t="s">
        <v>1218</v>
      </c>
      <c r="O2" s="37" t="s">
        <v>1219</v>
      </c>
      <c r="P2" s="37" t="s">
        <v>1220</v>
      </c>
      <c r="Q2" s="37" t="s">
        <v>92</v>
      </c>
      <c r="R2" s="37" t="s">
        <v>402</v>
      </c>
    </row>
    <row r="3" spans="1:19" s="34" customFormat="1" ht="16" x14ac:dyDescent="0.2">
      <c r="A3" s="35" t="s">
        <v>5</v>
      </c>
      <c r="B3" s="35" t="s">
        <v>424</v>
      </c>
      <c r="C3" s="35" t="s">
        <v>1428</v>
      </c>
      <c r="D3" s="35" t="s">
        <v>1429</v>
      </c>
      <c r="E3" s="35" t="s">
        <v>1430</v>
      </c>
      <c r="F3" s="35" t="s">
        <v>1431</v>
      </c>
      <c r="G3" s="35" t="s">
        <v>1432</v>
      </c>
      <c r="H3" s="35" t="s">
        <v>1433</v>
      </c>
      <c r="I3" s="35" t="s">
        <v>56</v>
      </c>
      <c r="J3" s="35" t="s">
        <v>1434</v>
      </c>
      <c r="K3" s="35">
        <v>16</v>
      </c>
      <c r="L3" t="s">
        <v>1490</v>
      </c>
      <c r="M3" t="s">
        <v>1491</v>
      </c>
      <c r="N3" s="35">
        <v>3</v>
      </c>
      <c r="O3" s="35" t="s">
        <v>1435</v>
      </c>
      <c r="P3" s="35" t="b">
        <v>0</v>
      </c>
      <c r="Q3" s="35" t="s">
        <v>1436</v>
      </c>
      <c r="R3" s="32"/>
    </row>
    <row r="4" spans="1:19" s="34" customFormat="1" ht="16" x14ac:dyDescent="0.2">
      <c r="A4" s="35" t="s">
        <v>5</v>
      </c>
      <c r="B4" s="35" t="s">
        <v>424</v>
      </c>
      <c r="C4" s="35" t="s">
        <v>1437</v>
      </c>
      <c r="D4" s="35" t="s">
        <v>1438</v>
      </c>
      <c r="E4" s="35"/>
      <c r="F4" s="35"/>
      <c r="G4" s="35" t="s">
        <v>1432</v>
      </c>
      <c r="H4" s="35" t="s">
        <v>1433</v>
      </c>
      <c r="I4" s="35" t="s">
        <v>56</v>
      </c>
      <c r="J4" s="35" t="s">
        <v>332</v>
      </c>
      <c r="K4" s="35">
        <v>52</v>
      </c>
      <c r="L4" s="35"/>
      <c r="M4" s="35"/>
      <c r="N4" s="35">
        <v>3</v>
      </c>
      <c r="O4" s="35" t="s">
        <v>1439</v>
      </c>
      <c r="P4" s="35" t="b">
        <v>0</v>
      </c>
      <c r="Q4" s="35"/>
      <c r="R4" s="32"/>
    </row>
    <row r="5" spans="1:19" ht="16" x14ac:dyDescent="0.2">
      <c r="A5" s="99"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6" t="s">
        <v>1504</v>
      </c>
      <c r="B1" s="158"/>
      <c r="C1" s="158"/>
      <c r="D1" s="158"/>
      <c r="E1" s="158"/>
      <c r="F1" s="158"/>
      <c r="G1" s="158"/>
      <c r="H1" s="158"/>
      <c r="I1" s="158"/>
      <c r="J1" s="158"/>
      <c r="K1" s="158"/>
      <c r="L1" s="158"/>
      <c r="M1" s="158"/>
      <c r="N1" s="158"/>
    </row>
    <row r="2" spans="1:15" s="43" customFormat="1" ht="16" x14ac:dyDescent="0.2">
      <c r="A2" s="38" t="s">
        <v>0</v>
      </c>
      <c r="B2" s="38" t="s">
        <v>1211</v>
      </c>
      <c r="C2" s="112" t="s">
        <v>1221</v>
      </c>
      <c r="D2" s="37" t="s">
        <v>1222</v>
      </c>
      <c r="E2" s="37" t="s">
        <v>1223</v>
      </c>
      <c r="F2" s="37" t="s">
        <v>1224</v>
      </c>
      <c r="G2" s="37" t="s">
        <v>1225</v>
      </c>
      <c r="H2" s="37" t="s">
        <v>1226</v>
      </c>
      <c r="I2" s="37" t="s">
        <v>1227</v>
      </c>
      <c r="J2" s="37" t="s">
        <v>1228</v>
      </c>
      <c r="K2" s="37" t="s">
        <v>1229</v>
      </c>
      <c r="L2" s="37" t="s">
        <v>1230</v>
      </c>
      <c r="M2" s="37" t="s">
        <v>1231</v>
      </c>
      <c r="N2" s="37" t="s">
        <v>1232</v>
      </c>
      <c r="O2" s="48"/>
    </row>
    <row r="3" spans="1:15" s="34" customFormat="1" ht="16" x14ac:dyDescent="0.2">
      <c r="A3" s="35" t="s">
        <v>5</v>
      </c>
      <c r="B3" s="35" t="s">
        <v>1428</v>
      </c>
      <c r="C3" s="35" t="s">
        <v>1492</v>
      </c>
      <c r="D3" s="35" t="s">
        <v>1493</v>
      </c>
      <c r="E3" s="35" t="s">
        <v>1494</v>
      </c>
      <c r="F3" s="35" t="s">
        <v>1495</v>
      </c>
      <c r="G3" s="35" t="s">
        <v>1496</v>
      </c>
      <c r="H3" s="35" t="s">
        <v>1497</v>
      </c>
      <c r="I3" s="35" t="s">
        <v>1498</v>
      </c>
      <c r="J3" s="35" t="s">
        <v>1499</v>
      </c>
      <c r="K3" s="35" t="s">
        <v>1500</v>
      </c>
      <c r="L3" s="35" t="s">
        <v>1501</v>
      </c>
      <c r="M3" s="35" t="s">
        <v>1502</v>
      </c>
      <c r="N3" s="35" t="s">
        <v>1441</v>
      </c>
      <c r="O3" s="115"/>
    </row>
    <row r="4" spans="1:15" s="34" customFormat="1" ht="16" x14ac:dyDescent="0.2">
      <c r="A4" s="35" t="s">
        <v>5</v>
      </c>
      <c r="B4" s="35" t="s">
        <v>1437</v>
      </c>
      <c r="C4" s="35" t="s">
        <v>1492</v>
      </c>
      <c r="D4" s="35" t="s">
        <v>1493</v>
      </c>
      <c r="E4" s="35"/>
      <c r="F4" s="35" t="s">
        <v>1495</v>
      </c>
      <c r="G4" s="35" t="s">
        <v>1496</v>
      </c>
      <c r="H4" s="35" t="s">
        <v>1497</v>
      </c>
      <c r="I4" s="35" t="s">
        <v>1498</v>
      </c>
      <c r="J4" s="35" t="s">
        <v>1499</v>
      </c>
      <c r="K4" s="35" t="s">
        <v>1500</v>
      </c>
      <c r="L4" s="35" t="s">
        <v>1501</v>
      </c>
      <c r="M4" s="35" t="s">
        <v>1502</v>
      </c>
      <c r="N4" s="35" t="s">
        <v>1442</v>
      </c>
      <c r="O4" s="115"/>
    </row>
    <row r="5" spans="1:15" ht="16" x14ac:dyDescent="0.2">
      <c r="A5" s="99" t="s">
        <v>4</v>
      </c>
      <c r="B5" s="116"/>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activeCell="I8" sqref="I8"/>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87" customHeight="1" x14ac:dyDescent="0.2">
      <c r="A1" s="160" t="s">
        <v>1327</v>
      </c>
      <c r="B1" s="161"/>
      <c r="C1" s="161"/>
      <c r="D1" s="161"/>
      <c r="E1" s="161"/>
      <c r="F1" s="161"/>
      <c r="G1" s="161"/>
      <c r="H1" s="161"/>
      <c r="I1" s="161"/>
      <c r="J1" s="161"/>
      <c r="K1" s="161"/>
      <c r="L1" s="161"/>
      <c r="M1" s="161"/>
      <c r="N1" s="161"/>
      <c r="O1" s="161"/>
      <c r="P1" s="161"/>
      <c r="Q1" s="161"/>
      <c r="R1" s="162"/>
    </row>
    <row r="2" spans="1:18" ht="32" x14ac:dyDescent="0.2">
      <c r="A2" s="30" t="s">
        <v>0</v>
      </c>
      <c r="B2" s="31" t="s">
        <v>6</v>
      </c>
      <c r="C2" s="30" t="s">
        <v>1261</v>
      </c>
      <c r="D2" s="30" t="s">
        <v>1260</v>
      </c>
      <c r="E2" s="30" t="s">
        <v>1259</v>
      </c>
      <c r="F2" s="30" t="s">
        <v>1263</v>
      </c>
      <c r="G2" s="30" t="s">
        <v>1264</v>
      </c>
      <c r="H2" s="30" t="s">
        <v>1265</v>
      </c>
      <c r="I2" s="30" t="s">
        <v>1266</v>
      </c>
      <c r="J2" s="30" t="s">
        <v>1258</v>
      </c>
      <c r="K2" s="31" t="s">
        <v>1257</v>
      </c>
      <c r="L2" s="30" t="s">
        <v>1267</v>
      </c>
      <c r="M2" s="31" t="s">
        <v>1268</v>
      </c>
      <c r="N2" s="31" t="s">
        <v>1269</v>
      </c>
      <c r="O2" s="31" t="s">
        <v>1270</v>
      </c>
      <c r="P2" s="31" t="s">
        <v>1271</v>
      </c>
      <c r="Q2" s="31" t="s">
        <v>1272</v>
      </c>
      <c r="R2" s="30" t="s">
        <v>402</v>
      </c>
    </row>
    <row r="3" spans="1:18" x14ac:dyDescent="0.2">
      <c r="A3" s="36" t="s">
        <v>4</v>
      </c>
    </row>
    <row r="4" spans="1:18" ht="29.25" customHeight="1" x14ac:dyDescent="0.2">
      <c r="A4" s="36" t="s">
        <v>5</v>
      </c>
      <c r="B4" s="36" t="s">
        <v>424</v>
      </c>
      <c r="C4" s="36" t="s">
        <v>1248</v>
      </c>
      <c r="D4" s="36" t="s">
        <v>1247</v>
      </c>
      <c r="E4" s="36" t="s">
        <v>1274</v>
      </c>
      <c r="F4" s="36" t="s">
        <v>1274</v>
      </c>
      <c r="G4" s="36" t="s">
        <v>1246</v>
      </c>
      <c r="H4" s="36" t="s">
        <v>1273</v>
      </c>
      <c r="I4" s="33" t="s">
        <v>1337</v>
      </c>
      <c r="J4" s="32" t="s">
        <v>1252</v>
      </c>
      <c r="K4" s="32" t="s">
        <v>1256</v>
      </c>
      <c r="L4" s="32" t="s">
        <v>1255</v>
      </c>
      <c r="M4" s="32" t="b">
        <v>1</v>
      </c>
      <c r="N4" s="33" t="s">
        <v>1254</v>
      </c>
      <c r="O4" s="32" t="s">
        <v>1253</v>
      </c>
      <c r="P4" s="32"/>
      <c r="Q4" s="32"/>
    </row>
    <row r="5" spans="1:18" ht="29.25" customHeight="1" x14ac:dyDescent="0.2">
      <c r="A5" s="36" t="s">
        <v>5</v>
      </c>
      <c r="B5" s="36" t="s">
        <v>424</v>
      </c>
      <c r="C5" s="36" t="s">
        <v>1248</v>
      </c>
      <c r="D5" s="36" t="s">
        <v>1247</v>
      </c>
      <c r="E5" s="36" t="s">
        <v>1274</v>
      </c>
      <c r="F5" s="36" t="s">
        <v>1274</v>
      </c>
      <c r="G5" s="36" t="s">
        <v>1246</v>
      </c>
      <c r="H5" s="36" t="s">
        <v>1273</v>
      </c>
      <c r="I5" s="33" t="s">
        <v>1337</v>
      </c>
      <c r="J5" s="32" t="s">
        <v>1301</v>
      </c>
      <c r="K5" s="32" t="s">
        <v>1251</v>
      </c>
      <c r="L5" s="32" t="s">
        <v>1250</v>
      </c>
      <c r="M5" s="32" t="b">
        <v>1</v>
      </c>
      <c r="N5" s="33" t="s">
        <v>1249</v>
      </c>
      <c r="O5" s="32"/>
      <c r="P5" s="32"/>
      <c r="Q5" s="32"/>
    </row>
    <row r="6" spans="1:18" x14ac:dyDescent="0.2">
      <c r="A6" s="36" t="s">
        <v>314</v>
      </c>
      <c r="B6" s="36" t="s">
        <v>424</v>
      </c>
      <c r="C6" s="36" t="s">
        <v>1262</v>
      </c>
      <c r="D6" s="36" t="s">
        <v>1247</v>
      </c>
      <c r="E6" s="36" t="s">
        <v>1274</v>
      </c>
      <c r="F6" s="36" t="s">
        <v>1274</v>
      </c>
      <c r="G6" s="36" t="s">
        <v>1246</v>
      </c>
      <c r="H6" s="36" t="s">
        <v>1273</v>
      </c>
      <c r="I6" s="33"/>
      <c r="J6" s="32"/>
      <c r="K6" s="32"/>
      <c r="L6" s="32"/>
      <c r="M6" s="32"/>
      <c r="N6" s="33"/>
      <c r="O6" s="32"/>
      <c r="P6" s="32"/>
      <c r="Q6" s="32"/>
    </row>
    <row r="7" spans="1:18" ht="16" x14ac:dyDescent="0.2">
      <c r="A7" s="36" t="s">
        <v>314</v>
      </c>
      <c r="B7" s="36" t="s">
        <v>424</v>
      </c>
      <c r="C7" s="36" t="s">
        <v>1299</v>
      </c>
      <c r="D7" s="36" t="s">
        <v>1247</v>
      </c>
      <c r="E7" s="36" t="s">
        <v>1274</v>
      </c>
      <c r="F7" s="36" t="s">
        <v>1274</v>
      </c>
      <c r="G7" s="36" t="s">
        <v>1246</v>
      </c>
      <c r="H7" s="36" t="s">
        <v>1273</v>
      </c>
      <c r="I7" s="33" t="s">
        <v>1302</v>
      </c>
      <c r="J7" s="32"/>
      <c r="K7" s="32" t="s">
        <v>1256</v>
      </c>
      <c r="L7" s="32" t="s">
        <v>1300</v>
      </c>
      <c r="M7" s="32" t="b">
        <v>1</v>
      </c>
      <c r="N7" s="33" t="s">
        <v>1245</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2737-E156-3744-AED6-40FBD237B1F1}">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2" t="s">
        <v>1534</v>
      </c>
      <c r="B1" s="132"/>
      <c r="C1" s="132"/>
      <c r="D1" s="132"/>
      <c r="E1" s="132"/>
      <c r="F1" s="132"/>
      <c r="G1" s="132"/>
      <c r="H1" s="142" t="s">
        <v>1536</v>
      </c>
      <c r="I1" s="132"/>
      <c r="J1" s="132"/>
      <c r="K1" s="132"/>
      <c r="L1" s="132"/>
      <c r="M1" s="132"/>
      <c r="N1" s="132"/>
      <c r="O1" s="132"/>
    </row>
    <row r="2" spans="1:15" ht="44" customHeight="1" x14ac:dyDescent="0.2">
      <c r="A2" s="19" t="s">
        <v>0</v>
      </c>
      <c r="B2" s="19" t="s">
        <v>1506</v>
      </c>
      <c r="C2" s="128" t="s">
        <v>1507</v>
      </c>
      <c r="D2" s="19" t="s">
        <v>1508</v>
      </c>
      <c r="E2" s="19" t="s">
        <v>1509</v>
      </c>
      <c r="F2" s="19" t="s">
        <v>1511</v>
      </c>
      <c r="G2" s="49" t="s">
        <v>1512</v>
      </c>
      <c r="H2" s="81" t="s">
        <v>1513</v>
      </c>
      <c r="I2" s="19" t="s">
        <v>1514</v>
      </c>
      <c r="J2" s="129" t="s">
        <v>1515</v>
      </c>
      <c r="K2" s="19" t="s">
        <v>1516</v>
      </c>
      <c r="L2" s="19" t="s">
        <v>1517</v>
      </c>
      <c r="M2" s="131" t="s">
        <v>1518</v>
      </c>
      <c r="N2" s="19" t="s">
        <v>1510</v>
      </c>
      <c r="O2" s="19" t="s">
        <v>1519</v>
      </c>
    </row>
    <row r="3" spans="1:15" ht="16" x14ac:dyDescent="0.2">
      <c r="A3" s="35" t="s">
        <v>4</v>
      </c>
      <c r="B3" s="35"/>
      <c r="C3" s="35"/>
      <c r="D3" s="35"/>
      <c r="E3" s="35"/>
      <c r="F3" s="35"/>
      <c r="G3" s="35"/>
      <c r="H3" s="35"/>
      <c r="I3" s="35"/>
      <c r="J3" s="130"/>
      <c r="K3" s="35"/>
      <c r="L3" s="35"/>
      <c r="M3" s="130"/>
      <c r="N3" s="35"/>
      <c r="O3" s="35"/>
    </row>
    <row r="4" spans="1:15" ht="16" x14ac:dyDescent="0.2">
      <c r="A4" s="35" t="s">
        <v>314</v>
      </c>
      <c r="B4" s="35" t="s">
        <v>1342</v>
      </c>
      <c r="C4" s="35" t="s">
        <v>1523</v>
      </c>
      <c r="D4" s="35" t="s">
        <v>1524</v>
      </c>
      <c r="E4" s="35"/>
      <c r="F4" s="35" t="s">
        <v>1342</v>
      </c>
      <c r="G4" s="35" t="s">
        <v>1525</v>
      </c>
      <c r="H4" s="35" t="s">
        <v>1520</v>
      </c>
      <c r="I4" s="35" t="s">
        <v>1521</v>
      </c>
      <c r="J4" s="130">
        <v>256</v>
      </c>
      <c r="K4" s="35"/>
      <c r="L4" s="35"/>
      <c r="M4" s="130"/>
      <c r="N4" s="35"/>
      <c r="O4" s="35"/>
    </row>
    <row r="5" spans="1:15" ht="16" x14ac:dyDescent="0.2">
      <c r="A5" s="35"/>
      <c r="B5" s="35"/>
      <c r="C5" s="35"/>
      <c r="D5" s="35"/>
      <c r="E5" s="35"/>
      <c r="F5" s="35" t="s">
        <v>424</v>
      </c>
      <c r="G5" s="35" t="s">
        <v>1526</v>
      </c>
      <c r="H5" s="35" t="s">
        <v>1527</v>
      </c>
      <c r="I5" s="35" t="s">
        <v>1522</v>
      </c>
      <c r="J5" s="130">
        <v>384</v>
      </c>
      <c r="K5" s="35" t="s">
        <v>1528</v>
      </c>
      <c r="L5" s="35"/>
      <c r="M5" s="130"/>
      <c r="N5" s="35"/>
      <c r="O5" s="35"/>
    </row>
    <row r="6" spans="1:15" ht="16" x14ac:dyDescent="0.2">
      <c r="A6" s="35" t="s">
        <v>314</v>
      </c>
      <c r="B6" s="35" t="s">
        <v>1342</v>
      </c>
      <c r="C6" s="35" t="s">
        <v>1529</v>
      </c>
      <c r="D6" s="35" t="s">
        <v>1530</v>
      </c>
      <c r="E6" s="35" t="s">
        <v>5</v>
      </c>
      <c r="F6" s="35" t="s">
        <v>1342</v>
      </c>
      <c r="G6" s="35" t="s">
        <v>1525</v>
      </c>
      <c r="H6" s="35" t="s">
        <v>1527</v>
      </c>
      <c r="I6" s="35" t="s">
        <v>1521</v>
      </c>
      <c r="J6" s="130">
        <v>128</v>
      </c>
      <c r="K6" s="35"/>
      <c r="L6" s="35" t="b">
        <v>1</v>
      </c>
      <c r="M6" s="130">
        <v>100</v>
      </c>
      <c r="N6" s="35"/>
      <c r="O6" s="35"/>
    </row>
    <row r="7" spans="1:15" ht="16" x14ac:dyDescent="0.2">
      <c r="A7" s="35"/>
      <c r="B7" s="35"/>
      <c r="C7" s="35"/>
      <c r="D7" s="35"/>
      <c r="E7" s="35"/>
      <c r="F7" s="35" t="s">
        <v>424</v>
      </c>
      <c r="G7" s="35" t="s">
        <v>1526</v>
      </c>
      <c r="H7" s="35" t="s">
        <v>1527</v>
      </c>
      <c r="I7" s="35" t="s">
        <v>1532</v>
      </c>
      <c r="J7" s="130">
        <v>3072</v>
      </c>
      <c r="K7" s="35"/>
      <c r="L7" s="35"/>
      <c r="M7" s="130"/>
      <c r="N7" s="35"/>
      <c r="O7" s="35"/>
    </row>
    <row r="8" spans="1:15" ht="16" x14ac:dyDescent="0.2">
      <c r="A8" s="35"/>
      <c r="B8" s="35"/>
      <c r="C8" s="35"/>
      <c r="D8" s="35"/>
      <c r="E8" s="35"/>
      <c r="F8" s="35" t="s">
        <v>426</v>
      </c>
      <c r="G8" s="35" t="s">
        <v>1531</v>
      </c>
      <c r="H8" s="35" t="s">
        <v>1520</v>
      </c>
      <c r="I8" s="35" t="s">
        <v>1522</v>
      </c>
      <c r="J8" s="130">
        <v>521</v>
      </c>
      <c r="K8" s="35" t="s">
        <v>1533</v>
      </c>
      <c r="L8" s="35" t="b">
        <v>1</v>
      </c>
      <c r="M8" s="130">
        <v>365</v>
      </c>
      <c r="N8" s="35"/>
      <c r="O8" s="35"/>
    </row>
    <row r="9" spans="1:15" x14ac:dyDescent="0.2">
      <c r="A9" s="35"/>
      <c r="B9" s="35"/>
      <c r="C9" s="35"/>
      <c r="D9" s="35"/>
      <c r="E9" s="35"/>
      <c r="F9" s="35"/>
      <c r="G9" s="35"/>
      <c r="H9" s="35"/>
      <c r="I9" s="35"/>
      <c r="J9" s="130"/>
      <c r="K9" s="35"/>
      <c r="L9" s="35"/>
      <c r="M9" s="130"/>
      <c r="N9" s="35"/>
      <c r="O9" s="35"/>
    </row>
    <row r="10" spans="1:15" x14ac:dyDescent="0.2">
      <c r="A10" s="35"/>
      <c r="B10" s="35"/>
      <c r="C10" s="35"/>
      <c r="D10" s="35"/>
      <c r="E10" s="35"/>
      <c r="F10" s="35"/>
      <c r="G10" s="35"/>
      <c r="H10" s="35"/>
      <c r="I10" s="35"/>
      <c r="J10" s="130"/>
      <c r="K10" s="35"/>
      <c r="L10" s="35"/>
      <c r="M10" s="130"/>
      <c r="N10" s="35"/>
      <c r="O10" s="35"/>
    </row>
    <row r="11" spans="1:15" x14ac:dyDescent="0.2">
      <c r="A11" s="35"/>
      <c r="B11" s="35"/>
      <c r="C11" s="35"/>
      <c r="D11" s="35"/>
      <c r="E11" s="35"/>
      <c r="F11" s="35"/>
      <c r="G11" s="35"/>
      <c r="H11" s="35"/>
      <c r="I11" s="35"/>
      <c r="J11" s="130"/>
      <c r="K11" s="35"/>
      <c r="L11" s="35"/>
      <c r="M11" s="130"/>
      <c r="N11" s="35"/>
      <c r="O11" s="35"/>
    </row>
    <row r="12" spans="1:15" x14ac:dyDescent="0.2">
      <c r="A12" s="35"/>
      <c r="B12" s="35"/>
      <c r="C12" s="35"/>
      <c r="D12" s="35"/>
      <c r="E12" s="35"/>
      <c r="F12" s="35"/>
      <c r="G12" s="35"/>
      <c r="H12" s="35"/>
      <c r="I12" s="35"/>
      <c r="J12" s="130"/>
      <c r="K12" s="35"/>
      <c r="L12" s="35"/>
      <c r="M12" s="130"/>
      <c r="N12" s="35"/>
      <c r="O12" s="35"/>
    </row>
    <row r="13" spans="1:15" x14ac:dyDescent="0.2">
      <c r="A13" s="35"/>
      <c r="B13" s="35"/>
      <c r="C13" s="35"/>
      <c r="D13" s="35"/>
      <c r="E13" s="35"/>
      <c r="F13" s="35"/>
      <c r="G13" s="35"/>
      <c r="H13" s="35"/>
      <c r="I13" s="35"/>
      <c r="J13" s="130"/>
      <c r="K13" s="35"/>
      <c r="L13" s="35"/>
      <c r="M13" s="130"/>
      <c r="N13" s="35"/>
      <c r="O13" s="35"/>
    </row>
    <row r="14" spans="1:15" x14ac:dyDescent="0.2">
      <c r="A14" s="35"/>
      <c r="B14" s="35"/>
      <c r="C14" s="35"/>
      <c r="D14" s="35"/>
      <c r="E14" s="35"/>
      <c r="F14" s="35"/>
      <c r="G14" s="35"/>
      <c r="H14" s="35"/>
      <c r="I14" s="35"/>
      <c r="J14" s="130"/>
      <c r="K14" s="35"/>
      <c r="L14" s="35"/>
      <c r="M14" s="130"/>
      <c r="N14" s="35"/>
      <c r="O14" s="35"/>
    </row>
    <row r="15" spans="1:15" x14ac:dyDescent="0.2">
      <c r="A15" s="35"/>
      <c r="B15" s="35"/>
      <c r="C15" s="35"/>
      <c r="D15" s="35"/>
      <c r="E15" s="35"/>
      <c r="F15" s="35"/>
      <c r="G15" s="35"/>
      <c r="H15" s="35"/>
      <c r="I15" s="35"/>
      <c r="J15" s="130"/>
      <c r="K15" s="35"/>
      <c r="L15" s="35"/>
      <c r="M15" s="130"/>
      <c r="N15" s="35"/>
      <c r="O15" s="35"/>
    </row>
    <row r="16" spans="1:15" x14ac:dyDescent="0.2">
      <c r="A16" s="35"/>
      <c r="B16" s="35"/>
      <c r="C16" s="35"/>
      <c r="D16" s="35"/>
      <c r="E16" s="35"/>
      <c r="F16" s="35"/>
      <c r="G16" s="35"/>
      <c r="H16" s="35"/>
      <c r="I16" s="35"/>
      <c r="J16" s="130"/>
      <c r="K16" s="35"/>
      <c r="L16" s="35"/>
      <c r="M16" s="130"/>
      <c r="N16" s="35"/>
      <c r="O16" s="35"/>
    </row>
    <row r="17" spans="1:15" x14ac:dyDescent="0.2">
      <c r="A17" s="35"/>
      <c r="B17" s="35"/>
      <c r="C17" s="35"/>
      <c r="D17" s="35"/>
      <c r="E17" s="35"/>
      <c r="F17" s="35"/>
      <c r="G17" s="35"/>
      <c r="H17" s="35"/>
      <c r="I17" s="35"/>
      <c r="J17" s="130"/>
      <c r="K17" s="35"/>
      <c r="L17" s="35"/>
      <c r="M17" s="130"/>
      <c r="N17" s="35"/>
      <c r="O17" s="35"/>
    </row>
    <row r="18" spans="1:15" x14ac:dyDescent="0.2">
      <c r="A18" s="35"/>
      <c r="B18" s="35"/>
      <c r="C18" s="35"/>
      <c r="D18" s="35"/>
      <c r="E18" s="35"/>
      <c r="F18" s="35"/>
      <c r="G18" s="35"/>
      <c r="H18" s="35"/>
      <c r="I18" s="35"/>
      <c r="J18" s="130"/>
      <c r="K18" s="35"/>
      <c r="L18" s="35"/>
      <c r="M18" s="130"/>
      <c r="N18" s="35"/>
      <c r="O18" s="35"/>
    </row>
    <row r="19" spans="1:15" x14ac:dyDescent="0.2">
      <c r="A19" s="35"/>
      <c r="B19" s="35"/>
      <c r="C19" s="35"/>
      <c r="D19" s="35"/>
      <c r="E19" s="35"/>
      <c r="F19" s="35"/>
      <c r="G19" s="35"/>
      <c r="H19" s="35"/>
      <c r="I19" s="35"/>
      <c r="J19" s="130"/>
      <c r="K19" s="35"/>
      <c r="L19" s="35"/>
      <c r="M19" s="130"/>
      <c r="N19" s="35"/>
      <c r="O19" s="35"/>
    </row>
    <row r="20" spans="1:15" x14ac:dyDescent="0.2">
      <c r="A20" s="35"/>
      <c r="B20" s="35"/>
      <c r="C20" s="35"/>
      <c r="D20" s="35"/>
      <c r="E20" s="35"/>
      <c r="F20" s="35"/>
      <c r="G20" s="35"/>
      <c r="H20" s="35"/>
      <c r="I20" s="35"/>
      <c r="J20" s="130"/>
      <c r="K20" s="35"/>
      <c r="L20" s="35"/>
      <c r="M20" s="130"/>
      <c r="N20" s="35"/>
      <c r="O20" s="35"/>
    </row>
    <row r="21" spans="1:15" x14ac:dyDescent="0.2">
      <c r="A21" s="35"/>
      <c r="B21" s="35"/>
      <c r="C21" s="35"/>
      <c r="D21" s="35"/>
      <c r="E21" s="35"/>
      <c r="F21" s="35"/>
      <c r="G21" s="35"/>
      <c r="H21" s="35"/>
      <c r="I21" s="35"/>
      <c r="J21" s="130"/>
      <c r="K21" s="35"/>
      <c r="L21" s="35"/>
      <c r="M21" s="130"/>
      <c r="N21" s="35"/>
      <c r="O21" s="35"/>
    </row>
    <row r="22" spans="1:15" x14ac:dyDescent="0.2">
      <c r="A22" s="35"/>
      <c r="B22" s="35"/>
      <c r="C22" s="35"/>
      <c r="D22" s="35"/>
      <c r="E22" s="35"/>
      <c r="F22" s="35"/>
      <c r="G22" s="35"/>
      <c r="H22" s="35"/>
      <c r="I22" s="35"/>
      <c r="J22" s="130"/>
      <c r="K22" s="35"/>
      <c r="L22" s="35"/>
      <c r="M22" s="130"/>
      <c r="N22" s="35"/>
      <c r="O22" s="35"/>
    </row>
    <row r="23" spans="1:15" x14ac:dyDescent="0.2">
      <c r="A23" s="35"/>
      <c r="B23" s="35"/>
      <c r="C23" s="35"/>
      <c r="D23" s="35"/>
      <c r="E23" s="35"/>
      <c r="F23" s="35"/>
      <c r="G23" s="35"/>
      <c r="H23" s="35"/>
      <c r="I23" s="35"/>
      <c r="J23" s="130"/>
      <c r="K23" s="35"/>
      <c r="L23" s="35"/>
      <c r="M23" s="130"/>
      <c r="N23" s="35"/>
      <c r="O23" s="35"/>
    </row>
    <row r="24" spans="1:15" x14ac:dyDescent="0.2">
      <c r="A24" s="35"/>
      <c r="B24" s="35"/>
      <c r="C24" s="35"/>
      <c r="D24" s="35"/>
      <c r="E24" s="35"/>
      <c r="F24" s="35"/>
      <c r="G24" s="35"/>
      <c r="H24" s="35"/>
      <c r="I24" s="35"/>
      <c r="J24" s="130"/>
      <c r="K24" s="35"/>
      <c r="L24" s="35"/>
      <c r="M24" s="130"/>
      <c r="N24" s="35"/>
      <c r="O24" s="35"/>
    </row>
    <row r="25" spans="1:15" x14ac:dyDescent="0.2">
      <c r="A25" s="35"/>
      <c r="B25" s="35"/>
      <c r="C25" s="35"/>
      <c r="D25" s="35"/>
      <c r="E25" s="35"/>
      <c r="F25" s="35"/>
      <c r="G25" s="35"/>
      <c r="H25" s="35"/>
      <c r="I25" s="35"/>
      <c r="J25" s="130"/>
      <c r="K25" s="35"/>
      <c r="L25" s="35"/>
      <c r="M25" s="130"/>
      <c r="N25" s="35"/>
      <c r="O25" s="35"/>
    </row>
    <row r="26" spans="1:15" x14ac:dyDescent="0.2">
      <c r="A26" s="35"/>
      <c r="B26" s="35"/>
      <c r="C26" s="35"/>
      <c r="D26" s="35"/>
      <c r="E26" s="35"/>
      <c r="F26" s="35"/>
      <c r="G26" s="35"/>
      <c r="H26" s="35"/>
      <c r="I26" s="35"/>
      <c r="J26" s="130"/>
      <c r="K26" s="35"/>
      <c r="L26" s="35"/>
      <c r="M26" s="130"/>
      <c r="N26" s="35"/>
      <c r="O26" s="35"/>
    </row>
    <row r="27" spans="1:15" x14ac:dyDescent="0.2">
      <c r="A27" s="35"/>
      <c r="B27" s="35"/>
      <c r="C27" s="35"/>
      <c r="D27" s="35"/>
      <c r="E27" s="35"/>
      <c r="F27" s="35"/>
      <c r="G27" s="35"/>
      <c r="H27" s="35"/>
      <c r="I27" s="35"/>
      <c r="J27" s="130"/>
      <c r="K27" s="35"/>
      <c r="L27" s="35"/>
      <c r="M27" s="130"/>
      <c r="N27" s="35"/>
      <c r="O27" s="35"/>
    </row>
    <row r="28" spans="1:15" x14ac:dyDescent="0.2">
      <c r="A28" s="35"/>
      <c r="B28" s="35"/>
      <c r="C28" s="35"/>
      <c r="D28" s="35"/>
      <c r="E28" s="35"/>
      <c r="F28" s="35"/>
      <c r="G28" s="35"/>
      <c r="H28" s="35"/>
      <c r="I28" s="35"/>
      <c r="J28" s="130"/>
      <c r="K28" s="35"/>
      <c r="L28" s="35"/>
      <c r="M28" s="130"/>
      <c r="N28" s="35"/>
      <c r="O28" s="35"/>
    </row>
    <row r="29" spans="1:15" x14ac:dyDescent="0.2">
      <c r="A29" s="35"/>
      <c r="B29" s="35"/>
      <c r="C29" s="35"/>
      <c r="D29" s="35"/>
      <c r="E29" s="35"/>
      <c r="F29" s="35"/>
      <c r="G29" s="35"/>
      <c r="H29" s="35"/>
      <c r="I29" s="35"/>
      <c r="J29" s="130"/>
      <c r="K29" s="35"/>
      <c r="L29" s="35"/>
      <c r="M29" s="130"/>
      <c r="N29" s="35"/>
      <c r="O29" s="35"/>
    </row>
    <row r="30" spans="1:15" x14ac:dyDescent="0.2">
      <c r="A30" s="35"/>
      <c r="B30" s="35"/>
      <c r="C30" s="35"/>
      <c r="D30" s="35"/>
      <c r="E30" s="35"/>
      <c r="F30" s="35"/>
      <c r="G30" s="35"/>
      <c r="H30" s="35"/>
      <c r="I30" s="35"/>
      <c r="J30" s="130"/>
      <c r="K30" s="35"/>
      <c r="L30" s="35"/>
      <c r="M30" s="130"/>
      <c r="N30" s="35"/>
      <c r="O30" s="35"/>
    </row>
    <row r="31" spans="1:15" x14ac:dyDescent="0.2">
      <c r="A31" s="35"/>
      <c r="B31" s="35"/>
      <c r="C31" s="35"/>
      <c r="D31" s="35"/>
      <c r="E31" s="35"/>
      <c r="F31" s="35"/>
      <c r="G31" s="35"/>
      <c r="H31" s="35"/>
      <c r="I31" s="35"/>
      <c r="J31" s="130"/>
      <c r="K31" s="35"/>
      <c r="L31" s="35"/>
      <c r="M31" s="130"/>
      <c r="N31" s="35"/>
      <c r="O31" s="35"/>
    </row>
    <row r="32" spans="1:15" x14ac:dyDescent="0.2">
      <c r="A32" s="35"/>
      <c r="B32" s="35"/>
      <c r="C32" s="35"/>
      <c r="D32" s="35"/>
      <c r="E32" s="35"/>
      <c r="F32" s="35"/>
      <c r="G32" s="35"/>
      <c r="H32" s="35"/>
      <c r="I32" s="35"/>
      <c r="J32" s="130"/>
      <c r="K32" s="35"/>
      <c r="L32" s="35"/>
      <c r="M32" s="130"/>
      <c r="N32" s="35"/>
      <c r="O32" s="35"/>
    </row>
    <row r="33" spans="1:15" x14ac:dyDescent="0.2">
      <c r="A33" s="35"/>
      <c r="B33" s="35"/>
      <c r="C33" s="35"/>
      <c r="D33" s="35"/>
      <c r="E33" s="35"/>
      <c r="F33" s="35"/>
      <c r="G33" s="35"/>
      <c r="H33" s="35"/>
      <c r="I33" s="35"/>
      <c r="J33" s="130"/>
      <c r="K33" s="35"/>
      <c r="L33" s="35"/>
      <c r="M33" s="130"/>
      <c r="N33" s="35"/>
      <c r="O33" s="35"/>
    </row>
    <row r="34" spans="1:15" x14ac:dyDescent="0.2">
      <c r="A34" s="35"/>
      <c r="B34" s="35"/>
      <c r="C34" s="35"/>
      <c r="D34" s="35"/>
      <c r="E34" s="35"/>
      <c r="F34" s="35"/>
      <c r="G34" s="35"/>
      <c r="H34" s="35"/>
      <c r="I34" s="35"/>
      <c r="J34" s="130"/>
      <c r="K34" s="35"/>
      <c r="L34" s="35"/>
      <c r="M34" s="130"/>
      <c r="N34" s="35"/>
      <c r="O34" s="35"/>
    </row>
    <row r="35" spans="1:15" x14ac:dyDescent="0.2">
      <c r="A35" s="35"/>
      <c r="B35" s="35"/>
      <c r="C35" s="35"/>
      <c r="D35" s="35"/>
      <c r="E35" s="35"/>
      <c r="F35" s="35"/>
      <c r="G35" s="35"/>
      <c r="H35" s="35"/>
      <c r="I35" s="35"/>
      <c r="J35" s="130"/>
      <c r="K35" s="35"/>
      <c r="L35" s="35"/>
      <c r="M35" s="130"/>
      <c r="N35" s="35"/>
      <c r="O35" s="35"/>
    </row>
    <row r="36" spans="1:15" x14ac:dyDescent="0.2">
      <c r="A36" s="35"/>
      <c r="B36" s="35"/>
      <c r="C36" s="35"/>
      <c r="D36" s="35"/>
      <c r="E36" s="35"/>
      <c r="F36" s="35"/>
      <c r="G36" s="35"/>
      <c r="H36" s="35"/>
      <c r="I36" s="35"/>
      <c r="J36" s="130"/>
      <c r="K36" s="35"/>
      <c r="L36" s="35"/>
      <c r="M36" s="130"/>
      <c r="N36" s="35"/>
      <c r="O36" s="35"/>
    </row>
    <row r="37" spans="1:15" x14ac:dyDescent="0.2">
      <c r="A37" s="35"/>
      <c r="B37" s="35"/>
      <c r="C37" s="35"/>
      <c r="D37" s="35"/>
      <c r="E37" s="35"/>
      <c r="F37" s="35"/>
      <c r="G37" s="35"/>
      <c r="H37" s="35"/>
      <c r="I37" s="35"/>
      <c r="J37" s="130"/>
      <c r="K37" s="35"/>
      <c r="L37" s="35"/>
      <c r="M37" s="130"/>
      <c r="N37" s="35"/>
      <c r="O37" s="35"/>
    </row>
    <row r="38" spans="1:15" x14ac:dyDescent="0.2">
      <c r="A38" s="35"/>
      <c r="B38" s="35"/>
      <c r="C38" s="35"/>
      <c r="D38" s="35"/>
      <c r="E38" s="35"/>
      <c r="F38" s="35"/>
      <c r="G38" s="35"/>
      <c r="H38" s="35"/>
      <c r="I38" s="35"/>
      <c r="J38" s="130"/>
      <c r="K38" s="35"/>
      <c r="L38" s="35"/>
      <c r="M38" s="130"/>
      <c r="N38" s="35"/>
      <c r="O38" s="35"/>
    </row>
    <row r="39" spans="1:15" x14ac:dyDescent="0.2">
      <c r="A39" s="35"/>
      <c r="B39" s="35"/>
      <c r="C39" s="35"/>
      <c r="D39" s="35"/>
      <c r="E39" s="35"/>
      <c r="F39" s="35"/>
      <c r="G39" s="35"/>
      <c r="H39" s="35"/>
      <c r="I39" s="35"/>
      <c r="J39" s="130"/>
      <c r="K39" s="35"/>
      <c r="L39" s="35"/>
      <c r="M39" s="130"/>
      <c r="N39" s="35"/>
      <c r="O39" s="35"/>
    </row>
    <row r="40" spans="1:15" x14ac:dyDescent="0.2">
      <c r="A40" s="35"/>
      <c r="B40" s="35"/>
      <c r="C40" s="35"/>
      <c r="D40" s="35"/>
      <c r="E40" s="35"/>
      <c r="F40" s="35"/>
      <c r="G40" s="35"/>
      <c r="H40" s="35"/>
      <c r="I40" s="35"/>
      <c r="J40" s="130"/>
      <c r="K40" s="35"/>
      <c r="L40" s="35"/>
      <c r="M40" s="130"/>
      <c r="N40" s="35"/>
      <c r="O40" s="35"/>
    </row>
    <row r="41" spans="1:15" x14ac:dyDescent="0.2">
      <c r="A41" s="35"/>
      <c r="B41" s="35"/>
      <c r="C41" s="35"/>
      <c r="D41" s="35"/>
      <c r="E41" s="35"/>
      <c r="F41" s="35"/>
      <c r="G41" s="35"/>
      <c r="H41" s="35"/>
      <c r="I41" s="35"/>
      <c r="J41" s="130"/>
      <c r="K41" s="35"/>
      <c r="L41" s="35"/>
      <c r="M41" s="130"/>
      <c r="N41" s="35"/>
      <c r="O41" s="35"/>
    </row>
    <row r="42" spans="1:15" x14ac:dyDescent="0.2">
      <c r="A42" s="35"/>
      <c r="B42" s="35"/>
      <c r="C42" s="35"/>
      <c r="D42" s="35"/>
      <c r="E42" s="35"/>
      <c r="F42" s="35"/>
      <c r="G42" s="35"/>
      <c r="H42" s="35"/>
      <c r="I42" s="35"/>
      <c r="J42" s="130"/>
      <c r="K42" s="35"/>
      <c r="L42" s="35"/>
      <c r="M42" s="130"/>
      <c r="N42" s="35"/>
      <c r="O42" s="35"/>
    </row>
    <row r="43" spans="1:15" x14ac:dyDescent="0.2">
      <c r="A43" s="35"/>
      <c r="B43" s="35"/>
      <c r="C43" s="35"/>
      <c r="D43" s="35"/>
      <c r="E43" s="35"/>
      <c r="F43" s="35"/>
      <c r="G43" s="35"/>
      <c r="H43" s="35"/>
      <c r="I43" s="35"/>
      <c r="J43" s="130"/>
      <c r="K43" s="35"/>
      <c r="L43" s="35"/>
      <c r="M43" s="130"/>
      <c r="N43" s="35"/>
      <c r="O43" s="35"/>
    </row>
    <row r="44" spans="1:15" x14ac:dyDescent="0.2">
      <c r="A44" s="35"/>
      <c r="B44" s="35"/>
      <c r="C44" s="35"/>
      <c r="D44" s="35"/>
      <c r="E44" s="35"/>
      <c r="F44" s="35"/>
      <c r="G44" s="35"/>
      <c r="H44" s="35"/>
      <c r="I44" s="35"/>
      <c r="J44" s="130"/>
      <c r="K44" s="35"/>
      <c r="L44" s="35"/>
      <c r="M44" s="130"/>
      <c r="N44" s="35"/>
      <c r="O44" s="35"/>
    </row>
    <row r="45" spans="1:15" x14ac:dyDescent="0.2">
      <c r="A45" s="35"/>
      <c r="B45" s="35"/>
      <c r="C45" s="35"/>
      <c r="D45" s="35"/>
      <c r="E45" s="35"/>
      <c r="F45" s="35"/>
      <c r="G45" s="35"/>
      <c r="H45" s="35"/>
      <c r="I45" s="35"/>
      <c r="J45" s="130"/>
      <c r="K45" s="35"/>
      <c r="L45" s="35"/>
      <c r="M45" s="130"/>
      <c r="N45" s="35"/>
      <c r="O45" s="35"/>
    </row>
    <row r="46" spans="1:15" x14ac:dyDescent="0.2">
      <c r="A46" s="35"/>
      <c r="B46" s="35"/>
      <c r="C46" s="35"/>
      <c r="D46" s="35"/>
      <c r="E46" s="35"/>
      <c r="F46" s="35"/>
      <c r="G46" s="35"/>
      <c r="H46" s="35"/>
      <c r="I46" s="35"/>
      <c r="J46" s="130"/>
      <c r="K46" s="35"/>
      <c r="L46" s="35"/>
      <c r="M46" s="130"/>
      <c r="N46" s="35"/>
      <c r="O46" s="35"/>
    </row>
    <row r="47" spans="1:15" x14ac:dyDescent="0.2">
      <c r="A47" s="35"/>
      <c r="B47" s="35"/>
      <c r="C47" s="35"/>
      <c r="D47" s="35"/>
      <c r="E47" s="35"/>
      <c r="F47" s="35"/>
      <c r="G47" s="35"/>
      <c r="H47" s="35"/>
      <c r="I47" s="35"/>
      <c r="J47" s="130"/>
      <c r="K47" s="35"/>
      <c r="L47" s="35"/>
      <c r="M47" s="130"/>
      <c r="N47" s="35"/>
      <c r="O47" s="35"/>
    </row>
    <row r="48" spans="1:15" x14ac:dyDescent="0.2">
      <c r="A48" s="35"/>
      <c r="B48" s="35"/>
      <c r="C48" s="35"/>
      <c r="D48" s="35"/>
      <c r="E48" s="35"/>
      <c r="F48" s="35"/>
      <c r="G48" s="35"/>
      <c r="H48" s="35"/>
      <c r="I48" s="35"/>
      <c r="J48" s="130"/>
      <c r="K48" s="35"/>
      <c r="L48" s="35"/>
      <c r="M48" s="130"/>
      <c r="N48" s="35"/>
      <c r="O48" s="35"/>
    </row>
    <row r="49" spans="1:15" x14ac:dyDescent="0.2">
      <c r="A49" s="35"/>
      <c r="B49" s="35"/>
      <c r="C49" s="35"/>
      <c r="D49" s="35"/>
      <c r="E49" s="35"/>
      <c r="F49" s="35"/>
      <c r="G49" s="35"/>
      <c r="H49" s="35"/>
      <c r="I49" s="35"/>
      <c r="J49" s="130"/>
      <c r="K49" s="35"/>
      <c r="L49" s="35"/>
      <c r="M49" s="130"/>
      <c r="N49" s="35"/>
      <c r="O49" s="35"/>
    </row>
    <row r="50" spans="1:15" x14ac:dyDescent="0.2">
      <c r="A50" s="35"/>
      <c r="B50" s="35"/>
      <c r="C50" s="35"/>
      <c r="D50" s="35"/>
      <c r="E50" s="35"/>
      <c r="F50" s="35"/>
      <c r="G50" s="35"/>
      <c r="H50" s="35"/>
      <c r="I50" s="35"/>
      <c r="J50" s="130"/>
      <c r="K50" s="35"/>
      <c r="L50" s="35"/>
      <c r="M50" s="130"/>
      <c r="N50" s="35"/>
      <c r="O50" s="35"/>
    </row>
    <row r="51" spans="1:15" x14ac:dyDescent="0.2">
      <c r="A51" s="35"/>
      <c r="B51" s="35"/>
      <c r="C51" s="35"/>
      <c r="D51" s="35"/>
      <c r="E51" s="35"/>
      <c r="F51" s="35"/>
      <c r="G51" s="35"/>
      <c r="H51" s="35"/>
      <c r="I51" s="35"/>
      <c r="J51" s="130"/>
      <c r="K51" s="35"/>
      <c r="L51" s="35"/>
      <c r="M51" s="130"/>
      <c r="N51" s="35"/>
      <c r="O51" s="35"/>
    </row>
    <row r="52" spans="1:15" x14ac:dyDescent="0.2">
      <c r="A52" s="35"/>
      <c r="B52" s="35"/>
      <c r="C52" s="35"/>
      <c r="D52" s="35"/>
      <c r="E52" s="35"/>
      <c r="F52" s="35"/>
      <c r="G52" s="35"/>
      <c r="H52" s="35"/>
      <c r="I52" s="35"/>
      <c r="J52" s="130"/>
      <c r="K52" s="35"/>
      <c r="L52" s="35"/>
      <c r="M52" s="130"/>
      <c r="N52" s="35"/>
      <c r="O52" s="35"/>
    </row>
    <row r="53" spans="1:15" x14ac:dyDescent="0.2">
      <c r="A53" s="35"/>
      <c r="B53" s="35"/>
      <c r="C53" s="35"/>
      <c r="D53" s="35"/>
      <c r="E53" s="35"/>
      <c r="F53" s="35"/>
      <c r="G53" s="35"/>
      <c r="H53" s="35"/>
      <c r="I53" s="35"/>
      <c r="J53" s="130"/>
      <c r="K53" s="35"/>
      <c r="L53" s="35"/>
      <c r="M53" s="130"/>
      <c r="N53" s="35"/>
      <c r="O53" s="35"/>
    </row>
    <row r="54" spans="1:15" x14ac:dyDescent="0.2">
      <c r="A54" s="35"/>
      <c r="B54" s="35"/>
      <c r="C54" s="35"/>
      <c r="D54" s="35"/>
      <c r="E54" s="35"/>
      <c r="F54" s="35"/>
      <c r="G54" s="35"/>
      <c r="H54" s="35"/>
      <c r="I54" s="35"/>
      <c r="J54" s="130"/>
      <c r="K54" s="35"/>
      <c r="L54" s="35"/>
      <c r="M54" s="130"/>
      <c r="N54" s="35"/>
      <c r="O54" s="35"/>
    </row>
    <row r="55" spans="1:15" x14ac:dyDescent="0.2">
      <c r="A55" s="35"/>
      <c r="B55" s="35"/>
      <c r="C55" s="35"/>
      <c r="D55" s="35"/>
      <c r="E55" s="35"/>
      <c r="F55" s="35"/>
      <c r="G55" s="35"/>
      <c r="H55" s="35"/>
      <c r="I55" s="35"/>
      <c r="J55" s="130"/>
      <c r="K55" s="35"/>
      <c r="L55" s="35"/>
      <c r="M55" s="130"/>
      <c r="N55" s="35"/>
      <c r="O55" s="35"/>
    </row>
    <row r="56" spans="1:15" x14ac:dyDescent="0.2">
      <c r="A56" s="35"/>
      <c r="B56" s="35"/>
      <c r="C56" s="35"/>
      <c r="D56" s="35"/>
      <c r="E56" s="35"/>
      <c r="F56" s="35"/>
      <c r="G56" s="35"/>
      <c r="H56" s="35"/>
      <c r="I56" s="35"/>
      <c r="J56" s="130"/>
      <c r="K56" s="35"/>
      <c r="L56" s="35"/>
      <c r="M56" s="130"/>
      <c r="N56" s="35"/>
      <c r="O56" s="35"/>
    </row>
    <row r="57" spans="1:15" x14ac:dyDescent="0.2">
      <c r="A57" s="35"/>
      <c r="B57" s="35"/>
      <c r="C57" s="35"/>
      <c r="D57" s="35"/>
      <c r="E57" s="35"/>
      <c r="F57" s="35"/>
      <c r="G57" s="35"/>
      <c r="H57" s="35"/>
      <c r="I57" s="35"/>
      <c r="J57" s="130"/>
      <c r="K57" s="35"/>
      <c r="L57" s="35"/>
      <c r="M57" s="130"/>
      <c r="N57" s="35"/>
      <c r="O57" s="35"/>
    </row>
    <row r="58" spans="1:15" x14ac:dyDescent="0.2">
      <c r="A58" s="35"/>
      <c r="B58" s="35"/>
      <c r="C58" s="35"/>
      <c r="D58" s="35"/>
      <c r="E58" s="35"/>
      <c r="F58" s="35"/>
      <c r="G58" s="35"/>
      <c r="H58" s="35"/>
      <c r="I58" s="35"/>
      <c r="J58" s="130"/>
      <c r="K58" s="35"/>
      <c r="L58" s="35"/>
      <c r="M58" s="130"/>
      <c r="N58" s="35"/>
      <c r="O58" s="35"/>
    </row>
    <row r="59" spans="1:15" x14ac:dyDescent="0.2">
      <c r="A59" s="35"/>
      <c r="B59" s="35"/>
      <c r="C59" s="35"/>
      <c r="D59" s="35"/>
      <c r="E59" s="35"/>
      <c r="F59" s="35"/>
      <c r="G59" s="35"/>
      <c r="H59" s="35"/>
      <c r="I59" s="35"/>
      <c r="J59" s="130"/>
      <c r="K59" s="35"/>
      <c r="L59" s="35"/>
      <c r="M59" s="130"/>
      <c r="N59" s="35"/>
      <c r="O59" s="35"/>
    </row>
    <row r="60" spans="1:15" x14ac:dyDescent="0.2">
      <c r="A60" s="35"/>
      <c r="B60" s="35"/>
      <c r="C60" s="35"/>
      <c r="D60" s="35"/>
      <c r="E60" s="35"/>
      <c r="F60" s="35"/>
      <c r="G60" s="35"/>
      <c r="H60" s="35"/>
      <c r="I60" s="35"/>
      <c r="J60" s="130"/>
      <c r="K60" s="35"/>
      <c r="L60" s="35"/>
      <c r="M60" s="130"/>
      <c r="N60" s="35"/>
      <c r="O60" s="35"/>
    </row>
    <row r="61" spans="1:15" x14ac:dyDescent="0.2">
      <c r="A61" s="35"/>
      <c r="B61" s="35"/>
      <c r="C61" s="35"/>
      <c r="D61" s="35"/>
      <c r="E61" s="35"/>
      <c r="F61" s="35"/>
      <c r="G61" s="35"/>
      <c r="H61" s="35"/>
      <c r="I61" s="35"/>
      <c r="J61" s="130"/>
      <c r="K61" s="35"/>
      <c r="L61" s="35"/>
      <c r="M61" s="130"/>
      <c r="N61" s="35"/>
      <c r="O61" s="35"/>
    </row>
    <row r="62" spans="1:15" x14ac:dyDescent="0.2">
      <c r="A62" s="35"/>
      <c r="B62" s="35"/>
      <c r="C62" s="35"/>
      <c r="D62" s="35"/>
      <c r="E62" s="35"/>
      <c r="F62" s="35"/>
      <c r="G62" s="35"/>
      <c r="H62" s="35"/>
      <c r="I62" s="35"/>
      <c r="J62" s="130"/>
      <c r="K62" s="35"/>
      <c r="L62" s="35"/>
      <c r="M62" s="130"/>
      <c r="N62" s="35"/>
      <c r="O62" s="35"/>
    </row>
    <row r="63" spans="1:15" x14ac:dyDescent="0.2">
      <c r="A63" s="35"/>
      <c r="B63" s="35"/>
      <c r="C63" s="35"/>
      <c r="D63" s="35"/>
      <c r="E63" s="35"/>
      <c r="F63" s="35"/>
      <c r="G63" s="35"/>
      <c r="H63" s="35"/>
      <c r="I63" s="35"/>
      <c r="J63" s="130"/>
      <c r="K63" s="35"/>
      <c r="L63" s="35"/>
      <c r="M63" s="130"/>
      <c r="N63" s="35"/>
      <c r="O63" s="35"/>
    </row>
    <row r="64" spans="1:15" x14ac:dyDescent="0.2">
      <c r="A64" s="35"/>
      <c r="B64" s="35"/>
      <c r="C64" s="35"/>
      <c r="D64" s="35"/>
      <c r="E64" s="35"/>
      <c r="F64" s="35"/>
      <c r="G64" s="35"/>
      <c r="H64" s="35"/>
      <c r="I64" s="35"/>
      <c r="J64" s="130"/>
      <c r="K64" s="35"/>
      <c r="L64" s="35"/>
      <c r="M64" s="130"/>
      <c r="N64" s="35"/>
      <c r="O64" s="35"/>
    </row>
    <row r="65" spans="1:15" x14ac:dyDescent="0.2">
      <c r="A65" s="35"/>
      <c r="B65" s="35"/>
      <c r="C65" s="35"/>
      <c r="D65" s="35"/>
      <c r="E65" s="35"/>
      <c r="F65" s="35"/>
      <c r="G65" s="35"/>
      <c r="H65" s="35"/>
      <c r="I65" s="35"/>
      <c r="J65" s="130"/>
      <c r="K65" s="35"/>
      <c r="L65" s="35"/>
      <c r="M65" s="130"/>
      <c r="N65" s="35"/>
      <c r="O65" s="35"/>
    </row>
  </sheetData>
  <mergeCells count="2">
    <mergeCell ref="A1:G1"/>
    <mergeCell ref="H1:O1"/>
  </mergeCells>
  <dataValidations count="5">
    <dataValidation showInputMessage="1" showErrorMessage="1" sqref="A1:A2 H2:I2 K2 J2:J1048576 B2 C2:C1048576 D2:F2 L2:XFD1048576 P1:XFD1 G2:G1048576 H1 F3:F1048576" xr:uid="{4D9A8C2E-83E8-CE41-A635-D72B3A2B276F}"/>
    <dataValidation type="list" sqref="D3:D1048576" xr:uid="{8637A4CD-8351-0341-A84D-2153A13F45CE}">
      <formula1>"default,virtual_private"</formula1>
    </dataValidation>
    <dataValidation type="list" sqref="H3:H1048576" xr:uid="{F6503425-5B30-714F-98FD-81E3DDB8FB11}">
      <formula1>"HSM,SOFTWARE"</formula1>
    </dataValidation>
    <dataValidation type="list" sqref="K3:K1048576" xr:uid="{4FB4EF30-062A-1F48-BCBB-8FF9B2BC7ABE}">
      <formula1>"NIST_P256,NIST_P384,NIST_P521"</formula1>
    </dataValidation>
    <dataValidation type="list" sqref="I3:I1048576" xr:uid="{0F71A5AC-37DA-6C46-A024-BEB295C1E1A7}">
      <formula1>"AES,RSA,ECDSA"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E7E3074F-7F90-AE40-8AF4-EAAE8A1352C8}">
          <x14:formula1>
            <xm:f>drop_down_rule_set!$L$2:$L$44</xm:f>
          </x14:formula1>
          <xm:sqref>A3:A1048576 E3:E1048576</xm:sqref>
        </x14:dataValidation>
        <x14:dataValidation type="list" showInputMessage="1" showErrorMessage="1" xr:uid="{489DA760-A20C-F442-86D2-801FF1251602}">
          <x14:formula1>
            <xm:f>INDIRECT("drop_down_rule_comp!$D$2:$D$"&amp;drop_down_rule_comp!$C$3+1)</xm:f>
          </x14:formula1>
          <xm:sqref>B4:B1048576 B3</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11" customWidth="1"/>
  </cols>
  <sheetData>
    <row r="1" spans="1:13" ht="32" x14ac:dyDescent="0.2">
      <c r="A1" s="100" t="s">
        <v>1047</v>
      </c>
      <c r="B1" s="100" t="s">
        <v>585</v>
      </c>
      <c r="C1" s="101" t="s">
        <v>1048</v>
      </c>
      <c r="D1" s="101" t="s">
        <v>1049</v>
      </c>
      <c r="E1" s="100" t="s">
        <v>1050</v>
      </c>
      <c r="F1" s="102" t="s">
        <v>589</v>
      </c>
      <c r="G1" s="102" t="s">
        <v>318</v>
      </c>
      <c r="H1" s="102" t="s">
        <v>317</v>
      </c>
      <c r="I1" s="103" t="s">
        <v>587</v>
      </c>
      <c r="J1" s="103" t="s">
        <v>588</v>
      </c>
      <c r="K1" s="102" t="s">
        <v>583</v>
      </c>
      <c r="L1" s="101" t="s">
        <v>1051</v>
      </c>
      <c r="M1" s="101"/>
    </row>
    <row r="2" spans="1:13" ht="16" x14ac:dyDescent="0.2">
      <c r="A2" s="104" t="s">
        <v>1052</v>
      </c>
      <c r="B2" s="45" t="s">
        <v>1053</v>
      </c>
      <c r="C2" s="36" t="s">
        <v>1054</v>
      </c>
      <c r="D2" s="36" t="s">
        <v>326</v>
      </c>
      <c r="E2" s="36" t="s">
        <v>1055</v>
      </c>
      <c r="F2" s="45" t="s">
        <v>322</v>
      </c>
      <c r="G2" s="105" t="s">
        <v>328</v>
      </c>
      <c r="H2" s="36" t="s">
        <v>327</v>
      </c>
      <c r="I2" s="35">
        <v>80</v>
      </c>
      <c r="J2" s="35" t="s">
        <v>1056</v>
      </c>
      <c r="K2" s="36">
        <v>1</v>
      </c>
      <c r="L2" t="s">
        <v>316</v>
      </c>
    </row>
    <row r="3" spans="1:13" ht="16" x14ac:dyDescent="0.2">
      <c r="A3" s="104" t="s">
        <v>1057</v>
      </c>
      <c r="B3" s="36" t="s">
        <v>395</v>
      </c>
      <c r="C3" s="36" t="s">
        <v>1058</v>
      </c>
      <c r="D3" s="36" t="s">
        <v>1059</v>
      </c>
      <c r="E3" s="36" t="s">
        <v>1060</v>
      </c>
      <c r="F3" s="36" t="s">
        <v>1061</v>
      </c>
      <c r="G3" s="105" t="s">
        <v>1062</v>
      </c>
      <c r="H3" s="36" t="s">
        <v>1063</v>
      </c>
      <c r="I3" s="35">
        <v>40</v>
      </c>
      <c r="J3" s="35" t="s">
        <v>1064</v>
      </c>
      <c r="K3" s="36">
        <v>2</v>
      </c>
      <c r="L3" t="s">
        <v>315</v>
      </c>
    </row>
    <row r="4" spans="1:13" x14ac:dyDescent="0.2">
      <c r="A4" s="104" t="s">
        <v>1065</v>
      </c>
      <c r="B4" s="36" t="s">
        <v>333</v>
      </c>
      <c r="C4" s="36" t="s">
        <v>1066</v>
      </c>
      <c r="D4" s="36"/>
      <c r="E4" s="36" t="s">
        <v>1067</v>
      </c>
      <c r="F4" s="36"/>
      <c r="H4" s="8" t="s">
        <v>1068</v>
      </c>
      <c r="L4" t="s">
        <v>1069</v>
      </c>
    </row>
    <row r="5" spans="1:13" x14ac:dyDescent="0.2">
      <c r="A5" s="104" t="s">
        <v>331</v>
      </c>
      <c r="B5" s="36" t="s">
        <v>1070</v>
      </c>
      <c r="C5" s="36" t="s">
        <v>1071</v>
      </c>
      <c r="D5" s="36"/>
      <c r="E5" s="36" t="s">
        <v>1072</v>
      </c>
      <c r="F5" s="36"/>
      <c r="H5" s="36" t="s">
        <v>1073</v>
      </c>
      <c r="L5" t="s">
        <v>1074</v>
      </c>
    </row>
    <row r="6" spans="1:13" x14ac:dyDescent="0.2">
      <c r="A6" s="104" t="s">
        <v>1075</v>
      </c>
      <c r="B6" s="36"/>
      <c r="C6" s="36" t="s">
        <v>1076</v>
      </c>
      <c r="D6" s="36"/>
      <c r="E6" s="36" t="s">
        <v>1077</v>
      </c>
      <c r="F6" s="36"/>
      <c r="H6" s="36" t="s">
        <v>1078</v>
      </c>
    </row>
    <row r="7" spans="1:13" x14ac:dyDescent="0.2">
      <c r="A7" s="104" t="s">
        <v>1079</v>
      </c>
      <c r="B7" s="36"/>
      <c r="C7" s="36" t="s">
        <v>1080</v>
      </c>
      <c r="D7" s="36"/>
      <c r="E7" s="36" t="s">
        <v>1081</v>
      </c>
      <c r="F7" s="36"/>
      <c r="H7" s="36" t="s">
        <v>1082</v>
      </c>
    </row>
    <row r="8" spans="1:13" x14ac:dyDescent="0.2">
      <c r="A8" s="104" t="s">
        <v>1083</v>
      </c>
      <c r="B8" s="36"/>
      <c r="C8" s="36" t="s">
        <v>1084</v>
      </c>
      <c r="D8" s="36"/>
      <c r="E8" s="36" t="s">
        <v>1085</v>
      </c>
      <c r="F8" s="36"/>
      <c r="H8" s="36" t="s">
        <v>1086</v>
      </c>
    </row>
    <row r="9" spans="1:13" x14ac:dyDescent="0.2">
      <c r="A9" s="104" t="s">
        <v>1087</v>
      </c>
      <c r="B9" s="36"/>
      <c r="C9" s="36" t="s">
        <v>393</v>
      </c>
      <c r="D9" s="36"/>
      <c r="E9" s="36" t="s">
        <v>1088</v>
      </c>
      <c r="F9" s="36"/>
      <c r="H9" s="36" t="s">
        <v>1089</v>
      </c>
    </row>
    <row r="10" spans="1:13" x14ac:dyDescent="0.2">
      <c r="A10" s="104" t="s">
        <v>1090</v>
      </c>
      <c r="B10" s="36"/>
      <c r="C10" s="36" t="s">
        <v>1091</v>
      </c>
      <c r="D10" s="36"/>
      <c r="E10" s="36" t="s">
        <v>1092</v>
      </c>
      <c r="F10" s="36"/>
      <c r="H10" s="36" t="s">
        <v>1093</v>
      </c>
    </row>
    <row r="11" spans="1:13" x14ac:dyDescent="0.2">
      <c r="A11" s="104" t="s">
        <v>1094</v>
      </c>
      <c r="B11" s="36"/>
      <c r="C11" s="36" t="s">
        <v>1095</v>
      </c>
      <c r="D11" s="36"/>
      <c r="E11" s="36" t="s">
        <v>1096</v>
      </c>
      <c r="F11" s="36"/>
      <c r="H11" s="36" t="s">
        <v>1097</v>
      </c>
    </row>
    <row r="12" spans="1:13" x14ac:dyDescent="0.2">
      <c r="A12" s="104" t="s">
        <v>1098</v>
      </c>
      <c r="B12" s="36"/>
      <c r="C12" s="36" t="s">
        <v>1099</v>
      </c>
      <c r="D12" s="36"/>
      <c r="E12" s="36" t="s">
        <v>1100</v>
      </c>
      <c r="F12" s="36"/>
      <c r="H12" s="36" t="s">
        <v>1101</v>
      </c>
    </row>
    <row r="13" spans="1:13" x14ac:dyDescent="0.2">
      <c r="A13" s="104" t="s">
        <v>1102</v>
      </c>
      <c r="B13" s="36"/>
      <c r="C13" s="36" t="s">
        <v>1103</v>
      </c>
      <c r="D13" s="36"/>
      <c r="E13" s="36" t="s">
        <v>1104</v>
      </c>
      <c r="F13" s="36"/>
      <c r="H13" s="36" t="s">
        <v>1105</v>
      </c>
    </row>
    <row r="14" spans="1:13" x14ac:dyDescent="0.2">
      <c r="A14" s="104" t="s">
        <v>332</v>
      </c>
      <c r="B14" s="36"/>
      <c r="C14" s="36" t="s">
        <v>1106</v>
      </c>
      <c r="D14" s="36"/>
      <c r="E14" s="36"/>
      <c r="F14" s="36"/>
      <c r="H14" s="36" t="s">
        <v>1107</v>
      </c>
    </row>
    <row r="15" spans="1:13" x14ac:dyDescent="0.2">
      <c r="H15" s="36" t="s">
        <v>1108</v>
      </c>
    </row>
    <row r="16" spans="1:13" x14ac:dyDescent="0.2">
      <c r="H16" s="36" t="s">
        <v>1109</v>
      </c>
    </row>
    <row r="17" spans="8:8" x14ac:dyDescent="0.2">
      <c r="H17" s="36" t="s">
        <v>1110</v>
      </c>
    </row>
    <row r="18" spans="8:8" x14ac:dyDescent="0.2">
      <c r="H18" s="36" t="s">
        <v>1111</v>
      </c>
    </row>
    <row r="19" spans="8:8" x14ac:dyDescent="0.2">
      <c r="H19" s="36" t="s">
        <v>1112</v>
      </c>
    </row>
    <row r="20" spans="8:8" x14ac:dyDescent="0.2">
      <c r="H20" s="36" t="s">
        <v>1113</v>
      </c>
    </row>
    <row r="21" spans="8:8" x14ac:dyDescent="0.2">
      <c r="H21" s="36" t="s">
        <v>1114</v>
      </c>
    </row>
    <row r="22" spans="8:8" x14ac:dyDescent="0.2">
      <c r="H22" s="36" t="s">
        <v>1115</v>
      </c>
    </row>
    <row r="23" spans="8:8" x14ac:dyDescent="0.2">
      <c r="H23" s="36" t="s">
        <v>1116</v>
      </c>
    </row>
    <row r="24" spans="8:8" x14ac:dyDescent="0.2">
      <c r="H24" s="36" t="s">
        <v>1117</v>
      </c>
    </row>
    <row r="25" spans="8:8" x14ac:dyDescent="0.2">
      <c r="H25" s="36" t="s">
        <v>1118</v>
      </c>
    </row>
    <row r="26" spans="8:8" x14ac:dyDescent="0.2">
      <c r="H26" s="36" t="s">
        <v>1119</v>
      </c>
    </row>
    <row r="27" spans="8:8" x14ac:dyDescent="0.2">
      <c r="H27" s="36" t="s">
        <v>1120</v>
      </c>
    </row>
    <row r="28" spans="8:8" x14ac:dyDescent="0.2">
      <c r="H28" s="36" t="s">
        <v>1121</v>
      </c>
    </row>
    <row r="29" spans="8:8" x14ac:dyDescent="0.2">
      <c r="H29" s="36" t="s">
        <v>1122</v>
      </c>
    </row>
    <row r="30" spans="8:8" x14ac:dyDescent="0.2">
      <c r="H30" s="36" t="s">
        <v>1123</v>
      </c>
    </row>
    <row r="31" spans="8:8" x14ac:dyDescent="0.2">
      <c r="H31" s="36" t="s">
        <v>1124</v>
      </c>
    </row>
    <row r="32" spans="8:8" x14ac:dyDescent="0.2">
      <c r="H32" s="36" t="s">
        <v>1125</v>
      </c>
    </row>
    <row r="33" spans="8:8" x14ac:dyDescent="0.2">
      <c r="H33" s="36" t="s">
        <v>1126</v>
      </c>
    </row>
    <row r="34" spans="8:8" x14ac:dyDescent="0.2">
      <c r="H34" s="36" t="s">
        <v>1127</v>
      </c>
    </row>
    <row r="35" spans="8:8" x14ac:dyDescent="0.2">
      <c r="H35" s="36" t="s">
        <v>1128</v>
      </c>
    </row>
    <row r="36" spans="8:8" x14ac:dyDescent="0.2">
      <c r="H36" s="36" t="s">
        <v>1129</v>
      </c>
    </row>
    <row r="37" spans="8:8" x14ac:dyDescent="0.2">
      <c r="H37" s="36" t="s">
        <v>1130</v>
      </c>
    </row>
    <row r="38" spans="8:8" x14ac:dyDescent="0.2">
      <c r="H38" s="36" t="s">
        <v>1131</v>
      </c>
    </row>
    <row r="39" spans="8:8" x14ac:dyDescent="0.2">
      <c r="H39" s="36" t="s">
        <v>1132</v>
      </c>
    </row>
    <row r="40" spans="8:8" x14ac:dyDescent="0.2">
      <c r="H40" s="36" t="s">
        <v>1133</v>
      </c>
    </row>
    <row r="41" spans="8:8" x14ac:dyDescent="0.2">
      <c r="H41" s="36" t="s">
        <v>1134</v>
      </c>
    </row>
    <row r="42" spans="8:8" x14ac:dyDescent="0.2">
      <c r="H42" s="36" t="s">
        <v>1135</v>
      </c>
    </row>
    <row r="43" spans="8:8" x14ac:dyDescent="0.2">
      <c r="H43" s="36" t="s">
        <v>1136</v>
      </c>
    </row>
    <row r="44" spans="8:8" x14ac:dyDescent="0.2">
      <c r="H44" s="36" t="s">
        <v>1137</v>
      </c>
    </row>
    <row r="45" spans="8:8" x14ac:dyDescent="0.2">
      <c r="H45" s="36" t="s">
        <v>1138</v>
      </c>
    </row>
    <row r="46" spans="8:8" x14ac:dyDescent="0.2">
      <c r="H46" s="36" t="s">
        <v>1139</v>
      </c>
    </row>
    <row r="47" spans="8:8" x14ac:dyDescent="0.2">
      <c r="H47" s="36" t="s">
        <v>1140</v>
      </c>
    </row>
    <row r="48" spans="8:8" x14ac:dyDescent="0.2">
      <c r="H48" s="36" t="s">
        <v>1141</v>
      </c>
    </row>
    <row r="49" spans="8:8" x14ac:dyDescent="0.2">
      <c r="H49" s="36" t="s">
        <v>1142</v>
      </c>
    </row>
    <row r="50" spans="8:8" x14ac:dyDescent="0.2">
      <c r="H50" s="36" t="s">
        <v>1143</v>
      </c>
    </row>
    <row r="51" spans="8:8" x14ac:dyDescent="0.2">
      <c r="H51" s="36" t="s">
        <v>1144</v>
      </c>
    </row>
    <row r="52" spans="8:8" x14ac:dyDescent="0.2">
      <c r="H52" s="36" t="s">
        <v>1145</v>
      </c>
    </row>
    <row r="53" spans="8:8" x14ac:dyDescent="0.2">
      <c r="H53" s="36" t="s">
        <v>1146</v>
      </c>
    </row>
    <row r="54" spans="8:8" x14ac:dyDescent="0.2">
      <c r="H54" s="36" t="s">
        <v>1147</v>
      </c>
    </row>
    <row r="55" spans="8:8" x14ac:dyDescent="0.2">
      <c r="H55" s="36" t="s">
        <v>1148</v>
      </c>
    </row>
    <row r="56" spans="8:8" x14ac:dyDescent="0.2">
      <c r="H56" s="36" t="s">
        <v>1149</v>
      </c>
    </row>
    <row r="57" spans="8:8" x14ac:dyDescent="0.2">
      <c r="H57" s="36" t="s">
        <v>1150</v>
      </c>
    </row>
    <row r="58" spans="8:8" x14ac:dyDescent="0.2">
      <c r="H58" s="36" t="s">
        <v>1151</v>
      </c>
    </row>
    <row r="59" spans="8:8" x14ac:dyDescent="0.2">
      <c r="H59" s="36" t="s">
        <v>1152</v>
      </c>
    </row>
    <row r="60" spans="8:8" x14ac:dyDescent="0.2">
      <c r="H60" s="36" t="s">
        <v>1153</v>
      </c>
    </row>
    <row r="61" spans="8:8" x14ac:dyDescent="0.2">
      <c r="H61" s="36" t="s">
        <v>1154</v>
      </c>
    </row>
    <row r="62" spans="8:8" x14ac:dyDescent="0.2">
      <c r="H62" s="36" t="s">
        <v>1155</v>
      </c>
    </row>
    <row r="63" spans="8:8" x14ac:dyDescent="0.2">
      <c r="H63" s="36" t="s">
        <v>1156</v>
      </c>
    </row>
    <row r="64" spans="8:8" x14ac:dyDescent="0.2">
      <c r="H64" s="36" t="s">
        <v>1157</v>
      </c>
    </row>
    <row r="65" spans="8:8" x14ac:dyDescent="0.2">
      <c r="H65" s="36" t="s">
        <v>1158</v>
      </c>
    </row>
    <row r="66" spans="8:8" x14ac:dyDescent="0.2">
      <c r="H66" s="36" t="s">
        <v>1159</v>
      </c>
    </row>
    <row r="67" spans="8:8" x14ac:dyDescent="0.2">
      <c r="H67" s="36" t="s">
        <v>1160</v>
      </c>
    </row>
    <row r="68" spans="8:8" x14ac:dyDescent="0.2">
      <c r="H68" s="36" t="s">
        <v>1161</v>
      </c>
    </row>
    <row r="69" spans="8:8" x14ac:dyDescent="0.2">
      <c r="H69" s="36" t="s">
        <v>1162</v>
      </c>
    </row>
    <row r="70" spans="8:8" x14ac:dyDescent="0.2">
      <c r="H70" s="36" t="s">
        <v>1163</v>
      </c>
    </row>
    <row r="71" spans="8:8" x14ac:dyDescent="0.2">
      <c r="H71" s="36" t="s">
        <v>1164</v>
      </c>
    </row>
    <row r="72" spans="8:8" x14ac:dyDescent="0.2">
      <c r="H72" s="36" t="s">
        <v>1165</v>
      </c>
    </row>
    <row r="73" spans="8:8" x14ac:dyDescent="0.2">
      <c r="H73" s="36" t="s">
        <v>1166</v>
      </c>
    </row>
    <row r="74" spans="8:8" x14ac:dyDescent="0.2">
      <c r="H74" s="36" t="s">
        <v>1167</v>
      </c>
    </row>
    <row r="75" spans="8:8" x14ac:dyDescent="0.2">
      <c r="H75" s="36" t="s">
        <v>1168</v>
      </c>
    </row>
    <row r="76" spans="8:8" x14ac:dyDescent="0.2">
      <c r="H76" s="36" t="s">
        <v>1169</v>
      </c>
    </row>
    <row r="77" spans="8:8" x14ac:dyDescent="0.2">
      <c r="H77" s="36" t="s">
        <v>1170</v>
      </c>
    </row>
    <row r="78" spans="8:8" x14ac:dyDescent="0.2">
      <c r="H78" s="36" t="s">
        <v>1171</v>
      </c>
    </row>
    <row r="79" spans="8:8" x14ac:dyDescent="0.2">
      <c r="H79" s="36" t="s">
        <v>1172</v>
      </c>
    </row>
    <row r="80" spans="8:8" x14ac:dyDescent="0.2">
      <c r="H80" s="36" t="s">
        <v>1173</v>
      </c>
    </row>
    <row r="81" spans="8:8" x14ac:dyDescent="0.2">
      <c r="H81" s="36" t="s">
        <v>1174</v>
      </c>
    </row>
    <row r="82" spans="8:8" x14ac:dyDescent="0.2">
      <c r="H82" s="36" t="s">
        <v>1175</v>
      </c>
    </row>
    <row r="83" spans="8:8" x14ac:dyDescent="0.2">
      <c r="H83" s="36" t="s">
        <v>1062</v>
      </c>
    </row>
    <row r="84" spans="8:8" x14ac:dyDescent="0.2">
      <c r="H84" s="36" t="s">
        <v>1176</v>
      </c>
    </row>
    <row r="85" spans="8:8" x14ac:dyDescent="0.2">
      <c r="H85" s="36" t="s">
        <v>1177</v>
      </c>
    </row>
    <row r="86" spans="8:8" x14ac:dyDescent="0.2">
      <c r="H86" s="36" t="s">
        <v>1178</v>
      </c>
    </row>
    <row r="87" spans="8:8" x14ac:dyDescent="0.2">
      <c r="H87" s="36" t="s">
        <v>1179</v>
      </c>
    </row>
    <row r="88" spans="8:8" x14ac:dyDescent="0.2">
      <c r="H88" s="36" t="s">
        <v>1180</v>
      </c>
    </row>
    <row r="89" spans="8:8" x14ac:dyDescent="0.2">
      <c r="H89" s="36" t="s">
        <v>1181</v>
      </c>
    </row>
    <row r="90" spans="8:8" x14ac:dyDescent="0.2">
      <c r="H90" s="36" t="s">
        <v>1182</v>
      </c>
    </row>
    <row r="91" spans="8:8" x14ac:dyDescent="0.2">
      <c r="H91" s="36" t="s">
        <v>1183</v>
      </c>
    </row>
    <row r="92" spans="8:8" x14ac:dyDescent="0.2">
      <c r="H92" s="36" t="s">
        <v>1184</v>
      </c>
    </row>
    <row r="93" spans="8:8" x14ac:dyDescent="0.2">
      <c r="H93" s="36" t="s">
        <v>1185</v>
      </c>
    </row>
    <row r="94" spans="8:8" x14ac:dyDescent="0.2">
      <c r="H94" s="36" t="s">
        <v>1186</v>
      </c>
    </row>
    <row r="95" spans="8:8" x14ac:dyDescent="0.2">
      <c r="H95" s="36" t="s">
        <v>1187</v>
      </c>
    </row>
    <row r="96" spans="8:8" x14ac:dyDescent="0.2">
      <c r="H96" s="36" t="s">
        <v>1188</v>
      </c>
    </row>
    <row r="97" spans="8:8" x14ac:dyDescent="0.2">
      <c r="H97" s="36" t="s">
        <v>1189</v>
      </c>
    </row>
    <row r="98" spans="8:8" x14ac:dyDescent="0.2">
      <c r="H98" s="36" t="s">
        <v>1190</v>
      </c>
    </row>
    <row r="99" spans="8:8" x14ac:dyDescent="0.2">
      <c r="H99" s="36" t="s">
        <v>1191</v>
      </c>
    </row>
    <row r="100" spans="8:8" x14ac:dyDescent="0.2">
      <c r="H100" s="36" t="s">
        <v>1192</v>
      </c>
    </row>
    <row r="101" spans="8:8" x14ac:dyDescent="0.2">
      <c r="H101" s="36" t="s">
        <v>1193</v>
      </c>
    </row>
    <row r="102" spans="8:8" x14ac:dyDescent="0.2">
      <c r="H102" s="36" t="s">
        <v>1194</v>
      </c>
    </row>
    <row r="103" spans="8:8" x14ac:dyDescent="0.2">
      <c r="H103" s="36" t="s">
        <v>1195</v>
      </c>
    </row>
    <row r="104" spans="8:8" x14ac:dyDescent="0.2">
      <c r="H104" s="36" t="s">
        <v>1196</v>
      </c>
    </row>
    <row r="105" spans="8:8" x14ac:dyDescent="0.2">
      <c r="H105" s="36" t="s">
        <v>1197</v>
      </c>
    </row>
    <row r="106" spans="8:8" x14ac:dyDescent="0.2">
      <c r="H106" s="36" t="s">
        <v>1198</v>
      </c>
    </row>
    <row r="107" spans="8:8" x14ac:dyDescent="0.2">
      <c r="H107" s="36" t="s">
        <v>1199</v>
      </c>
    </row>
    <row r="108" spans="8:8" x14ac:dyDescent="0.2">
      <c r="H108" s="36" t="s">
        <v>1200</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248</v>
      </c>
      <c r="B1" s="14" t="s">
        <v>249</v>
      </c>
      <c r="C1" s="20" t="s">
        <v>250</v>
      </c>
      <c r="D1" s="25" t="s">
        <v>251</v>
      </c>
      <c r="E1" s="20" t="s">
        <v>252</v>
      </c>
      <c r="F1" s="24" t="s">
        <v>253</v>
      </c>
    </row>
    <row r="2" spans="1:6" ht="28.75" customHeight="1" x14ac:dyDescent="0.2">
      <c r="A2" s="16" t="s">
        <v>213</v>
      </c>
      <c r="B2" s="29" t="s">
        <v>254</v>
      </c>
      <c r="C2" s="26" t="s">
        <v>204</v>
      </c>
      <c r="D2" s="27" t="s">
        <v>202</v>
      </c>
      <c r="E2" s="23">
        <v>301</v>
      </c>
      <c r="F2" s="23">
        <v>8</v>
      </c>
    </row>
    <row r="3" spans="1:6" ht="28.75" customHeight="1" x14ac:dyDescent="0.2">
      <c r="A3" s="16" t="s">
        <v>217</v>
      </c>
      <c r="B3" s="29" t="s">
        <v>255</v>
      </c>
      <c r="C3" s="21" t="s">
        <v>237</v>
      </c>
      <c r="D3" t="s">
        <v>198</v>
      </c>
      <c r="E3" s="29">
        <v>302</v>
      </c>
      <c r="F3" s="29">
        <v>16</v>
      </c>
    </row>
    <row r="4" spans="1:6" ht="28.75" customHeight="1" x14ac:dyDescent="0.2">
      <c r="A4" s="16" t="s">
        <v>197</v>
      </c>
      <c r="B4" s="29" t="s">
        <v>256</v>
      </c>
      <c r="C4" s="21" t="s">
        <v>208</v>
      </c>
      <c r="D4" t="s">
        <v>257</v>
      </c>
      <c r="E4" s="29">
        <v>303</v>
      </c>
      <c r="F4" s="29">
        <v>32</v>
      </c>
    </row>
    <row r="5" spans="1:6" ht="28.75" customHeight="1" x14ac:dyDescent="0.2">
      <c r="A5" s="16" t="s">
        <v>190</v>
      </c>
      <c r="B5" s="29" t="s">
        <v>258</v>
      </c>
      <c r="C5" s="21" t="s">
        <v>234</v>
      </c>
      <c r="D5" s="44"/>
      <c r="E5" s="29">
        <v>307</v>
      </c>
      <c r="F5" s="29">
        <v>64</v>
      </c>
    </row>
    <row r="6" spans="1:6" ht="28.75" customHeight="1" x14ac:dyDescent="0.2">
      <c r="A6" s="16" t="s">
        <v>210</v>
      </c>
      <c r="B6" s="29" t="s">
        <v>259</v>
      </c>
      <c r="C6" s="22"/>
      <c r="E6" s="29">
        <v>308</v>
      </c>
      <c r="F6" s="8"/>
    </row>
    <row r="7" spans="1:6" ht="28.75" customHeight="1" x14ac:dyDescent="0.2">
      <c r="A7" s="16" t="s">
        <v>222</v>
      </c>
      <c r="B7" s="29" t="s">
        <v>260</v>
      </c>
      <c r="E7" s="8"/>
    </row>
    <row r="8" spans="1:6" ht="28.75" customHeight="1" x14ac:dyDescent="0.2">
      <c r="A8" s="16" t="s">
        <v>196</v>
      </c>
      <c r="B8" s="29" t="s">
        <v>195</v>
      </c>
    </row>
    <row r="9" spans="1:6" ht="28.75" customHeight="1" x14ac:dyDescent="0.2">
      <c r="A9" s="16" t="s">
        <v>201</v>
      </c>
      <c r="B9" s="29" t="s">
        <v>191</v>
      </c>
    </row>
    <row r="10" spans="1:6" ht="28.75" customHeight="1" x14ac:dyDescent="0.2">
      <c r="A10" s="16" t="s">
        <v>215</v>
      </c>
      <c r="B10" s="29" t="s">
        <v>261</v>
      </c>
    </row>
    <row r="11" spans="1:6" ht="28.75" customHeight="1" x14ac:dyDescent="0.2">
      <c r="A11" s="16" t="s">
        <v>220</v>
      </c>
      <c r="B11" s="29" t="s">
        <v>262</v>
      </c>
    </row>
    <row r="12" spans="1:6" ht="28.75" customHeight="1" x14ac:dyDescent="0.2">
      <c r="A12" s="17"/>
      <c r="B12" s="29" t="s">
        <v>263</v>
      </c>
    </row>
    <row r="13" spans="1:6" ht="28.75" customHeight="1" x14ac:dyDescent="0.2">
      <c r="B13" s="29" t="s">
        <v>264</v>
      </c>
    </row>
    <row r="14" spans="1:6" ht="28.75" customHeight="1" x14ac:dyDescent="0.2">
      <c r="B14" s="29" t="s">
        <v>265</v>
      </c>
    </row>
    <row r="15" spans="1:6" ht="28.75" customHeight="1" x14ac:dyDescent="0.2">
      <c r="B15" s="29" t="s">
        <v>266</v>
      </c>
    </row>
    <row r="16" spans="1:6" ht="28.75" customHeight="1" x14ac:dyDescent="0.2">
      <c r="B16" s="29" t="s">
        <v>267</v>
      </c>
    </row>
    <row r="17" spans="2:2" ht="28.75" customHeight="1" x14ac:dyDescent="0.2">
      <c r="B17" s="29" t="s">
        <v>268</v>
      </c>
    </row>
    <row r="18" spans="2:2" ht="28.75" customHeight="1" x14ac:dyDescent="0.2">
      <c r="B18" s="29" t="s">
        <v>269</v>
      </c>
    </row>
    <row r="19" spans="2:2" ht="28.75" customHeight="1" x14ac:dyDescent="0.2">
      <c r="B19" s="29" t="s">
        <v>270</v>
      </c>
    </row>
    <row r="20" spans="2:2" ht="28.75" customHeight="1" x14ac:dyDescent="0.2">
      <c r="B20" s="29" t="s">
        <v>271</v>
      </c>
    </row>
    <row r="21" spans="2:2" ht="28.75" customHeight="1" x14ac:dyDescent="0.2">
      <c r="B21" s="29" t="s">
        <v>272</v>
      </c>
    </row>
    <row r="22" spans="2:2" ht="28.75" customHeight="1" x14ac:dyDescent="0.2">
      <c r="B22" s="29" t="s">
        <v>273</v>
      </c>
    </row>
    <row r="23" spans="2:2" ht="28.75" customHeight="1" x14ac:dyDescent="0.2">
      <c r="B23" s="29" t="s">
        <v>274</v>
      </c>
    </row>
    <row r="24" spans="2:2" ht="28.75" customHeight="1" x14ac:dyDescent="0.2">
      <c r="B24" s="29" t="s">
        <v>275</v>
      </c>
    </row>
    <row r="25" spans="2:2" ht="28.75" customHeight="1" x14ac:dyDescent="0.2">
      <c r="B25" s="29" t="s">
        <v>276</v>
      </c>
    </row>
    <row r="26" spans="2:2" ht="28.75" customHeight="1" x14ac:dyDescent="0.2">
      <c r="B26" s="29" t="s">
        <v>277</v>
      </c>
    </row>
    <row r="27" spans="2:2" ht="28.75" customHeight="1" x14ac:dyDescent="0.2">
      <c r="B27" s="29" t="s">
        <v>278</v>
      </c>
    </row>
    <row r="28" spans="2:2" ht="28.75" customHeight="1" x14ac:dyDescent="0.2">
      <c r="B28" s="29" t="s">
        <v>279</v>
      </c>
    </row>
    <row r="29" spans="2:2" ht="28.75" customHeight="1" x14ac:dyDescent="0.2">
      <c r="B29" s="29" t="s">
        <v>280</v>
      </c>
    </row>
    <row r="30" spans="2:2" ht="28.75" customHeight="1" x14ac:dyDescent="0.2">
      <c r="B30" s="29" t="s">
        <v>281</v>
      </c>
    </row>
    <row r="31" spans="2:2" ht="28.75" customHeight="1" x14ac:dyDescent="0.2">
      <c r="B31" s="29" t="s">
        <v>282</v>
      </c>
    </row>
    <row r="32" spans="2:2" ht="28.75" customHeight="1" x14ac:dyDescent="0.2">
      <c r="B32" s="29" t="s">
        <v>283</v>
      </c>
    </row>
    <row r="33" spans="2:2" ht="28.75" customHeight="1" x14ac:dyDescent="0.2">
      <c r="B33" s="29" t="s">
        <v>284</v>
      </c>
    </row>
    <row r="34" spans="2:2" ht="28.75" customHeight="1" x14ac:dyDescent="0.2">
      <c r="B34" s="29" t="s">
        <v>194</v>
      </c>
    </row>
    <row r="35" spans="2:2" ht="28.75" customHeight="1" x14ac:dyDescent="0.2">
      <c r="B35" s="29" t="s">
        <v>285</v>
      </c>
    </row>
    <row r="36" spans="2:2" ht="28.75" customHeight="1" x14ac:dyDescent="0.2">
      <c r="B36" s="29" t="s">
        <v>192</v>
      </c>
    </row>
    <row r="37" spans="2:2" ht="28.75" customHeight="1" x14ac:dyDescent="0.2">
      <c r="B37" s="29" t="s">
        <v>286</v>
      </c>
    </row>
    <row r="38" spans="2:2" ht="28.75" customHeight="1" x14ac:dyDescent="0.2">
      <c r="B38" s="29" t="s">
        <v>193</v>
      </c>
    </row>
    <row r="39" spans="2:2" ht="28.75" customHeight="1" x14ac:dyDescent="0.2">
      <c r="B39" s="29" t="s">
        <v>287</v>
      </c>
    </row>
    <row r="40" spans="2:2" ht="28.75" customHeight="1" x14ac:dyDescent="0.2">
      <c r="B40" s="29" t="s">
        <v>288</v>
      </c>
    </row>
    <row r="41" spans="2:2" ht="28.75" customHeight="1" x14ac:dyDescent="0.2">
      <c r="B41" s="8"/>
    </row>
  </sheetData>
  <pageMargins left="0.7" right="0.7" top="0.75" bottom="0.75" header="0.3" footer="0.3"/>
  <pageSetup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topLeftCell="H1" zoomScale="93" workbookViewId="0">
      <selection activeCell="AV19" sqref="AV19"/>
    </sheetView>
  </sheetViews>
  <sheetFormatPr baseColWidth="10" defaultColWidth="28.5" defaultRowHeight="15" x14ac:dyDescent="0.2"/>
  <cols>
    <col min="1" max="1" width="7.5" style="63" bestFit="1" customWidth="1"/>
    <col min="2" max="2" width="16.5" style="63" bestFit="1" customWidth="1"/>
    <col min="3" max="4" width="20.1640625" style="63" customWidth="1"/>
    <col min="5" max="10" width="28.5" style="63"/>
    <col min="11" max="11" width="33.83203125" style="63" customWidth="1"/>
    <col min="12" max="12" width="11.5" style="63" bestFit="1"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521</v>
      </c>
      <c r="B1" s="64" t="s">
        <v>522</v>
      </c>
      <c r="C1" s="64" t="s">
        <v>523</v>
      </c>
      <c r="D1" s="64" t="s">
        <v>1339</v>
      </c>
      <c r="E1" s="64" t="s">
        <v>1305</v>
      </c>
      <c r="F1" s="64" t="s">
        <v>1306</v>
      </c>
      <c r="G1" s="64" t="s">
        <v>1307</v>
      </c>
      <c r="H1" s="64" t="s">
        <v>1308</v>
      </c>
      <c r="I1" s="64" t="s">
        <v>1309</v>
      </c>
      <c r="J1" s="64" t="s">
        <v>1310</v>
      </c>
      <c r="K1" s="64" t="s">
        <v>525</v>
      </c>
      <c r="L1" s="64" t="s">
        <v>0</v>
      </c>
      <c r="M1" s="64" t="s">
        <v>526</v>
      </c>
      <c r="N1" s="64" t="s">
        <v>527</v>
      </c>
      <c r="O1" s="64" t="s">
        <v>528</v>
      </c>
      <c r="P1" s="64" t="s">
        <v>529</v>
      </c>
      <c r="Q1" s="64" t="s">
        <v>530</v>
      </c>
      <c r="R1" s="64" t="s">
        <v>577</v>
      </c>
      <c r="S1" s="64" t="s">
        <v>531</v>
      </c>
      <c r="T1" s="64" t="s">
        <v>532</v>
      </c>
      <c r="U1" s="64" t="s">
        <v>533</v>
      </c>
      <c r="V1" s="64" t="s">
        <v>534</v>
      </c>
      <c r="W1" s="64" t="s">
        <v>535</v>
      </c>
      <c r="X1" s="64" t="s">
        <v>536</v>
      </c>
      <c r="Y1" s="64" t="s">
        <v>579</v>
      </c>
      <c r="Z1" s="64" t="s">
        <v>537</v>
      </c>
      <c r="AA1" s="55" t="s">
        <v>538</v>
      </c>
      <c r="AB1" s="55" t="s">
        <v>539</v>
      </c>
      <c r="AC1" s="55" t="s">
        <v>540</v>
      </c>
      <c r="AD1" s="64" t="s">
        <v>578</v>
      </c>
      <c r="AE1" s="55" t="s">
        <v>82</v>
      </c>
      <c r="AF1" s="55" t="s">
        <v>541</v>
      </c>
      <c r="AG1" s="55" t="s">
        <v>542</v>
      </c>
      <c r="AH1" s="55" t="s">
        <v>543</v>
      </c>
      <c r="AI1" s="55" t="s">
        <v>248</v>
      </c>
      <c r="AJ1" s="55" t="s">
        <v>249</v>
      </c>
      <c r="AK1" s="55" t="s">
        <v>250</v>
      </c>
      <c r="AL1" s="55" t="s">
        <v>251</v>
      </c>
      <c r="AM1" s="55" t="s">
        <v>252</v>
      </c>
      <c r="AN1" s="55" t="s">
        <v>253</v>
      </c>
      <c r="AO1" s="55" t="s">
        <v>544</v>
      </c>
      <c r="AP1" s="55" t="s">
        <v>313</v>
      </c>
      <c r="AQ1" s="55" t="s">
        <v>963</v>
      </c>
      <c r="AR1" s="55" t="s">
        <v>971</v>
      </c>
      <c r="AS1" s="55" t="s">
        <v>973</v>
      </c>
      <c r="AT1" s="55" t="s">
        <v>1340</v>
      </c>
      <c r="AU1" s="55" t="s">
        <v>524</v>
      </c>
      <c r="AV1" s="55" t="s">
        <v>1309</v>
      </c>
    </row>
    <row r="2" spans="1:48" s="57" customFormat="1"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36" t="str" cm="1">
        <f t="array" aca="1" ref="E2" ca="1">_xlfn.IFNA(IF($H2+1&gt;$G$2,"",INDEX(INDIRECT("SubnetsVLANs!$C$"&amp;$H2+2&amp;":$C$"&amp;$G$2)&amp;"_"&amp;INDIRECT("SubnetsVLANs!$D$"&amp;$H2+2&amp;":$D$"&amp;$G$2),MATCH("Subnet*",INDIRECT("SubnetsVLANs!$E$"&amp;$H2+2&amp;":$E$"&amp;$G$2),0))),"")</f>
        <v>fwl-vcn_fwl-mgmt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fwl-vcn_fwl-mgmt</v>
      </c>
      <c r="J2" s="36" t="str" cm="1">
        <f t="array" aca="1" ref="J2" ca="1">_xlfn.UNIQUE(INDIRECT("F2:F"&amp;$G$2),FALSE,FALSE)</f>
        <v/>
      </c>
      <c r="K2" s="58" t="s">
        <v>21</v>
      </c>
      <c r="L2" t="s">
        <v>989</v>
      </c>
      <c r="M2" s="58" t="s">
        <v>38</v>
      </c>
      <c r="N2" s="58" t="s">
        <v>51</v>
      </c>
      <c r="O2" s="58" t="s">
        <v>57</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472</v>
      </c>
      <c r="T2" s="58" t="s">
        <v>77</v>
      </c>
      <c r="U2" s="59" t="s">
        <v>546</v>
      </c>
      <c r="V2" s="58" t="s">
        <v>336</v>
      </c>
      <c r="W2" s="58" t="s">
        <v>56</v>
      </c>
      <c r="X2" s="58" t="s">
        <v>376</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547</v>
      </c>
      <c r="AB2" s="58" t="s">
        <v>125</v>
      </c>
      <c r="AC2" s="58" t="s">
        <v>548</v>
      </c>
      <c r="AD2" s="58" t="b">
        <v>1</v>
      </c>
      <c r="AE2" s="58" t="s">
        <v>143</v>
      </c>
      <c r="AF2" s="58" t="s">
        <v>549</v>
      </c>
      <c r="AG2" s="58" t="s">
        <v>166</v>
      </c>
      <c r="AH2" s="58" t="s">
        <v>23</v>
      </c>
      <c r="AI2" s="58" t="s">
        <v>213</v>
      </c>
      <c r="AJ2" s="58" t="s">
        <v>254</v>
      </c>
      <c r="AK2" s="60" t="s">
        <v>204</v>
      </c>
      <c r="AL2" s="58" t="s">
        <v>202</v>
      </c>
      <c r="AM2" s="58">
        <v>301</v>
      </c>
      <c r="AN2" s="58">
        <v>8</v>
      </c>
      <c r="AO2" s="58" t="s">
        <v>166</v>
      </c>
      <c r="AP2" s="57" t="s">
        <v>315</v>
      </c>
      <c r="AQ2" s="57" t="s">
        <v>944</v>
      </c>
      <c r="AR2" s="57" t="b">
        <v>0</v>
      </c>
      <c r="AS2" s="57" t="s">
        <v>940</v>
      </c>
      <c r="AT2" s="57" t="str" cm="1">
        <f t="array" aca="1" ref="AT2:AT6" ca="1">_xlfn.UNIQUE(INDIRECT("B2:B"&amp;$G$5),FALSE,FALSE)</f>
        <v>VCN::fwl-vcn</v>
      </c>
      <c r="AU2" s="107"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36" t="str" cm="1">
        <f t="array" aca="1" ref="E3" ca="1">_xlfn.IFNA(IF($H3+1&gt;$G$2,"",INDEX(INDIRECT("SubnetsVLANs!$C$"&amp;$H3+2&amp;":$C$"&amp;$G$2)&amp;"_"&amp;INDIRECT("SubnetsVLANs!$D$"&amp;$H3+2&amp;":$D$"&amp;$G$2),MATCH("Subnet*",INDIRECT("SubnetsVLANs!$E$"&amp;$H3+2&amp;":$E$"&amp;$G$2),0))),"")</f>
        <v>fwl-vcn_fwl-pub</v>
      </c>
      <c r="F3" s="36" t="str">
        <f t="shared" ref="F3:F66" ca="1" si="0">_xlfn.IFNA(IF($H3+1&gt;$G$2,"",INDEX(INDIRECT("SubnetsVLANs!$D$"&amp;$H3+2&amp;":$D$"&amp;$G$2),MATCH("vlan*",INDIRECT("SubnetsVLANs!$E$"&amp;$H3+2&amp;":$E$"&amp;$G$2),0))),"")</f>
        <v/>
      </c>
      <c r="G3" s="36">
        <f ca="1">COUNTIF($I$2:$I$100,"*")</f>
        <v>12</v>
      </c>
      <c r="H3" s="41">
        <v>2</v>
      </c>
      <c r="I3" s="36" t="str">
        <f ca="1"/>
        <v>fwl-vcn_fwl-pub</v>
      </c>
      <c r="J3" s="36"/>
      <c r="K3" s="58" t="s">
        <v>23</v>
      </c>
      <c r="L3" t="s">
        <v>545</v>
      </c>
      <c r="M3" s="58" t="s">
        <v>36</v>
      </c>
      <c r="N3" s="58" t="s">
        <v>56</v>
      </c>
      <c r="O3" s="58" t="s">
        <v>456</v>
      </c>
      <c r="P3" s="58" t="str" cm="1">
        <f t="array" aca="1" ref="P3" ca="1">IF(COUNTIF(INDIRECT(ADDRESS(3,1,1,1,"DHCP")&amp;":"&amp;ADDRESS(A3,1,4,1)),"*END*")&gt;0,"",INDIRECT(ADDRESS(A3,4,4,1,"DHCP")))</f>
        <v>dhcp-external</v>
      </c>
      <c r="Q3" s="58" t="s">
        <v>54</v>
      </c>
      <c r="R3" s="58" t="str" cm="1">
        <f t="array" aca="1" ref="R3" ca="1">IF(COUNTIF(INDIRECT(ADDRESS(3,1,1,1,"DRGs")&amp;":"&amp;ADDRESS(A3,1,4,1)),"*END*")&gt;0,"",INDIRECT(ADDRESS(A3,3,4,1,"DRGs")))</f>
        <v>DRG</v>
      </c>
      <c r="S3" s="58" t="s">
        <v>473</v>
      </c>
      <c r="T3" s="58" t="s">
        <v>371</v>
      </c>
      <c r="U3" s="59" t="s">
        <v>78</v>
      </c>
      <c r="V3" s="58" t="s">
        <v>100</v>
      </c>
      <c r="W3" s="58" t="s">
        <v>87</v>
      </c>
      <c r="X3" s="58" t="s">
        <v>550</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106</v>
      </c>
      <c r="AB3" s="58" t="s">
        <v>123</v>
      </c>
      <c r="AC3" s="58" t="s">
        <v>551</v>
      </c>
      <c r="AD3" s="58" t="b">
        <v>0</v>
      </c>
      <c r="AE3" s="58" t="s">
        <v>149</v>
      </c>
      <c r="AF3" s="58" t="s">
        <v>165</v>
      </c>
      <c r="AG3" s="58" t="s">
        <v>552</v>
      </c>
      <c r="AH3" s="58" t="s">
        <v>168</v>
      </c>
      <c r="AI3" s="58" t="s">
        <v>217</v>
      </c>
      <c r="AJ3" s="58" t="s">
        <v>255</v>
      </c>
      <c r="AK3" s="60" t="s">
        <v>237</v>
      </c>
      <c r="AL3" s="58" t="s">
        <v>198</v>
      </c>
      <c r="AM3" s="58">
        <v>302</v>
      </c>
      <c r="AN3" s="58">
        <v>16</v>
      </c>
      <c r="AO3" s="58" t="s">
        <v>552</v>
      </c>
      <c r="AP3" s="57" t="s">
        <v>316</v>
      </c>
      <c r="AQ3" s="57" t="s">
        <v>936</v>
      </c>
      <c r="AR3" s="57" t="b">
        <v>1</v>
      </c>
      <c r="AS3" s="57" t="s">
        <v>974</v>
      </c>
      <c r="AT3" s="57" t="str">
        <f ca="1"/>
        <v>VCN::prod-vcn</v>
      </c>
      <c r="AU3" s="107"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36" t="str" cm="1">
        <f t="array" aca="1" ref="E4" ca="1">_xlfn.IFNA(IF($H4+1&gt;$G$2,"",INDEX(INDIRECT("SubnetsVLANs!$C$"&amp;$H4+2&amp;":$C$"&amp;$G$2)&amp;"_"&amp;INDIRECT("SubnetsVLANs!$D$"&amp;$H4+2&amp;":$D$"&amp;$G$2),MATCH("Subnet*",INDIRECT("SubnetsVLANs!$E$"&amp;$H4+2&amp;":$E$"&amp;$G$2),0))),"")</f>
        <v>fwl-vcn_fwl-priv</v>
      </c>
      <c r="F4" s="36" t="str">
        <f t="shared" ca="1" si="0"/>
        <v/>
      </c>
      <c r="G4" s="36">
        <f ca="1">COUNTIF($J$2:$J$100,"*")</f>
        <v>1</v>
      </c>
      <c r="H4" s="41">
        <v>3</v>
      </c>
      <c r="I4" s="36" t="str">
        <f ca="1"/>
        <v>fwl-vcn_fwl-priv</v>
      </c>
      <c r="J4" s="36"/>
      <c r="K4" s="58"/>
      <c r="L4" t="s">
        <v>314</v>
      </c>
      <c r="M4" s="58"/>
      <c r="N4" s="58" t="s">
        <v>87</v>
      </c>
      <c r="O4" s="58"/>
      <c r="P4" s="58" t="str" cm="1">
        <f t="array" aca="1" ref="P4" ca="1">IF(COUNTIF(INDIRECT(ADDRESS(3,1,1,1,"DHCP")&amp;":"&amp;ADDRESS(A4,1,4,1)),"*END*")&gt;0,"",INDIRECT(ADDRESS(A4,4,4,1,"DHCP")))</f>
        <v>dhcp-internal</v>
      </c>
      <c r="Q4" s="58" t="s">
        <v>360</v>
      </c>
      <c r="R4" s="58" t="str" cm="1">
        <f t="array" aca="1" ref="R4" ca="1">IF(COUNTIF(INDIRECT(ADDRESS(3,1,1,1,"DRGs")&amp;":"&amp;ADDRESS(A4,1,4,1)),"*END*")&gt;0,"",INDIRECT(ADDRESS(A4,3,4,1,"DRGs")))</f>
        <v>DRG</v>
      </c>
      <c r="S4" s="58"/>
      <c r="T4" s="58" t="s">
        <v>80</v>
      </c>
      <c r="U4" s="59"/>
      <c r="V4" s="58" t="s">
        <v>98</v>
      </c>
      <c r="W4" s="58" t="s">
        <v>96</v>
      </c>
      <c r="X4" s="58" t="s">
        <v>554</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555</v>
      </c>
      <c r="AD4" s="58"/>
      <c r="AE4" s="58" t="s">
        <v>556</v>
      </c>
      <c r="AF4" s="58" t="s">
        <v>557</v>
      </c>
      <c r="AG4" s="58"/>
      <c r="AH4" s="58" t="s">
        <v>171</v>
      </c>
      <c r="AI4" s="58" t="s">
        <v>197</v>
      </c>
      <c r="AJ4" s="58" t="s">
        <v>256</v>
      </c>
      <c r="AK4" s="60" t="s">
        <v>208</v>
      </c>
      <c r="AL4" s="58" t="s">
        <v>257</v>
      </c>
      <c r="AM4" s="58">
        <v>303</v>
      </c>
      <c r="AN4" s="58">
        <v>32</v>
      </c>
      <c r="AS4" s="57" t="s">
        <v>935</v>
      </c>
      <c r="AT4" s="57" t="str">
        <f ca="1"/>
        <v>VCN::nonprod-vcn</v>
      </c>
      <c r="AU4" s="107"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36" t="str" cm="1">
        <f t="array" aca="1" ref="E5" ca="1">_xlfn.IFNA(IF($H5+1&gt;$G$2,"",INDEX(INDIRECT("SubnetsVLANs!$C$"&amp;$H5+2&amp;":$C$"&amp;$G$2)&amp;"_"&amp;INDIRECT("SubnetsVLANs!$D$"&amp;$H5+2&amp;":$D$"&amp;$G$2),MATCH("Subnet*",INDIRECT("SubnetsVLANs!$E$"&amp;$H5+2&amp;":$E$"&amp;$G$2),0))),"")</f>
        <v>fwl-vcn_fwl-ha</v>
      </c>
      <c r="F5" s="36" t="str">
        <f t="shared" ca="1" si="0"/>
        <v/>
      </c>
      <c r="G5" s="36">
        <f>MATCH("&lt;END&gt;",VCNs!$A$2:$A$1001,0)</f>
        <v>6</v>
      </c>
      <c r="H5" s="41">
        <v>4</v>
      </c>
      <c r="I5" s="36" t="str">
        <f ca="1"/>
        <v>fwl-vcn_fwl-ha</v>
      </c>
      <c r="J5" s="36"/>
      <c r="K5" s="58"/>
      <c r="L5" t="s">
        <v>990</v>
      </c>
      <c r="M5" s="58"/>
      <c r="N5" s="58" t="s">
        <v>96</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559</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580</v>
      </c>
      <c r="AF5" s="58"/>
      <c r="AG5" s="58"/>
      <c r="AH5" s="58"/>
      <c r="AI5" s="58" t="s">
        <v>190</v>
      </c>
      <c r="AJ5" s="58" t="s">
        <v>258</v>
      </c>
      <c r="AK5" s="60" t="s">
        <v>234</v>
      </c>
      <c r="AL5" s="58"/>
      <c r="AM5" s="58">
        <v>307</v>
      </c>
      <c r="AN5" s="58">
        <v>64</v>
      </c>
      <c r="AT5" s="57" t="str">
        <f ca="1"/>
        <v>VCN::exa-vcn</v>
      </c>
      <c r="AU5" s="107"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36" t="str" cm="1">
        <f t="array" aca="1" ref="E6" ca="1">_xlfn.IFNA(IF($H6+1&gt;$G$2,"",INDEX(INDIRECT("SubnetsVLANs!$C$"&amp;$H6+2&amp;":$C$"&amp;$G$2)&amp;"_"&amp;INDIRECT("SubnetsVLANs!$D$"&amp;$H6+2&amp;":$D$"&amp;$G$2),MATCH("Subnet*",INDIRECT("SubnetsVLANs!$E$"&amp;$H6+2&amp;":$E$"&amp;$G$2),0))),"")</f>
        <v>prod-vcn_prod-web</v>
      </c>
      <c r="F6" s="36" t="str">
        <f t="shared" ca="1" si="0"/>
        <v/>
      </c>
      <c r="G6" s="36">
        <f ca="1">COUNTIF($D$2:$D$100,"*")</f>
        <v>5</v>
      </c>
      <c r="H6" s="41">
        <v>5</v>
      </c>
      <c r="I6" s="36" t="str">
        <f ca="1"/>
        <v>prod-vcn_prod-web</v>
      </c>
      <c r="J6" s="36"/>
      <c r="K6" s="58"/>
      <c r="L6" t="s">
        <v>975</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210</v>
      </c>
      <c r="AJ6" s="58" t="s">
        <v>259</v>
      </c>
      <c r="AK6" s="61"/>
      <c r="AL6" s="58"/>
      <c r="AM6" s="58">
        <v>308</v>
      </c>
      <c r="AN6" s="58"/>
      <c r="AT6" s="57" t="str">
        <f ca="1"/>
        <v/>
      </c>
      <c r="AU6" s="107"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36" t="str" cm="1">
        <f t="array" aca="1" ref="E7" ca="1">_xlfn.IFNA(IF($H7+1&gt;$G$2,"",INDEX(INDIRECT("SubnetsVLANs!$C$"&amp;$H7+2&amp;":$C$"&amp;$G$2)&amp;"_"&amp;INDIRECT("SubnetsVLANs!$D$"&amp;$H7+2&amp;":$D$"&amp;$G$2),MATCH("Subnet*",INDIRECT("SubnetsVLANs!$E$"&amp;$H7+2&amp;":$E$"&amp;$G$2),0))),"")</f>
        <v>prod-vcn_prod-app</v>
      </c>
      <c r="F7" s="36" t="str">
        <f t="shared" ca="1" si="0"/>
        <v/>
      </c>
      <c r="G7" s="36"/>
      <c r="H7" s="41">
        <v>6</v>
      </c>
      <c r="I7" s="36" t="str">
        <f ca="1"/>
        <v>prod-vcn_prod-app</v>
      </c>
      <c r="J7" s="36"/>
      <c r="K7" s="58"/>
      <c r="L7" t="s">
        <v>553</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222</v>
      </c>
      <c r="AJ7" s="58" t="s">
        <v>260</v>
      </c>
      <c r="AK7" s="61"/>
      <c r="AL7" s="58"/>
      <c r="AM7" s="58"/>
      <c r="AN7" s="58"/>
      <c r="AU7" s="107"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36" t="str" cm="1">
        <f t="array" aca="1" ref="E8" ca="1">_xlfn.IFNA(IF($H8+1&gt;$G$2,"",INDEX(INDIRECT("SubnetsVLANs!$C$"&amp;$H8+2&amp;":$C$"&amp;$G$2)&amp;"_"&amp;INDIRECT("SubnetsVLANs!$D$"&amp;$H8+2&amp;":$D$"&amp;$G$2),MATCH("Subnet*",INDIRECT("SubnetsVLANs!$E$"&amp;$H8+2&amp;":$E$"&amp;$G$2),0))),"")</f>
        <v>prod-vcn_prod-db</v>
      </c>
      <c r="F8" s="36" t="str">
        <f t="shared" ca="1" si="0"/>
        <v/>
      </c>
      <c r="G8" s="36"/>
      <c r="H8" s="41">
        <v>7</v>
      </c>
      <c r="I8" s="36" t="str">
        <f ca="1"/>
        <v>prod-vcn_prod-db</v>
      </c>
      <c r="J8" s="36"/>
      <c r="K8" s="58"/>
      <c r="L8" t="s">
        <v>558</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196</v>
      </c>
      <c r="AJ8" s="58" t="s">
        <v>195</v>
      </c>
      <c r="AK8" s="61"/>
      <c r="AL8" s="58"/>
      <c r="AM8" s="58"/>
      <c r="AN8" s="58"/>
      <c r="AU8" s="107"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36" t="str" cm="1">
        <f t="array" aca="1" ref="E9" ca="1">_xlfn.IFNA(IF($H9+1&gt;$G$2,"",INDEX(INDIRECT("SubnetsVLANs!$C$"&amp;$H9+2&amp;":$C$"&amp;$G$2)&amp;"_"&amp;INDIRECT("SubnetsVLANs!$D$"&amp;$H9+2&amp;":$D$"&amp;$G$2),MATCH("Subnet*",INDIRECT("SubnetsVLANs!$E$"&amp;$H9+2&amp;":$E$"&amp;$G$2),0))),"")</f>
        <v>nonprod-vcn_nonprod-web</v>
      </c>
      <c r="F9" s="36" t="str">
        <f t="shared" ca="1" si="0"/>
        <v/>
      </c>
      <c r="G9" s="36"/>
      <c r="H9" s="41">
        <v>8</v>
      </c>
      <c r="I9" s="36" t="str">
        <f ca="1"/>
        <v>nonprod-vcn_nonprod-web</v>
      </c>
      <c r="J9" s="36"/>
      <c r="K9" s="58"/>
      <c r="L9" t="s">
        <v>560</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201</v>
      </c>
      <c r="AJ9" s="58" t="s">
        <v>191</v>
      </c>
      <c r="AK9" s="61"/>
      <c r="AL9" s="58"/>
      <c r="AM9" s="58"/>
      <c r="AN9" s="58"/>
      <c r="AU9" s="107"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36" t="str" cm="1">
        <f t="array" aca="1" ref="E10" ca="1">_xlfn.IFNA(IF($H10+1&gt;$G$2,"",INDEX(INDIRECT("SubnetsVLANs!$C$"&amp;$H10+2&amp;":$C$"&amp;$G$2)&amp;"_"&amp;INDIRECT("SubnetsVLANs!$D$"&amp;$H10+2&amp;":$D$"&amp;$G$2),MATCH("Subnet*",INDIRECT("SubnetsVLANs!$E$"&amp;$H10+2&amp;":$E$"&amp;$G$2),0))),"")</f>
        <v>nonprod-vcn_nonprod-app</v>
      </c>
      <c r="F10" s="36" t="str">
        <f t="shared" ca="1" si="0"/>
        <v/>
      </c>
      <c r="G10" s="36"/>
      <c r="H10" s="41">
        <v>9</v>
      </c>
      <c r="I10" s="36" t="str">
        <f ca="1"/>
        <v>nonprod-vcn_nonprod-app</v>
      </c>
      <c r="J10" s="36"/>
      <c r="K10" s="58"/>
      <c r="L10" t="s">
        <v>984</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215</v>
      </c>
      <c r="AJ10" s="58" t="s">
        <v>261</v>
      </c>
      <c r="AK10" s="61"/>
      <c r="AL10" s="58"/>
      <c r="AM10" s="58"/>
      <c r="AN10" s="58"/>
      <c r="AU10" s="107"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36" t="str" cm="1">
        <f t="array" aca="1" ref="E11" ca="1">_xlfn.IFNA(IF($H11+1&gt;$G$2,"",INDEX(INDIRECT("SubnetsVLANs!$C$"&amp;$H11+2&amp;":$C$"&amp;$G$2)&amp;"_"&amp;INDIRECT("SubnetsVLANs!$D$"&amp;$H11+2&amp;":$D$"&amp;$G$2),MATCH("Subnet*",INDIRECT("SubnetsVLANs!$E$"&amp;$H11+2&amp;":$E$"&amp;$G$2),0))),"")</f>
        <v>nonprod-vcn_nonprod-db</v>
      </c>
      <c r="F11" s="36" t="str">
        <f t="shared" ca="1" si="0"/>
        <v/>
      </c>
      <c r="G11" s="36"/>
      <c r="H11" s="41">
        <v>10</v>
      </c>
      <c r="I11" s="36" t="str">
        <f ca="1"/>
        <v>nonprod-vcn_nonprod-db</v>
      </c>
      <c r="J11" s="36"/>
      <c r="K11" s="58"/>
      <c r="L11" t="s">
        <v>988</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220</v>
      </c>
      <c r="AJ11" s="58" t="s">
        <v>262</v>
      </c>
      <c r="AK11" s="61"/>
      <c r="AL11" s="58"/>
      <c r="AM11" s="58"/>
      <c r="AN11" s="58"/>
      <c r="AU11" s="107"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36" t="str" cm="1">
        <f t="array" aca="1" ref="E12" ca="1">_xlfn.IFNA(IF($H12+1&gt;$G$2,"",INDEX(INDIRECT("SubnetsVLANs!$C$"&amp;$H12+2&amp;":$C$"&amp;$G$2)&amp;"_"&amp;INDIRECT("SubnetsVLANs!$D$"&amp;$H12+2&amp;":$D$"&amp;$G$2),MATCH("Subnet*",INDIRECT("SubnetsVLANs!$E$"&amp;$H12+2&amp;":$E$"&amp;$G$2),0))),"")</f>
        <v>exa-vcn_exa-clnt</v>
      </c>
      <c r="F12" s="36" t="str">
        <f t="shared" ca="1" si="0"/>
        <v/>
      </c>
      <c r="G12" s="36"/>
      <c r="H12" s="41">
        <v>11</v>
      </c>
      <c r="I12" s="36" t="str">
        <f ca="1"/>
        <v>exa-vcn_exa-clnt</v>
      </c>
      <c r="J12" s="36"/>
      <c r="K12" s="58"/>
      <c r="L12" t="s">
        <v>985</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263</v>
      </c>
      <c r="AK12" s="61"/>
      <c r="AL12" s="58"/>
      <c r="AM12" s="58"/>
      <c r="AN12" s="58"/>
      <c r="AU12" s="107"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36" t="str" cm="1">
        <f t="array" aca="1" ref="E13" ca="1">_xlfn.IFNA(IF($H13+1&gt;$G$2,"",INDEX(INDIRECT("SubnetsVLANs!$C$"&amp;$H13+2&amp;":$C$"&amp;$G$2)&amp;"_"&amp;INDIRECT("SubnetsVLANs!$D$"&amp;$H13+2&amp;":$D$"&amp;$G$2),MATCH("Subnet*",INDIRECT("SubnetsVLANs!$E$"&amp;$H13+2&amp;":$E$"&amp;$G$2),0))),"")</f>
        <v>exa-vcn_exa-bkup</v>
      </c>
      <c r="F13" s="36" t="str">
        <f t="shared" ca="1" si="0"/>
        <v/>
      </c>
      <c r="G13" s="36"/>
      <c r="H13" s="41">
        <v>12</v>
      </c>
      <c r="I13" s="36" t="str">
        <f ca="1"/>
        <v>exa-vcn_exa-bkup</v>
      </c>
      <c r="J13" s="36"/>
      <c r="K13" s="58"/>
      <c r="L13" t="s">
        <v>987</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264</v>
      </c>
      <c r="AK13" s="61"/>
      <c r="AL13" s="58"/>
      <c r="AM13" s="58"/>
      <c r="AN13" s="58"/>
      <c r="AU13" s="107"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36" t="str" cm="1">
        <f t="array" aca="1" ref="E14" ca="1">_xlfn.IFNA(IF($H14+1&gt;$G$2,"",INDEX(INDIRECT("SubnetsVLANs!$C$"&amp;$H14+2&amp;":$C$"&amp;$G$2)&amp;"_"&amp;INDIRECT("SubnetsVLANs!$D$"&amp;$H14+2&amp;":$D$"&amp;$G$2),MATCH("Subnet*",INDIRECT("SubnetsVLANs!$E$"&amp;$H14+2&amp;":$E$"&amp;$G$2),0))),"")</f>
        <v>exa-vcn_exa-bkup</v>
      </c>
      <c r="F14" s="36" t="str">
        <f t="shared" ca="1" si="0"/>
        <v/>
      </c>
      <c r="G14" s="36"/>
      <c r="H14" s="41">
        <v>13</v>
      </c>
      <c r="I14" s="36"/>
      <c r="J14" s="36"/>
      <c r="K14" s="58"/>
      <c r="L14" t="s">
        <v>986</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265</v>
      </c>
      <c r="AK14" s="61"/>
      <c r="AL14" s="58"/>
      <c r="AM14" s="58"/>
      <c r="AN14" s="58"/>
      <c r="AU14" s="107"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36" t="str" cm="1">
        <f t="array" aca="1" ref="E15" ca="1">_xlfn.IFNA(IF($H15+1&gt;$G$2,"",INDEX(INDIRECT("SubnetsVLANs!$C$"&amp;$H15+2&amp;":$C$"&amp;$G$2)&amp;"_"&amp;INDIRECT("SubnetsVLANs!$D$"&amp;$H15+2&amp;":$D$"&amp;$G$2),MATCH("Subnet*",INDIRECT("SubnetsVLANs!$E$"&amp;$H15+2&amp;":$E$"&amp;$G$2),0))),"")</f>
        <v/>
      </c>
      <c r="F15" s="36" t="str">
        <f t="shared" ca="1" si="0"/>
        <v/>
      </c>
      <c r="G15" s="36"/>
      <c r="H15" s="41">
        <v>14</v>
      </c>
      <c r="I15" s="36"/>
      <c r="J15" s="36"/>
      <c r="K15" s="58"/>
      <c r="L15" t="s">
        <v>561</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266</v>
      </c>
      <c r="AK15" s="61"/>
      <c r="AL15" s="58"/>
      <c r="AM15" s="58"/>
      <c r="AN15" s="58"/>
      <c r="AU15" s="107"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36" t="str" cm="1">
        <f t="array" aca="1" ref="E16" ca="1">_xlfn.IFNA(IF($H16+1&gt;$G$2,"",INDEX(INDIRECT("SubnetsVLANs!$C$"&amp;$H16+2&amp;":$C$"&amp;$G$2)&amp;"_"&amp;INDIRECT("SubnetsVLANs!$D$"&amp;$H16+2&amp;":$D$"&amp;$G$2),MATCH("Subnet*",INDIRECT("SubnetsVLANs!$E$"&amp;$H16+2&amp;":$E$"&amp;$G$2),0))),"")</f>
        <v/>
      </c>
      <c r="F16" s="36" t="str">
        <f t="shared" ca="1" si="0"/>
        <v/>
      </c>
      <c r="G16" s="36"/>
      <c r="H16" s="41">
        <v>15</v>
      </c>
      <c r="I16" s="36"/>
      <c r="J16" s="36"/>
      <c r="K16" s="58"/>
      <c r="L16" t="s">
        <v>562</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267</v>
      </c>
      <c r="AK16" s="61"/>
      <c r="AL16" s="58"/>
      <c r="AM16" s="58"/>
      <c r="AN16" s="58"/>
      <c r="AU16" s="107"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36" t="str" cm="1">
        <f t="array" aca="1" ref="E17" ca="1">_xlfn.IFNA(IF($H17+1&gt;$G$2,"",INDEX(INDIRECT("SubnetsVLANs!$C$"&amp;$H17+2&amp;":$C$"&amp;$G$2)&amp;"_"&amp;INDIRECT("SubnetsVLANs!$D$"&amp;$H17+2&amp;":$D$"&amp;$G$2),MATCH("Subnet*",INDIRECT("SubnetsVLANs!$E$"&amp;$H17+2&amp;":$E$"&amp;$G$2),0))),"")</f>
        <v/>
      </c>
      <c r="F17" s="36" t="str">
        <f t="shared" ca="1" si="0"/>
        <v/>
      </c>
      <c r="G17" s="36"/>
      <c r="H17" s="41">
        <v>16</v>
      </c>
      <c r="I17" s="36"/>
      <c r="J17" s="36"/>
      <c r="K17" s="58"/>
      <c r="L17" t="s">
        <v>976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268</v>
      </c>
      <c r="AK17" s="61"/>
      <c r="AL17" s="58"/>
      <c r="AM17" s="58"/>
      <c r="AN17" s="58"/>
      <c r="AU17" s="107"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36" t="str" cm="1">
        <f t="array" aca="1" ref="E18" ca="1">_xlfn.IFNA(IF($H18+1&gt;$G$2,"",INDEX(INDIRECT("SubnetsVLANs!$C$"&amp;$H18+2&amp;":$C$"&amp;$G$2)&amp;"_"&amp;INDIRECT("SubnetsVLANs!$D$"&amp;$H18+2&amp;":$D$"&amp;$G$2),MATCH("Subnet*",INDIRECT("SubnetsVLANs!$E$"&amp;$H18+2&amp;":$E$"&amp;$G$2),0))),"")</f>
        <v/>
      </c>
      <c r="F18" s="36" t="str">
        <f t="shared" ca="1" si="0"/>
        <v/>
      </c>
      <c r="G18" s="36"/>
      <c r="H18" s="41">
        <v>17</v>
      </c>
      <c r="I18" s="36"/>
      <c r="J18" s="36"/>
      <c r="K18" s="58"/>
      <c r="L18" t="s">
        <v>977</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269</v>
      </c>
      <c r="AK18" s="61"/>
      <c r="AL18" s="58"/>
      <c r="AM18" s="58"/>
      <c r="AN18" s="58"/>
      <c r="AU18" s="107"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36" t="str" cm="1">
        <f t="array" aca="1" ref="E19" ca="1">_xlfn.IFNA(IF($H19+1&gt;$G$2,"",INDEX(INDIRECT("SubnetsVLANs!$C$"&amp;$H19+2&amp;":$C$"&amp;$G$2)&amp;"_"&amp;INDIRECT("SubnetsVLANs!$D$"&amp;$H19+2&amp;":$D$"&amp;$G$2),MATCH("Subnet*",INDIRECT("SubnetsVLANs!$E$"&amp;$H19+2&amp;":$E$"&amp;$G$2),0))),"")</f>
        <v/>
      </c>
      <c r="F19" s="36" t="str">
        <f t="shared" ca="1" si="0"/>
        <v/>
      </c>
      <c r="G19" s="36"/>
      <c r="H19" s="41">
        <v>18</v>
      </c>
      <c r="I19" s="36"/>
      <c r="J19" s="36"/>
      <c r="K19" s="58"/>
      <c r="L19" t="s">
        <v>1297</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270</v>
      </c>
      <c r="AK19" s="61"/>
      <c r="AL19" s="58"/>
      <c r="AM19" s="58"/>
      <c r="AN19" s="58"/>
      <c r="AU19" s="107"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36" t="str" cm="1">
        <f t="array" aca="1" ref="E20" ca="1">_xlfn.IFNA(IF($H20+1&gt;$G$2,"",INDEX(INDIRECT("SubnetsVLANs!$C$"&amp;$H20+2&amp;":$C$"&amp;$G$2)&amp;"_"&amp;INDIRECT("SubnetsVLANs!$D$"&amp;$H20+2&amp;":$D$"&amp;$G$2),MATCH("Subnet*",INDIRECT("SubnetsVLANs!$E$"&amp;$H20+2&amp;":$E$"&amp;$G$2),0))),"")</f>
        <v/>
      </c>
      <c r="F20" s="36" t="str">
        <f t="shared" ca="1" si="0"/>
        <v/>
      </c>
      <c r="G20" s="36"/>
      <c r="H20" s="41">
        <v>19</v>
      </c>
      <c r="I20" s="36"/>
      <c r="J20" s="36"/>
      <c r="K20" s="58"/>
      <c r="L20" t="s">
        <v>991</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271</v>
      </c>
      <c r="AK20" s="61"/>
      <c r="AL20" s="58"/>
      <c r="AM20" s="58"/>
      <c r="AN20" s="58"/>
      <c r="AU20" s="107"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36" t="str" cm="1">
        <f t="array" aca="1" ref="E21" ca="1">_xlfn.IFNA(IF($H21+1&gt;$G$2,"",INDEX(INDIRECT("SubnetsVLANs!$C$"&amp;$H21+2&amp;":$C$"&amp;$G$2)&amp;"_"&amp;INDIRECT("SubnetsVLANs!$D$"&amp;$H21+2&amp;":$D$"&amp;$G$2),MATCH("Subnet*",INDIRECT("SubnetsVLANs!$E$"&amp;$H21+2&amp;":$E$"&amp;$G$2),0))),"")</f>
        <v/>
      </c>
      <c r="F21" s="36" t="str">
        <f t="shared" ca="1" si="0"/>
        <v/>
      </c>
      <c r="G21" s="36"/>
      <c r="H21" s="41">
        <v>20</v>
      </c>
      <c r="I21" s="36"/>
      <c r="J21" s="36"/>
      <c r="K21" s="58"/>
      <c r="L21" t="s">
        <v>563</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272</v>
      </c>
      <c r="AK21" s="61"/>
      <c r="AL21" s="58"/>
      <c r="AM21" s="58"/>
      <c r="AN21" s="58"/>
      <c r="AU21" s="107"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36" t="str" cm="1">
        <f t="array" aca="1" ref="E22" ca="1">_xlfn.IFNA(IF($H22+1&gt;$G$2,"",INDEX(INDIRECT("SubnetsVLANs!$C$"&amp;$H22+2&amp;":$C$"&amp;$G$2)&amp;"_"&amp;INDIRECT("SubnetsVLANs!$D$"&amp;$H22+2&amp;":$D$"&amp;$G$2),MATCH("Subnet*",INDIRECT("SubnetsVLANs!$E$"&amp;$H22+2&amp;":$E$"&amp;$G$2),0))),"")</f>
        <v/>
      </c>
      <c r="F22" s="36" t="str">
        <f t="shared" ca="1" si="0"/>
        <v/>
      </c>
      <c r="G22" s="36"/>
      <c r="H22" s="41">
        <v>21</v>
      </c>
      <c r="I22" s="36"/>
      <c r="J22" s="36"/>
      <c r="K22" s="58"/>
      <c r="L22" t="s">
        <v>992</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273</v>
      </c>
      <c r="AK22" s="61"/>
      <c r="AL22" s="58"/>
      <c r="AM22" s="58"/>
      <c r="AN22" s="58"/>
      <c r="AU22" s="107"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36" t="str" cm="1">
        <f t="array" aca="1" ref="E23" ca="1">_xlfn.IFNA(IF($H23+1&gt;$G$2,"",INDEX(INDIRECT("SubnetsVLANs!$C$"&amp;$H23+2&amp;":$C$"&amp;$G$2)&amp;"_"&amp;INDIRECT("SubnetsVLANs!$D$"&amp;$H23+2&amp;":$D$"&amp;$G$2),MATCH("Subnet*",INDIRECT("SubnetsVLANs!$E$"&amp;$H23+2&amp;":$E$"&amp;$G$2),0))),"")</f>
        <v/>
      </c>
      <c r="F23" s="36" t="str">
        <f t="shared" ca="1" si="0"/>
        <v/>
      </c>
      <c r="G23" s="36"/>
      <c r="H23" s="41">
        <v>22</v>
      </c>
      <c r="I23" s="36"/>
      <c r="J23" s="36"/>
      <c r="K23" s="58"/>
      <c r="L23" t="s">
        <v>978</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274</v>
      </c>
      <c r="AK23" s="61"/>
      <c r="AL23" s="58"/>
      <c r="AM23" s="58"/>
      <c r="AN23" s="58"/>
      <c r="AU23" s="107"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36" t="str" cm="1">
        <f t="array" aca="1" ref="E24" ca="1">_xlfn.IFNA(IF($H24+1&gt;$G$2,"",INDEX(INDIRECT("SubnetsVLANs!$C$"&amp;$H24+2&amp;":$C$"&amp;$G$2)&amp;"_"&amp;INDIRECT("SubnetsVLANs!$D$"&amp;$H24+2&amp;":$D$"&amp;$G$2),MATCH("Subnet*",INDIRECT("SubnetsVLANs!$E$"&amp;$H24+2&amp;":$E$"&amp;$G$2),0))),"")</f>
        <v/>
      </c>
      <c r="F24" s="36" t="str">
        <f t="shared" ca="1" si="0"/>
        <v/>
      </c>
      <c r="G24" s="36"/>
      <c r="H24" s="41">
        <v>23</v>
      </c>
      <c r="I24" s="36"/>
      <c r="J24" s="36"/>
      <c r="K24" s="58"/>
      <c r="L24" t="s">
        <v>979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275</v>
      </c>
      <c r="AK24" s="61"/>
      <c r="AL24" s="58"/>
      <c r="AM24" s="58"/>
      <c r="AN24" s="58"/>
      <c r="AU24" s="107"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36" t="str" cm="1">
        <f t="array" aca="1" ref="E25" ca="1">_xlfn.IFNA(IF($H25+1&gt;$G$2,"",INDEX(INDIRECT("SubnetsVLANs!$C$"&amp;$H25+2&amp;":$C$"&amp;$G$2)&amp;"_"&amp;INDIRECT("SubnetsVLANs!$D$"&amp;$H25+2&amp;":$D$"&amp;$G$2),MATCH("Subnet*",INDIRECT("SubnetsVLANs!$E$"&amp;$H25+2&amp;":$E$"&amp;$G$2),0))),"")</f>
        <v/>
      </c>
      <c r="F25" s="36" t="str">
        <f t="shared" ca="1" si="0"/>
        <v/>
      </c>
      <c r="G25" s="36"/>
      <c r="H25" s="41">
        <v>24</v>
      </c>
      <c r="I25" s="36"/>
      <c r="J25" s="36"/>
      <c r="K25" s="58"/>
      <c r="L25" t="s">
        <v>564</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276</v>
      </c>
      <c r="AK25" s="61"/>
      <c r="AL25" s="58"/>
      <c r="AM25" s="58"/>
      <c r="AN25" s="58"/>
      <c r="AU25" s="107"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36" t="str" cm="1">
        <f t="array" aca="1" ref="E26" ca="1">_xlfn.IFNA(IF($H26+1&gt;$G$2,"",INDEX(INDIRECT("SubnetsVLANs!$C$"&amp;$H26+2&amp;":$C$"&amp;$G$2)&amp;"_"&amp;INDIRECT("SubnetsVLANs!$D$"&amp;$H26+2&amp;":$D$"&amp;$G$2),MATCH("Subnet*",INDIRECT("SubnetsVLANs!$E$"&amp;$H26+2&amp;":$E$"&amp;$G$2),0))),"")</f>
        <v/>
      </c>
      <c r="F26" s="36" t="str">
        <f t="shared" ca="1" si="0"/>
        <v/>
      </c>
      <c r="G26" s="36"/>
      <c r="H26" s="41">
        <v>25</v>
      </c>
      <c r="I26" s="36"/>
      <c r="J26" s="36"/>
      <c r="K26" s="58"/>
      <c r="L26" t="s">
        <v>980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277</v>
      </c>
      <c r="AK26" s="61"/>
      <c r="AL26" s="58"/>
      <c r="AM26" s="58"/>
      <c r="AN26" s="58"/>
      <c r="AU26" s="107"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36" t="str" cm="1">
        <f t="array" aca="1" ref="E27" ca="1">_xlfn.IFNA(IF($H27+1&gt;$G$2,"",INDEX(INDIRECT("SubnetsVLANs!$C$"&amp;$H27+2&amp;":$C$"&amp;$G$2)&amp;"_"&amp;INDIRECT("SubnetsVLANs!$D$"&amp;$H27+2&amp;":$D$"&amp;$G$2),MATCH("Subnet*",INDIRECT("SubnetsVLANs!$E$"&amp;$H27+2&amp;":$E$"&amp;$G$2),0))),"")</f>
        <v/>
      </c>
      <c r="F27" s="36" t="str">
        <f t="shared" ca="1" si="0"/>
        <v/>
      </c>
      <c r="G27" s="36"/>
      <c r="H27" s="41">
        <v>26</v>
      </c>
      <c r="I27" s="36"/>
      <c r="J27" s="36"/>
      <c r="K27" s="58"/>
      <c r="L27" t="s">
        <v>565</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278</v>
      </c>
      <c r="AK27" s="61"/>
      <c r="AL27" s="58"/>
      <c r="AM27" s="58"/>
      <c r="AN27" s="58"/>
      <c r="AU27" s="107"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36" t="str" cm="1">
        <f t="array" aca="1" ref="E28" ca="1">_xlfn.IFNA(IF($H28+1&gt;$G$2,"",INDEX(INDIRECT("SubnetsVLANs!$C$"&amp;$H28+2&amp;":$C$"&amp;$G$2)&amp;"_"&amp;INDIRECT("SubnetsVLANs!$D$"&amp;$H28+2&amp;":$D$"&amp;$G$2),MATCH("Subnet*",INDIRECT("SubnetsVLANs!$E$"&amp;$H28+2&amp;":$E$"&amp;$G$2),0))),"")</f>
        <v/>
      </c>
      <c r="F28" s="36" t="str">
        <f t="shared" ca="1" si="0"/>
        <v/>
      </c>
      <c r="G28" s="36"/>
      <c r="H28" s="41">
        <v>27</v>
      </c>
      <c r="I28" s="36"/>
      <c r="J28" s="36"/>
      <c r="K28" s="58"/>
      <c r="L28" t="s">
        <v>566</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279</v>
      </c>
      <c r="AK28" s="61"/>
      <c r="AL28" s="58"/>
      <c r="AM28" s="58"/>
      <c r="AN28" s="58"/>
      <c r="AU28" s="107"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E29" s="36" t="str" cm="1">
        <f t="array" aca="1" ref="E29" ca="1">_xlfn.IFNA(IF($H29+1&gt;$G$2,"",INDEX(INDIRECT("SubnetsVLANs!$C$"&amp;$H29+2&amp;":$C$"&amp;$G$2)&amp;"_"&amp;INDIRECT("SubnetsVLANs!$D$"&amp;$H29+2&amp;":$D$"&amp;$G$2),MATCH("Subnet*",INDIRECT("SubnetsVLANs!$E$"&amp;$H29+2&amp;":$E$"&amp;$G$2),0))),"")</f>
        <v/>
      </c>
      <c r="F29" s="36" t="str">
        <f t="shared" ca="1" si="0"/>
        <v/>
      </c>
      <c r="G29" s="36"/>
      <c r="H29" s="41">
        <v>28</v>
      </c>
      <c r="I29" s="36"/>
      <c r="J29" s="36"/>
      <c r="K29" s="58"/>
      <c r="L29" t="s">
        <v>1298</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280</v>
      </c>
      <c r="AK29" s="61"/>
      <c r="AL29" s="58"/>
      <c r="AM29" s="58"/>
      <c r="AN29" s="58"/>
      <c r="AU29" s="107"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E30" s="36" t="str" cm="1">
        <f t="array" aca="1" ref="E30" ca="1">_xlfn.IFNA(IF($H30+1&gt;$G$2,"",INDEX(INDIRECT("SubnetsVLANs!$C$"&amp;$H30+2&amp;":$C$"&amp;$G$2)&amp;"_"&amp;INDIRECT("SubnetsVLANs!$D$"&amp;$H30+2&amp;":$D$"&amp;$G$2),MATCH("Subnet*",INDIRECT("SubnetsVLANs!$E$"&amp;$H30+2&amp;":$E$"&amp;$G$2),0))),"")</f>
        <v/>
      </c>
      <c r="F30" s="36" t="str">
        <f t="shared" ca="1" si="0"/>
        <v/>
      </c>
      <c r="G30" s="36"/>
      <c r="H30" s="41">
        <v>29</v>
      </c>
      <c r="I30" s="36"/>
      <c r="J30" s="36"/>
      <c r="K30" s="58"/>
      <c r="L30" t="s">
        <v>567</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281</v>
      </c>
      <c r="AK30" s="61"/>
      <c r="AL30" s="58"/>
      <c r="AM30" s="58"/>
      <c r="AN30" s="58"/>
      <c r="AU30" s="107"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E31" s="36" t="str" cm="1">
        <f t="array" aca="1" ref="E31" ca="1">_xlfn.IFNA(IF($H31+1&gt;$G$2,"",INDEX(INDIRECT("SubnetsVLANs!$C$"&amp;$H31+2&amp;":$C$"&amp;$G$2)&amp;"_"&amp;INDIRECT("SubnetsVLANs!$D$"&amp;$H31+2&amp;":$D$"&amp;$G$2),MATCH("Subnet*",INDIRECT("SubnetsVLANs!$E$"&amp;$H31+2&amp;":$E$"&amp;$G$2),0))),"")</f>
        <v/>
      </c>
      <c r="F31" s="36" t="str">
        <f t="shared" ca="1" si="0"/>
        <v/>
      </c>
      <c r="G31" s="36"/>
      <c r="H31" s="41">
        <v>30</v>
      </c>
      <c r="I31" s="36"/>
      <c r="J31" s="36"/>
      <c r="K31" s="58"/>
      <c r="L31" t="s">
        <v>993</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282</v>
      </c>
      <c r="AK31" s="61"/>
      <c r="AL31" s="58"/>
      <c r="AM31" s="58"/>
      <c r="AN31" s="58"/>
      <c r="AU31" s="107"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E32" s="36" t="str" cm="1">
        <f t="array" aca="1" ref="E32" ca="1">_xlfn.IFNA(IF($H32+1&gt;$G$2,"",INDEX(INDIRECT("SubnetsVLANs!$C$"&amp;$H32+2&amp;":$C$"&amp;$G$2)&amp;"_"&amp;INDIRECT("SubnetsVLANs!$D$"&amp;$H32+2&amp;":$D$"&amp;$G$2),MATCH("Subnet*",INDIRECT("SubnetsVLANs!$E$"&amp;$H32+2&amp;":$E$"&amp;$G$2),0))),"")</f>
        <v/>
      </c>
      <c r="F32" s="36" t="str">
        <f t="shared" ca="1" si="0"/>
        <v/>
      </c>
      <c r="G32" s="36"/>
      <c r="H32" s="41">
        <v>31</v>
      </c>
      <c r="I32" s="36"/>
      <c r="J32" s="36"/>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283</v>
      </c>
      <c r="AK32" s="61"/>
      <c r="AL32" s="58"/>
      <c r="AM32" s="58"/>
      <c r="AN32" s="58"/>
      <c r="AU32" s="107"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E33" s="36" t="str" cm="1">
        <f t="array" aca="1" ref="E33" ca="1">_xlfn.IFNA(IF($H33+1&gt;$G$2,"",INDEX(INDIRECT("SubnetsVLANs!$C$"&amp;$H33+2&amp;":$C$"&amp;$G$2)&amp;"_"&amp;INDIRECT("SubnetsVLANs!$D$"&amp;$H33+2&amp;":$D$"&amp;$G$2),MATCH("Subnet*",INDIRECT("SubnetsVLANs!$E$"&amp;$H33+2&amp;":$E$"&amp;$G$2),0))),"")</f>
        <v/>
      </c>
      <c r="F33" s="36" t="str">
        <f t="shared" ca="1" si="0"/>
        <v/>
      </c>
      <c r="G33" s="36"/>
      <c r="H33" s="41">
        <v>32</v>
      </c>
      <c r="I33" s="36"/>
      <c r="J33" s="36"/>
      <c r="K33" s="58"/>
      <c r="L33" t="s">
        <v>981</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284</v>
      </c>
      <c r="AK33" s="61"/>
      <c r="AL33" s="58"/>
      <c r="AM33" s="58"/>
      <c r="AN33" s="58"/>
      <c r="AU33" s="107"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E34" s="36" t="str" cm="1">
        <f t="array" aca="1" ref="E34" ca="1">_xlfn.IFNA(IF($H34+1&gt;$G$2,"",INDEX(INDIRECT("SubnetsVLANs!$C$"&amp;$H34+2&amp;":$C$"&amp;$G$2)&amp;"_"&amp;INDIRECT("SubnetsVLANs!$D$"&amp;$H34+2&amp;":$D$"&amp;$G$2),MATCH("Subnet*",INDIRECT("SubnetsVLANs!$E$"&amp;$H34+2&amp;":$E$"&amp;$G$2),0))),"")</f>
        <v/>
      </c>
      <c r="F34" s="36" t="str">
        <f t="shared" ca="1" si="0"/>
        <v/>
      </c>
      <c r="G34" s="36"/>
      <c r="H34" s="41">
        <v>33</v>
      </c>
      <c r="I34" s="36"/>
      <c r="J34" s="36"/>
      <c r="K34" s="58"/>
      <c r="L34" t="s">
        <v>982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194</v>
      </c>
      <c r="AK34" s="61"/>
      <c r="AL34" s="58"/>
      <c r="AM34" s="58"/>
      <c r="AN34" s="58"/>
      <c r="AU34" s="107"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E35" s="36" t="str" cm="1">
        <f t="array" aca="1" ref="E35" ca="1">_xlfn.IFNA(IF($H35+1&gt;$G$2,"",INDEX(INDIRECT("SubnetsVLANs!$C$"&amp;$H35+2&amp;":$C$"&amp;$G$2)&amp;"_"&amp;INDIRECT("SubnetsVLANs!$D$"&amp;$H35+2&amp;":$D$"&amp;$G$2),MATCH("Subnet*",INDIRECT("SubnetsVLANs!$E$"&amp;$H35+2&amp;":$E$"&amp;$G$2),0))),"")</f>
        <v/>
      </c>
      <c r="F35" s="36" t="str">
        <f t="shared" ca="1" si="0"/>
        <v/>
      </c>
      <c r="G35" s="36"/>
      <c r="H35" s="41">
        <v>34</v>
      </c>
      <c r="I35" s="36"/>
      <c r="J35" s="36"/>
      <c r="K35" s="58"/>
      <c r="L35" t="s">
        <v>568</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285</v>
      </c>
      <c r="AK35" s="61"/>
      <c r="AL35" s="58"/>
      <c r="AM35" s="58"/>
      <c r="AN35" s="58"/>
      <c r="AU35" s="107"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E36" s="36" t="str" cm="1">
        <f t="array" aca="1" ref="E36" ca="1">_xlfn.IFNA(IF($H36+1&gt;$G$2,"",INDEX(INDIRECT("SubnetsVLANs!$C$"&amp;$H36+2&amp;":$C$"&amp;$G$2)&amp;"_"&amp;INDIRECT("SubnetsVLANs!$D$"&amp;$H36+2&amp;":$D$"&amp;$G$2),MATCH("Subnet*",INDIRECT("SubnetsVLANs!$E$"&amp;$H36+2&amp;":$E$"&amp;$G$2),0))),"")</f>
        <v/>
      </c>
      <c r="F36" s="36" t="str">
        <f t="shared" ca="1" si="0"/>
        <v/>
      </c>
      <c r="G36" s="36"/>
      <c r="H36" s="41">
        <v>35</v>
      </c>
      <c r="I36" s="36"/>
      <c r="J36" s="36"/>
      <c r="K36" s="58"/>
      <c r="L36" t="s">
        <v>994</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192</v>
      </c>
      <c r="AK36" s="61"/>
      <c r="AL36" s="58"/>
      <c r="AM36" s="58"/>
      <c r="AN36" s="58"/>
      <c r="AU36" s="107"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E37" s="36" t="str" cm="1">
        <f t="array" aca="1" ref="E37" ca="1">_xlfn.IFNA(IF($H37+1&gt;$G$2,"",INDEX(INDIRECT("SubnetsVLANs!$C$"&amp;$H37+2&amp;":$C$"&amp;$G$2)&amp;"_"&amp;INDIRECT("SubnetsVLANs!$D$"&amp;$H37+2&amp;":$D$"&amp;$G$2),MATCH("Subnet*",INDIRECT("SubnetsVLANs!$E$"&amp;$H37+2&amp;":$E$"&amp;$G$2),0))),"")</f>
        <v/>
      </c>
      <c r="F37" s="36" t="str">
        <f t="shared" ca="1" si="0"/>
        <v/>
      </c>
      <c r="G37" s="36"/>
      <c r="H37" s="41">
        <v>36</v>
      </c>
      <c r="I37" s="36"/>
      <c r="J37" s="36"/>
      <c r="K37" s="58"/>
      <c r="L37" t="s">
        <v>569</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286</v>
      </c>
      <c r="AK37" s="61"/>
      <c r="AL37" s="58"/>
      <c r="AM37" s="58"/>
      <c r="AN37" s="58"/>
      <c r="AU37" s="107"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E38" s="36" t="str" cm="1">
        <f t="array" aca="1" ref="E38" ca="1">_xlfn.IFNA(IF($H38+1&gt;$G$2,"",INDEX(INDIRECT("SubnetsVLANs!$C$"&amp;$H38+2&amp;":$C$"&amp;$G$2)&amp;"_"&amp;INDIRECT("SubnetsVLANs!$D$"&amp;$H38+2&amp;":$D$"&amp;$G$2),MATCH("Subnet*",INDIRECT("SubnetsVLANs!$E$"&amp;$H38+2&amp;":$E$"&amp;$G$2),0))),"")</f>
        <v/>
      </c>
      <c r="F38" s="36" t="str">
        <f t="shared" ca="1" si="0"/>
        <v/>
      </c>
      <c r="G38" s="36"/>
      <c r="H38" s="41">
        <v>37</v>
      </c>
      <c r="I38" s="36"/>
      <c r="J38" s="36"/>
      <c r="K38" s="58"/>
      <c r="L38" t="s">
        <v>983</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193</v>
      </c>
      <c r="AK38" s="61"/>
      <c r="AL38" s="58"/>
      <c r="AM38" s="58"/>
      <c r="AN38" s="58"/>
      <c r="AU38" s="107"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E39" s="36" t="str" cm="1">
        <f t="array" aca="1" ref="E39" ca="1">_xlfn.IFNA(IF($H39+1&gt;$G$2,"",INDEX(INDIRECT("SubnetsVLANs!$C$"&amp;$H39+2&amp;":$C$"&amp;$G$2)&amp;"_"&amp;INDIRECT("SubnetsVLANs!$D$"&amp;$H39+2&amp;":$D$"&amp;$G$2),MATCH("Subnet*",INDIRECT("SubnetsVLANs!$E$"&amp;$H39+2&amp;":$E$"&amp;$G$2),0))),"")</f>
        <v/>
      </c>
      <c r="F39" s="36" t="str">
        <f t="shared" ca="1" si="0"/>
        <v/>
      </c>
      <c r="G39" s="36"/>
      <c r="H39" s="41">
        <v>38</v>
      </c>
      <c r="I39" s="36"/>
      <c r="J39" s="36"/>
      <c r="K39" s="58"/>
      <c r="L39" t="s">
        <v>995</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287</v>
      </c>
      <c r="AK39" s="61"/>
      <c r="AL39" s="58"/>
      <c r="AM39" s="58"/>
      <c r="AN39" s="58"/>
      <c r="AU39" s="107"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E40" s="36" t="str" cm="1">
        <f t="array" aca="1" ref="E40" ca="1">_xlfn.IFNA(IF($H40+1&gt;$G$2,"",INDEX(INDIRECT("SubnetsVLANs!$C$"&amp;$H40+2&amp;":$C$"&amp;$G$2)&amp;"_"&amp;INDIRECT("SubnetsVLANs!$D$"&amp;$H40+2&amp;":$D$"&amp;$G$2),MATCH("Subnet*",INDIRECT("SubnetsVLANs!$E$"&amp;$H40+2&amp;":$E$"&amp;$G$2),0))),"")</f>
        <v/>
      </c>
      <c r="F40" s="36" t="str">
        <f t="shared" ca="1" si="0"/>
        <v/>
      </c>
      <c r="G40" s="36"/>
      <c r="H40" s="41">
        <v>39</v>
      </c>
      <c r="I40" s="36"/>
      <c r="J40" s="36"/>
      <c r="K40" s="58"/>
      <c r="L40" t="s">
        <v>570</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288</v>
      </c>
      <c r="AK40" s="61"/>
      <c r="AL40" s="58"/>
      <c r="AM40" s="58"/>
      <c r="AN40" s="58"/>
      <c r="AU40" s="107"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E41" s="36" t="str" cm="1">
        <f t="array" aca="1" ref="E41" ca="1">_xlfn.IFNA(IF($H41+1&gt;$G$2,"",INDEX(INDIRECT("SubnetsVLANs!$C$"&amp;$H41+2&amp;":$C$"&amp;$G$2)&amp;"_"&amp;INDIRECT("SubnetsVLANs!$D$"&amp;$H41+2&amp;":$D$"&amp;$G$2),MATCH("Subnet*",INDIRECT("SubnetsVLANs!$E$"&amp;$H41+2&amp;":$E$"&amp;$G$2),0))),"")</f>
        <v/>
      </c>
      <c r="F41" s="36" t="str">
        <f t="shared" ca="1" si="0"/>
        <v/>
      </c>
      <c r="G41" s="36"/>
      <c r="H41" s="41">
        <v>40</v>
      </c>
      <c r="I41" s="36"/>
      <c r="J41" s="36"/>
      <c r="L41" t="s">
        <v>571</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7"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E42" s="36" t="str" cm="1">
        <f t="array" aca="1" ref="E42" ca="1">_xlfn.IFNA(IF($H42+1&gt;$G$2,"",INDEX(INDIRECT("SubnetsVLANs!$C$"&amp;$H42+2&amp;":$C$"&amp;$G$2)&amp;"_"&amp;INDIRECT("SubnetsVLANs!$D$"&amp;$H42+2&amp;":$D$"&amp;$G$2),MATCH("Subnet*",INDIRECT("SubnetsVLANs!$E$"&amp;$H42+2&amp;":$E$"&amp;$G$2),0))),"")</f>
        <v/>
      </c>
      <c r="F42" s="36" t="str">
        <f t="shared" ca="1" si="0"/>
        <v/>
      </c>
      <c r="G42" s="36"/>
      <c r="H42" s="41">
        <v>41</v>
      </c>
      <c r="I42" s="36"/>
      <c r="J42" s="36"/>
      <c r="L42" t="s">
        <v>572</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7"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E43" s="36" t="str" cm="1">
        <f t="array" aca="1" ref="E43" ca="1">_xlfn.IFNA(IF($H43+1&gt;$G$2,"",INDEX(INDIRECT("SubnetsVLANs!$C$"&amp;$H43+2&amp;":$C$"&amp;$G$2)&amp;"_"&amp;INDIRECT("SubnetsVLANs!$D$"&amp;$H43+2&amp;":$D$"&amp;$G$2),MATCH("Subnet*",INDIRECT("SubnetsVLANs!$E$"&amp;$H43+2&amp;":$E$"&amp;$G$2),0))),"")</f>
        <v/>
      </c>
      <c r="F43" s="36" t="str">
        <f t="shared" ca="1" si="0"/>
        <v/>
      </c>
      <c r="G43" s="36"/>
      <c r="H43" s="41">
        <v>42</v>
      </c>
      <c r="I43" s="36"/>
      <c r="J43" s="36"/>
      <c r="L43" t="s">
        <v>573</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7"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E44" s="36" t="str" cm="1">
        <f t="array" aca="1" ref="E44" ca="1">_xlfn.IFNA(IF($H44+1&gt;$G$2,"",INDEX(INDIRECT("SubnetsVLANs!$C$"&amp;$H44+2&amp;":$C$"&amp;$G$2)&amp;"_"&amp;INDIRECT("SubnetsVLANs!$D$"&amp;$H44+2&amp;":$D$"&amp;$G$2),MATCH("Subnet*",INDIRECT("SubnetsVLANs!$E$"&amp;$H44+2&amp;":$E$"&amp;$G$2),0))),"")</f>
        <v/>
      </c>
      <c r="F44" s="36" t="str">
        <f t="shared" ca="1" si="0"/>
        <v/>
      </c>
      <c r="G44" s="36"/>
      <c r="H44" s="41">
        <v>43</v>
      </c>
      <c r="I44" s="36"/>
      <c r="J44" s="36"/>
      <c r="L44" t="s">
        <v>574</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7"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E45" s="36" t="str" cm="1">
        <f t="array" aca="1" ref="E45" ca="1">_xlfn.IFNA(IF($H45+1&gt;$G$2,"",INDEX(INDIRECT("SubnetsVLANs!$C$"&amp;$H45+2&amp;":$C$"&amp;$G$2)&amp;"_"&amp;INDIRECT("SubnetsVLANs!$D$"&amp;$H45+2&amp;":$D$"&amp;$G$2),MATCH("Subnet*",INDIRECT("SubnetsVLANs!$E$"&amp;$H45+2&amp;":$E$"&amp;$G$2),0))),"")</f>
        <v/>
      </c>
      <c r="F45" s="36" t="str">
        <f t="shared" ca="1" si="0"/>
        <v/>
      </c>
      <c r="G45" s="36"/>
      <c r="H45" s="41">
        <v>44</v>
      </c>
      <c r="I45" s="36"/>
      <c r="J45" s="36"/>
      <c r="L45" s="63"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7"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E46" s="36" t="str" cm="1">
        <f t="array" aca="1" ref="E46" ca="1">_xlfn.IFNA(IF($H46+1&gt;$G$2,"",INDEX(INDIRECT("SubnetsVLANs!$C$"&amp;$H46+2&amp;":$C$"&amp;$G$2)&amp;"_"&amp;INDIRECT("SubnetsVLANs!$D$"&amp;$H46+2&amp;":$D$"&amp;$G$2),MATCH("Subnet*",INDIRECT("SubnetsVLANs!$E$"&amp;$H46+2&amp;":$E$"&amp;$G$2),0))),"")</f>
        <v/>
      </c>
      <c r="F46" s="36" t="str">
        <f t="shared" ca="1" si="0"/>
        <v/>
      </c>
      <c r="G46" s="36"/>
      <c r="H46" s="41">
        <v>45</v>
      </c>
      <c r="I46" s="36"/>
      <c r="J46" s="36"/>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7"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E47" s="36" t="str" cm="1">
        <f t="array" aca="1" ref="E47" ca="1">_xlfn.IFNA(IF($H47+1&gt;$G$2,"",INDEX(INDIRECT("SubnetsVLANs!$C$"&amp;$H47+2&amp;":$C$"&amp;$G$2)&amp;"_"&amp;INDIRECT("SubnetsVLANs!$D$"&amp;$H47+2&amp;":$D$"&amp;$G$2),MATCH("Subnet*",INDIRECT("SubnetsVLANs!$E$"&amp;$H47+2&amp;":$E$"&amp;$G$2),0))),"")</f>
        <v/>
      </c>
      <c r="F47" s="36" t="str">
        <f t="shared" ca="1" si="0"/>
        <v/>
      </c>
      <c r="G47" s="36"/>
      <c r="H47" s="41">
        <v>46</v>
      </c>
      <c r="I47" s="36"/>
      <c r="J47" s="36"/>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7"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E48" s="36" t="str" cm="1">
        <f t="array" aca="1" ref="E48" ca="1">_xlfn.IFNA(IF($H48+1&gt;$G$2,"",INDEX(INDIRECT("SubnetsVLANs!$C$"&amp;$H48+2&amp;":$C$"&amp;$G$2)&amp;"_"&amp;INDIRECT("SubnetsVLANs!$D$"&amp;$H48+2&amp;":$D$"&amp;$G$2),MATCH("Subnet*",INDIRECT("SubnetsVLANs!$E$"&amp;$H48+2&amp;":$E$"&amp;$G$2),0))),"")</f>
        <v/>
      </c>
      <c r="F48" s="36" t="str">
        <f t="shared" ca="1" si="0"/>
        <v/>
      </c>
      <c r="G48" s="36"/>
      <c r="H48" s="41">
        <v>47</v>
      </c>
      <c r="I48" s="36"/>
      <c r="J48" s="36"/>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7"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E49" s="36" t="str" cm="1">
        <f t="array" aca="1" ref="E49" ca="1">_xlfn.IFNA(IF($H49+1&gt;$G$2,"",INDEX(INDIRECT("SubnetsVLANs!$C$"&amp;$H49+2&amp;":$C$"&amp;$G$2)&amp;"_"&amp;INDIRECT("SubnetsVLANs!$D$"&amp;$H49+2&amp;":$D$"&amp;$G$2),MATCH("Subnet*",INDIRECT("SubnetsVLANs!$E$"&amp;$H49+2&amp;":$E$"&amp;$G$2),0))),"")</f>
        <v/>
      </c>
      <c r="F49" s="36" t="str">
        <f t="shared" ca="1" si="0"/>
        <v/>
      </c>
      <c r="G49" s="36"/>
      <c r="H49" s="41">
        <v>48</v>
      </c>
      <c r="I49" s="36"/>
      <c r="J49" s="36"/>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7" t="str">
        <f t="shared" ca="1" si="1"/>
        <v/>
      </c>
    </row>
    <row r="50" spans="1:48" s="57" customFormat="1" x14ac:dyDescent="0.2">
      <c r="E50" s="36" t="str" cm="1">
        <f t="array" aca="1" ref="E50" ca="1">_xlfn.IFNA(IF($H50+1&gt;$G$2,"",INDEX(INDIRECT("SubnetsVLANs!$C$"&amp;$H50+2&amp;":$C$"&amp;$G$2)&amp;"_"&amp;INDIRECT("SubnetsVLANs!$D$"&amp;$H50+2&amp;":$D$"&amp;$G$2),MATCH("Subnet*",INDIRECT("SubnetsVLANs!$E$"&amp;$H50+2&amp;":$E$"&amp;$G$2),0))),"")</f>
        <v/>
      </c>
      <c r="F50" s="36" t="str">
        <f t="shared" ca="1" si="0"/>
        <v/>
      </c>
      <c r="G50" s="36"/>
      <c r="H50" s="41">
        <v>49</v>
      </c>
      <c r="I50" s="36"/>
      <c r="J50" s="36"/>
      <c r="AG50" s="63"/>
      <c r="AU50" s="107" t="str">
        <f t="shared" ca="1" si="1"/>
        <v/>
      </c>
    </row>
    <row r="51" spans="1:48" x14ac:dyDescent="0.2">
      <c r="E51" s="36" t="str" cm="1">
        <f t="array" aca="1" ref="E51" ca="1">_xlfn.IFNA(IF($H51+1&gt;$G$2,"",INDEX(INDIRECT("SubnetsVLANs!$C$"&amp;$H51+2&amp;":$C$"&amp;$G$2)&amp;"_"&amp;INDIRECT("SubnetsVLANs!$D$"&amp;$H51+2&amp;":$D$"&amp;$G$2),MATCH("Subnet*",INDIRECT("SubnetsVLANs!$E$"&amp;$H51+2&amp;":$E$"&amp;$G$2),0))),"")</f>
        <v/>
      </c>
      <c r="F51" s="36" t="str">
        <f t="shared" ca="1" si="0"/>
        <v/>
      </c>
      <c r="G51" s="36"/>
      <c r="H51" s="41">
        <v>50</v>
      </c>
      <c r="I51" s="36"/>
      <c r="J51" s="36"/>
      <c r="L51" s="57"/>
      <c r="AU51" s="107" t="str">
        <f t="shared" ca="1" si="1"/>
        <v/>
      </c>
      <c r="AV51" s="57"/>
    </row>
    <row r="52" spans="1:48" x14ac:dyDescent="0.2">
      <c r="E52" s="36" t="str" cm="1">
        <f t="array" aca="1" ref="E52" ca="1">_xlfn.IFNA(IF($H52+1&gt;$G$2,"",INDEX(INDIRECT("SubnetsVLANs!$C$"&amp;$H52+2&amp;":$C$"&amp;$G$2)&amp;"_"&amp;INDIRECT("SubnetsVLANs!$D$"&amp;$H52+2&amp;":$D$"&amp;$G$2),MATCH("Subnet*",INDIRECT("SubnetsVLANs!$E$"&amp;$H52+2&amp;":$E$"&amp;$G$2),0))),"")</f>
        <v/>
      </c>
      <c r="F52" s="36" t="str">
        <f t="shared" ca="1" si="0"/>
        <v/>
      </c>
      <c r="G52" s="36"/>
      <c r="H52" s="41">
        <v>51</v>
      </c>
      <c r="I52" s="36"/>
      <c r="J52" s="36"/>
      <c r="L52" s="57"/>
      <c r="AU52" s="107" t="str">
        <f t="shared" ca="1" si="1"/>
        <v/>
      </c>
      <c r="AV52" s="57"/>
    </row>
    <row r="53" spans="1:48" x14ac:dyDescent="0.2">
      <c r="E53" s="36" t="str" cm="1">
        <f t="array" aca="1" ref="E53" ca="1">_xlfn.IFNA(IF($H53+1&gt;$G$2,"",INDEX(INDIRECT("SubnetsVLANs!$C$"&amp;$H53+2&amp;":$C$"&amp;$G$2)&amp;"_"&amp;INDIRECT("SubnetsVLANs!$D$"&amp;$H53+2&amp;":$D$"&amp;$G$2),MATCH("Subnet*",INDIRECT("SubnetsVLANs!$E$"&amp;$H53+2&amp;":$E$"&amp;$G$2),0))),"")</f>
        <v/>
      </c>
      <c r="F53" s="36" t="str">
        <f t="shared" ca="1" si="0"/>
        <v/>
      </c>
      <c r="G53" s="36"/>
      <c r="H53" s="41">
        <v>52</v>
      </c>
      <c r="I53" s="36"/>
      <c r="J53" s="36"/>
      <c r="AU53" s="107" t="str">
        <f t="shared" ca="1" si="1"/>
        <v/>
      </c>
      <c r="AV53" s="57"/>
    </row>
    <row r="54" spans="1:48" x14ac:dyDescent="0.2">
      <c r="E54" s="36" t="str" cm="1">
        <f t="array" aca="1" ref="E54" ca="1">_xlfn.IFNA(IF($H54+1&gt;$G$2,"",INDEX(INDIRECT("SubnetsVLANs!$C$"&amp;$H54+2&amp;":$C$"&amp;$G$2)&amp;"_"&amp;INDIRECT("SubnetsVLANs!$D$"&amp;$H54+2&amp;":$D$"&amp;$G$2),MATCH("Subnet*",INDIRECT("SubnetsVLANs!$E$"&amp;$H54+2&amp;":$E$"&amp;$G$2),0))),"")</f>
        <v/>
      </c>
      <c r="F54" s="36" t="str">
        <f t="shared" ca="1" si="0"/>
        <v/>
      </c>
      <c r="G54" s="36"/>
      <c r="H54" s="41">
        <v>53</v>
      </c>
      <c r="I54" s="36"/>
      <c r="J54" s="36"/>
      <c r="AU54" s="107" t="str">
        <f t="shared" ca="1" si="1"/>
        <v/>
      </c>
      <c r="AV54" s="57"/>
    </row>
    <row r="55" spans="1:48" x14ac:dyDescent="0.2">
      <c r="E55" s="36" t="str" cm="1">
        <f t="array" aca="1" ref="E55" ca="1">_xlfn.IFNA(IF($H55+1&gt;$G$2,"",INDEX(INDIRECT("SubnetsVLANs!$C$"&amp;$H55+2&amp;":$C$"&amp;$G$2)&amp;"_"&amp;INDIRECT("SubnetsVLANs!$D$"&amp;$H55+2&amp;":$D$"&amp;$G$2),MATCH("Subnet*",INDIRECT("SubnetsVLANs!$E$"&amp;$H55+2&amp;":$E$"&amp;$G$2),0))),"")</f>
        <v/>
      </c>
      <c r="F55" s="36" t="str">
        <f t="shared" ca="1" si="0"/>
        <v/>
      </c>
      <c r="G55" s="36"/>
      <c r="H55" s="41">
        <v>54</v>
      </c>
      <c r="I55" s="36"/>
      <c r="J55" s="36"/>
      <c r="AU55" s="107" t="str">
        <f t="shared" ca="1" si="1"/>
        <v/>
      </c>
      <c r="AV55" s="57"/>
    </row>
    <row r="56" spans="1:48" x14ac:dyDescent="0.2">
      <c r="E56" s="36" t="str" cm="1">
        <f t="array" aca="1" ref="E56" ca="1">_xlfn.IFNA(IF($H56+1&gt;$G$2,"",INDEX(INDIRECT("SubnetsVLANs!$C$"&amp;$H56+2&amp;":$C$"&amp;$G$2)&amp;"_"&amp;INDIRECT("SubnetsVLANs!$D$"&amp;$H56+2&amp;":$D$"&amp;$G$2),MATCH("Subnet*",INDIRECT("SubnetsVLANs!$E$"&amp;$H56+2&amp;":$E$"&amp;$G$2),0))),"")</f>
        <v/>
      </c>
      <c r="F56" s="36" t="str">
        <f t="shared" ca="1" si="0"/>
        <v/>
      </c>
      <c r="G56" s="36"/>
      <c r="H56" s="41">
        <v>55</v>
      </c>
      <c r="I56" s="36"/>
      <c r="J56" s="36"/>
      <c r="AU56" s="107" t="str">
        <f t="shared" ca="1" si="1"/>
        <v/>
      </c>
      <c r="AV56" s="57"/>
    </row>
    <row r="57" spans="1:48" x14ac:dyDescent="0.2">
      <c r="E57" s="36" t="str" cm="1">
        <f t="array" aca="1" ref="E57" ca="1">_xlfn.IFNA(IF($H57+1&gt;$G$2,"",INDEX(INDIRECT("SubnetsVLANs!$C$"&amp;$H57+2&amp;":$C$"&amp;$G$2)&amp;"_"&amp;INDIRECT("SubnetsVLANs!$D$"&amp;$H57+2&amp;":$D$"&amp;$G$2),MATCH("Subnet*",INDIRECT("SubnetsVLANs!$E$"&amp;$H57+2&amp;":$E$"&amp;$G$2),0))),"")</f>
        <v/>
      </c>
      <c r="F57" s="36" t="str">
        <f t="shared" ca="1" si="0"/>
        <v/>
      </c>
      <c r="G57" s="36"/>
      <c r="H57" s="41">
        <v>56</v>
      </c>
      <c r="I57" s="36"/>
      <c r="J57" s="36"/>
      <c r="AU57" s="107" t="str">
        <f t="shared" ca="1" si="1"/>
        <v/>
      </c>
      <c r="AV57" s="57"/>
    </row>
    <row r="58" spans="1:48" x14ac:dyDescent="0.2">
      <c r="E58" s="36" t="str" cm="1">
        <f t="array" aca="1" ref="E58" ca="1">_xlfn.IFNA(IF($H58+1&gt;$G$2,"",INDEX(INDIRECT("SubnetsVLANs!$C$"&amp;$H58+2&amp;":$C$"&amp;$G$2)&amp;"_"&amp;INDIRECT("SubnetsVLANs!$D$"&amp;$H58+2&amp;":$D$"&amp;$G$2),MATCH("Subnet*",INDIRECT("SubnetsVLANs!$E$"&amp;$H58+2&amp;":$E$"&amp;$G$2),0))),"")</f>
        <v/>
      </c>
      <c r="F58" s="36" t="str">
        <f t="shared" ca="1" si="0"/>
        <v/>
      </c>
      <c r="G58" s="36"/>
      <c r="H58" s="41">
        <v>57</v>
      </c>
      <c r="I58" s="36"/>
      <c r="J58" s="36"/>
      <c r="AU58" s="107" t="str">
        <f t="shared" ca="1" si="1"/>
        <v/>
      </c>
      <c r="AV58" s="57"/>
    </row>
    <row r="59" spans="1:48" x14ac:dyDescent="0.2">
      <c r="E59" s="36" t="str" cm="1">
        <f t="array" aca="1" ref="E59" ca="1">_xlfn.IFNA(IF($H59+1&gt;$G$2,"",INDEX(INDIRECT("SubnetsVLANs!$C$"&amp;$H59+2&amp;":$C$"&amp;$G$2)&amp;"_"&amp;INDIRECT("SubnetsVLANs!$D$"&amp;$H59+2&amp;":$D$"&amp;$G$2),MATCH("Subnet*",INDIRECT("SubnetsVLANs!$E$"&amp;$H59+2&amp;":$E$"&amp;$G$2),0))),"")</f>
        <v/>
      </c>
      <c r="F59" s="36" t="str">
        <f t="shared" ca="1" si="0"/>
        <v/>
      </c>
      <c r="G59" s="36"/>
      <c r="H59" s="41">
        <v>58</v>
      </c>
      <c r="I59" s="36"/>
      <c r="J59" s="36"/>
      <c r="AU59" s="107" t="str">
        <f t="shared" ca="1" si="1"/>
        <v/>
      </c>
      <c r="AV59" s="57"/>
    </row>
    <row r="60" spans="1:48" x14ac:dyDescent="0.2">
      <c r="E60" s="36" t="str" cm="1">
        <f t="array" aca="1" ref="E60" ca="1">_xlfn.IFNA(IF($H60+1&gt;$G$2,"",INDEX(INDIRECT("SubnetsVLANs!$C$"&amp;$H60+2&amp;":$C$"&amp;$G$2)&amp;"_"&amp;INDIRECT("SubnetsVLANs!$D$"&amp;$H60+2&amp;":$D$"&amp;$G$2),MATCH("Subnet*",INDIRECT("SubnetsVLANs!$E$"&amp;$H60+2&amp;":$E$"&amp;$G$2),0))),"")</f>
        <v/>
      </c>
      <c r="F60" s="36" t="str">
        <f t="shared" ca="1" si="0"/>
        <v/>
      </c>
      <c r="G60" s="36"/>
      <c r="H60" s="41">
        <v>59</v>
      </c>
      <c r="I60" s="36"/>
      <c r="J60" s="36"/>
      <c r="AU60" s="107" t="str">
        <f t="shared" ca="1" si="1"/>
        <v/>
      </c>
      <c r="AV60" s="57"/>
    </row>
    <row r="61" spans="1:48" x14ac:dyDescent="0.2">
      <c r="E61" s="36" t="str" cm="1">
        <f t="array" aca="1" ref="E61" ca="1">_xlfn.IFNA(IF($H61+1&gt;$G$2,"",INDEX(INDIRECT("SubnetsVLANs!$C$"&amp;$H61+2&amp;":$C$"&amp;$G$2)&amp;"_"&amp;INDIRECT("SubnetsVLANs!$D$"&amp;$H61+2&amp;":$D$"&amp;$G$2),MATCH("Subnet*",INDIRECT("SubnetsVLANs!$E$"&amp;$H61+2&amp;":$E$"&amp;$G$2),0))),"")</f>
        <v/>
      </c>
      <c r="F61" s="36" t="str">
        <f t="shared" ca="1" si="0"/>
        <v/>
      </c>
      <c r="G61" s="36"/>
      <c r="H61" s="41">
        <v>60</v>
      </c>
      <c r="I61" s="36"/>
      <c r="J61" s="36"/>
      <c r="AU61" s="107" t="str">
        <f t="shared" ca="1" si="1"/>
        <v/>
      </c>
      <c r="AV61" s="57"/>
    </row>
    <row r="62" spans="1:48" x14ac:dyDescent="0.2">
      <c r="E62" s="36" t="str" cm="1">
        <f t="array" aca="1" ref="E62" ca="1">_xlfn.IFNA(IF($H62+1&gt;$G$2,"",INDEX(INDIRECT("SubnetsVLANs!$C$"&amp;$H62+2&amp;":$C$"&amp;$G$2)&amp;"_"&amp;INDIRECT("SubnetsVLANs!$D$"&amp;$H62+2&amp;":$D$"&amp;$G$2),MATCH("Subnet*",INDIRECT("SubnetsVLANs!$E$"&amp;$H62+2&amp;":$E$"&amp;$G$2),0))),"")</f>
        <v/>
      </c>
      <c r="F62" s="36" t="str">
        <f t="shared" ca="1" si="0"/>
        <v/>
      </c>
      <c r="G62" s="36"/>
      <c r="H62" s="41">
        <v>61</v>
      </c>
      <c r="I62" s="36"/>
      <c r="J62" s="36"/>
      <c r="AU62" s="107" t="str">
        <f t="shared" ca="1" si="1"/>
        <v/>
      </c>
      <c r="AV62" s="57"/>
    </row>
    <row r="63" spans="1:48" x14ac:dyDescent="0.2">
      <c r="E63" s="36" t="str" cm="1">
        <f t="array" aca="1" ref="E63" ca="1">_xlfn.IFNA(IF($H63+1&gt;$G$2,"",INDEX(INDIRECT("SubnetsVLANs!$C$"&amp;$H63+2&amp;":$C$"&amp;$G$2)&amp;"_"&amp;INDIRECT("SubnetsVLANs!$D$"&amp;$H63+2&amp;":$D$"&amp;$G$2),MATCH("Subnet*",INDIRECT("SubnetsVLANs!$E$"&amp;$H63+2&amp;":$E$"&amp;$G$2),0))),"")</f>
        <v/>
      </c>
      <c r="F63" s="36" t="str">
        <f t="shared" ca="1" si="0"/>
        <v/>
      </c>
      <c r="G63" s="36"/>
      <c r="H63" s="41">
        <v>62</v>
      </c>
      <c r="I63" s="36"/>
      <c r="J63" s="36"/>
      <c r="AU63" s="107" t="str">
        <f t="shared" ca="1" si="1"/>
        <v/>
      </c>
      <c r="AV63" s="57"/>
    </row>
    <row r="64" spans="1:48" x14ac:dyDescent="0.2">
      <c r="E64" s="36" t="str" cm="1">
        <f t="array" aca="1" ref="E64" ca="1">_xlfn.IFNA(IF($H64+1&gt;$G$2,"",INDEX(INDIRECT("SubnetsVLANs!$C$"&amp;$H64+2&amp;":$C$"&amp;$G$2)&amp;"_"&amp;INDIRECT("SubnetsVLANs!$D$"&amp;$H64+2&amp;":$D$"&amp;$G$2),MATCH("Subnet*",INDIRECT("SubnetsVLANs!$E$"&amp;$H64+2&amp;":$E$"&amp;$G$2),0))),"")</f>
        <v/>
      </c>
      <c r="F64" s="36" t="str">
        <f t="shared" ca="1" si="0"/>
        <v/>
      </c>
      <c r="G64" s="36"/>
      <c r="H64" s="41">
        <v>63</v>
      </c>
      <c r="I64" s="36"/>
      <c r="J64" s="36"/>
      <c r="AU64" s="107" t="str">
        <f t="shared" ca="1" si="1"/>
        <v/>
      </c>
      <c r="AV64" s="57"/>
    </row>
    <row r="65" spans="5:48" x14ac:dyDescent="0.2">
      <c r="E65" s="36" t="str" cm="1">
        <f t="array" aca="1" ref="E65" ca="1">_xlfn.IFNA(IF($H65+1&gt;$G$2,"",INDEX(INDIRECT("SubnetsVLANs!$C$"&amp;$H65+2&amp;":$C$"&amp;$G$2)&amp;"_"&amp;INDIRECT("SubnetsVLANs!$D$"&amp;$H65+2&amp;":$D$"&amp;$G$2),MATCH("Subnet*",INDIRECT("SubnetsVLANs!$E$"&amp;$H65+2&amp;":$E$"&amp;$G$2),0))),"")</f>
        <v/>
      </c>
      <c r="F65" s="36" t="str">
        <f t="shared" ca="1" si="0"/>
        <v/>
      </c>
      <c r="G65" s="36"/>
      <c r="H65" s="41">
        <v>64</v>
      </c>
      <c r="I65" s="36"/>
      <c r="J65" s="36"/>
      <c r="AU65" s="107" t="str">
        <f t="shared" ca="1" si="1"/>
        <v/>
      </c>
      <c r="AV65" s="57"/>
    </row>
    <row r="66" spans="5:48" x14ac:dyDescent="0.2">
      <c r="E66" s="36" t="str" cm="1">
        <f t="array" aca="1" ref="E66" ca="1">_xlfn.IFNA(IF($H66+1&gt;$G$2,"",INDEX(INDIRECT("SubnetsVLANs!$C$"&amp;$H66+2&amp;":$C$"&amp;$G$2)&amp;"_"&amp;INDIRECT("SubnetsVLANs!$D$"&amp;$H66+2&amp;":$D$"&amp;$G$2),MATCH("Subnet*",INDIRECT("SubnetsVLANs!$E$"&amp;$H66+2&amp;":$E$"&amp;$G$2),0))),"")</f>
        <v/>
      </c>
      <c r="F66" s="36" t="str">
        <f t="shared" ca="1" si="0"/>
        <v/>
      </c>
      <c r="G66" s="36"/>
      <c r="H66" s="41">
        <v>65</v>
      </c>
      <c r="I66" s="36"/>
      <c r="J66" s="36"/>
      <c r="AU66" s="107" t="str">
        <f t="shared" ca="1" si="1"/>
        <v/>
      </c>
      <c r="AV66" s="57"/>
    </row>
    <row r="67" spans="5:48" x14ac:dyDescent="0.2">
      <c r="E67" s="36" t="str" cm="1">
        <f t="array" aca="1" ref="E67" ca="1">_xlfn.IFNA(IF($H67+1&gt;$G$2,"",INDEX(INDIRECT("SubnetsVLANs!$C$"&amp;$H67+2&amp;":$C$"&amp;$G$2)&amp;"_"&amp;INDIRECT("SubnetsVLANs!$D$"&amp;$H67+2&amp;":$D$"&amp;$G$2),MATCH("Subnet*",INDIRECT("SubnetsVLANs!$E$"&amp;$H67+2&amp;":$E$"&amp;$G$2),0))),"")</f>
        <v/>
      </c>
      <c r="F67" s="36" t="str">
        <f t="shared" ref="F67:F130" ca="1" si="2">_xlfn.IFNA(IF($H67+1&gt;$G$2,"",INDEX(INDIRECT("SubnetsVLANs!$D$"&amp;$H67+2&amp;":$D$"&amp;$G$2),MATCH("vlan*",INDIRECT("SubnetsVLANs!$E$"&amp;$H67+2&amp;":$E$"&amp;$G$2),0))),"")</f>
        <v/>
      </c>
      <c r="G67" s="36"/>
      <c r="H67" s="41">
        <v>66</v>
      </c>
      <c r="I67" s="36"/>
      <c r="J67" s="36"/>
      <c r="AU67" s="107" t="str">
        <f t="shared" ref="AU67:AU130" ca="1" si="3">_xlfn.IFNA(IF($H67+1&gt;$G$2,"",INDEX(INDIRECT("SubnetsVLANs!$D$"&amp;$H67+2&amp;":$D$"&amp;$G$2),MATCH("Subnet*",INDIRECT("SubnetsVLANs!$E$"&amp;$H67+2&amp;":$E$"&amp;$G$2),0))),"")</f>
        <v/>
      </c>
      <c r="AV67" s="57"/>
    </row>
    <row r="68" spans="5:48" x14ac:dyDescent="0.2">
      <c r="E68" s="36" t="str" cm="1">
        <f t="array" aca="1" ref="E68" ca="1">_xlfn.IFNA(IF($H68+1&gt;$G$2,"",INDEX(INDIRECT("SubnetsVLANs!$C$"&amp;$H68+2&amp;":$C$"&amp;$G$2)&amp;"_"&amp;INDIRECT("SubnetsVLANs!$D$"&amp;$H68+2&amp;":$D$"&amp;$G$2),MATCH("Subnet*",INDIRECT("SubnetsVLANs!$E$"&amp;$H68+2&amp;":$E$"&amp;$G$2),0))),"")</f>
        <v/>
      </c>
      <c r="F68" s="36" t="str">
        <f t="shared" ca="1" si="2"/>
        <v/>
      </c>
      <c r="G68" s="36"/>
      <c r="H68" s="41">
        <v>67</v>
      </c>
      <c r="I68" s="36"/>
      <c r="J68" s="36"/>
      <c r="AU68" s="107" t="str">
        <f t="shared" ca="1" si="3"/>
        <v/>
      </c>
      <c r="AV68" s="57"/>
    </row>
    <row r="69" spans="5:48" x14ac:dyDescent="0.2">
      <c r="E69" s="36" t="str" cm="1">
        <f t="array" aca="1" ref="E69" ca="1">_xlfn.IFNA(IF($H69+1&gt;$G$2,"",INDEX(INDIRECT("SubnetsVLANs!$C$"&amp;$H69+2&amp;":$C$"&amp;$G$2)&amp;"_"&amp;INDIRECT("SubnetsVLANs!$D$"&amp;$H69+2&amp;":$D$"&amp;$G$2),MATCH("Subnet*",INDIRECT("SubnetsVLANs!$E$"&amp;$H69+2&amp;":$E$"&amp;$G$2),0))),"")</f>
        <v/>
      </c>
      <c r="F69" s="36" t="str">
        <f t="shared" ca="1" si="2"/>
        <v/>
      </c>
      <c r="G69" s="36"/>
      <c r="H69" s="41">
        <v>68</v>
      </c>
      <c r="I69" s="36"/>
      <c r="J69" s="36"/>
      <c r="AU69" s="107" t="str">
        <f t="shared" ca="1" si="3"/>
        <v/>
      </c>
      <c r="AV69" s="57"/>
    </row>
    <row r="70" spans="5:48" x14ac:dyDescent="0.2">
      <c r="E70" s="36" t="str" cm="1">
        <f t="array" aca="1" ref="E70" ca="1">_xlfn.IFNA(IF($H70+1&gt;$G$2,"",INDEX(INDIRECT("SubnetsVLANs!$C$"&amp;$H70+2&amp;":$C$"&amp;$G$2)&amp;"_"&amp;INDIRECT("SubnetsVLANs!$D$"&amp;$H70+2&amp;":$D$"&amp;$G$2),MATCH("Subnet*",INDIRECT("SubnetsVLANs!$E$"&amp;$H70+2&amp;":$E$"&amp;$G$2),0))),"")</f>
        <v/>
      </c>
      <c r="F70" s="36" t="str">
        <f t="shared" ca="1" si="2"/>
        <v/>
      </c>
      <c r="G70" s="36"/>
      <c r="H70" s="41">
        <v>69</v>
      </c>
      <c r="I70" s="36"/>
      <c r="J70" s="36"/>
      <c r="AU70" s="107" t="str">
        <f t="shared" ca="1" si="3"/>
        <v/>
      </c>
      <c r="AV70" s="57"/>
    </row>
    <row r="71" spans="5:48" x14ac:dyDescent="0.2">
      <c r="E71" s="36" t="str" cm="1">
        <f t="array" aca="1" ref="E71" ca="1">_xlfn.IFNA(IF($H71+1&gt;$G$2,"",INDEX(INDIRECT("SubnetsVLANs!$C$"&amp;$H71+2&amp;":$C$"&amp;$G$2)&amp;"_"&amp;INDIRECT("SubnetsVLANs!$D$"&amp;$H71+2&amp;":$D$"&amp;$G$2),MATCH("Subnet*",INDIRECT("SubnetsVLANs!$E$"&amp;$H71+2&amp;":$E$"&amp;$G$2),0))),"")</f>
        <v/>
      </c>
      <c r="F71" s="36" t="str">
        <f t="shared" ca="1" si="2"/>
        <v/>
      </c>
      <c r="G71" s="36"/>
      <c r="H71" s="41">
        <v>70</v>
      </c>
      <c r="I71" s="36"/>
      <c r="J71" s="36"/>
      <c r="AU71" s="107" t="str">
        <f t="shared" ca="1" si="3"/>
        <v/>
      </c>
      <c r="AV71" s="57"/>
    </row>
    <row r="72" spans="5:48" x14ac:dyDescent="0.2">
      <c r="E72" s="36" t="str" cm="1">
        <f t="array" aca="1" ref="E72" ca="1">_xlfn.IFNA(IF($H72+1&gt;$G$2,"",INDEX(INDIRECT("SubnetsVLANs!$C$"&amp;$H72+2&amp;":$C$"&amp;$G$2)&amp;"_"&amp;INDIRECT("SubnetsVLANs!$D$"&amp;$H72+2&amp;":$D$"&amp;$G$2),MATCH("Subnet*",INDIRECT("SubnetsVLANs!$E$"&amp;$H72+2&amp;":$E$"&amp;$G$2),0))),"")</f>
        <v/>
      </c>
      <c r="F72" s="36" t="str">
        <f t="shared" ca="1" si="2"/>
        <v/>
      </c>
      <c r="G72" s="36"/>
      <c r="H72" s="41">
        <v>71</v>
      </c>
      <c r="I72" s="36"/>
      <c r="J72" s="36"/>
      <c r="AU72" s="107" t="str">
        <f t="shared" ca="1" si="3"/>
        <v/>
      </c>
      <c r="AV72" s="57"/>
    </row>
    <row r="73" spans="5:48" x14ac:dyDescent="0.2">
      <c r="E73" s="36" t="str" cm="1">
        <f t="array" aca="1" ref="E73" ca="1">_xlfn.IFNA(IF($H73+1&gt;$G$2,"",INDEX(INDIRECT("SubnetsVLANs!$C$"&amp;$H73+2&amp;":$C$"&amp;$G$2)&amp;"_"&amp;INDIRECT("SubnetsVLANs!$D$"&amp;$H73+2&amp;":$D$"&amp;$G$2),MATCH("Subnet*",INDIRECT("SubnetsVLANs!$E$"&amp;$H73+2&amp;":$E$"&amp;$G$2),0))),"")</f>
        <v/>
      </c>
      <c r="F73" s="36" t="str">
        <f t="shared" ca="1" si="2"/>
        <v/>
      </c>
      <c r="G73" s="36"/>
      <c r="H73" s="41">
        <v>72</v>
      </c>
      <c r="I73" s="36"/>
      <c r="J73" s="36"/>
      <c r="AU73" s="107" t="str">
        <f t="shared" ca="1" si="3"/>
        <v/>
      </c>
      <c r="AV73" s="57"/>
    </row>
    <row r="74" spans="5:48" x14ac:dyDescent="0.2">
      <c r="E74" s="36" t="str" cm="1">
        <f t="array" aca="1" ref="E74" ca="1">_xlfn.IFNA(IF($H74+1&gt;$G$2,"",INDEX(INDIRECT("SubnetsVLANs!$C$"&amp;$H74+2&amp;":$C$"&amp;$G$2)&amp;"_"&amp;INDIRECT("SubnetsVLANs!$D$"&amp;$H74+2&amp;":$D$"&amp;$G$2),MATCH("Subnet*",INDIRECT("SubnetsVLANs!$E$"&amp;$H74+2&amp;":$E$"&amp;$G$2),0))),"")</f>
        <v/>
      </c>
      <c r="F74" s="36" t="str">
        <f t="shared" ca="1" si="2"/>
        <v/>
      </c>
      <c r="G74" s="36"/>
      <c r="H74" s="41">
        <v>73</v>
      </c>
      <c r="I74" s="36"/>
      <c r="J74" s="36"/>
      <c r="AU74" s="107" t="str">
        <f t="shared" ca="1" si="3"/>
        <v/>
      </c>
      <c r="AV74" s="57"/>
    </row>
    <row r="75" spans="5:48" x14ac:dyDescent="0.2">
      <c r="E75" s="36" t="str" cm="1">
        <f t="array" aca="1" ref="E75" ca="1">_xlfn.IFNA(IF($H75+1&gt;$G$2,"",INDEX(INDIRECT("SubnetsVLANs!$C$"&amp;$H75+2&amp;":$C$"&amp;$G$2)&amp;"_"&amp;INDIRECT("SubnetsVLANs!$D$"&amp;$H75+2&amp;":$D$"&amp;$G$2),MATCH("Subnet*",INDIRECT("SubnetsVLANs!$E$"&amp;$H75+2&amp;":$E$"&amp;$G$2),0))),"")</f>
        <v/>
      </c>
      <c r="F75" s="36" t="str">
        <f t="shared" ca="1" si="2"/>
        <v/>
      </c>
      <c r="G75" s="36"/>
      <c r="H75" s="41">
        <v>74</v>
      </c>
      <c r="I75" s="36"/>
      <c r="J75" s="36"/>
      <c r="AU75" s="107" t="str">
        <f t="shared" ca="1" si="3"/>
        <v/>
      </c>
      <c r="AV75" s="57"/>
    </row>
    <row r="76" spans="5:48" x14ac:dyDescent="0.2">
      <c r="E76" s="36" t="str" cm="1">
        <f t="array" aca="1" ref="E76" ca="1">_xlfn.IFNA(IF($H76+1&gt;$G$2,"",INDEX(INDIRECT("SubnetsVLANs!$C$"&amp;$H76+2&amp;":$C$"&amp;$G$2)&amp;"_"&amp;INDIRECT("SubnetsVLANs!$D$"&amp;$H76+2&amp;":$D$"&amp;$G$2),MATCH("Subnet*",INDIRECT("SubnetsVLANs!$E$"&amp;$H76+2&amp;":$E$"&amp;$G$2),0))),"")</f>
        <v/>
      </c>
      <c r="F76" s="36" t="str">
        <f t="shared" ca="1" si="2"/>
        <v/>
      </c>
      <c r="G76" s="36"/>
      <c r="H76" s="41">
        <v>75</v>
      </c>
      <c r="I76" s="36"/>
      <c r="J76" s="36"/>
      <c r="AU76" s="107" t="str">
        <f t="shared" ca="1" si="3"/>
        <v/>
      </c>
      <c r="AV76" s="57"/>
    </row>
    <row r="77" spans="5:48" x14ac:dyDescent="0.2">
      <c r="E77" s="36" t="str" cm="1">
        <f t="array" aca="1" ref="E77" ca="1">_xlfn.IFNA(IF($H77+1&gt;$G$2,"",INDEX(INDIRECT("SubnetsVLANs!$C$"&amp;$H77+2&amp;":$C$"&amp;$G$2)&amp;"_"&amp;INDIRECT("SubnetsVLANs!$D$"&amp;$H77+2&amp;":$D$"&amp;$G$2),MATCH("Subnet*",INDIRECT("SubnetsVLANs!$E$"&amp;$H77+2&amp;":$E$"&amp;$G$2),0))),"")</f>
        <v/>
      </c>
      <c r="F77" s="36" t="str">
        <f t="shared" ca="1" si="2"/>
        <v/>
      </c>
      <c r="G77" s="36"/>
      <c r="H77" s="41">
        <v>76</v>
      </c>
      <c r="I77" s="36"/>
      <c r="J77" s="36"/>
      <c r="AU77" s="107" t="str">
        <f t="shared" ca="1" si="3"/>
        <v/>
      </c>
      <c r="AV77" s="57"/>
    </row>
    <row r="78" spans="5:48" x14ac:dyDescent="0.2">
      <c r="E78" s="36" t="str" cm="1">
        <f t="array" aca="1" ref="E78" ca="1">_xlfn.IFNA(IF($H78+1&gt;$G$2,"",INDEX(INDIRECT("SubnetsVLANs!$C$"&amp;$H78+2&amp;":$C$"&amp;$G$2)&amp;"_"&amp;INDIRECT("SubnetsVLANs!$D$"&amp;$H78+2&amp;":$D$"&amp;$G$2),MATCH("Subnet*",INDIRECT("SubnetsVLANs!$E$"&amp;$H78+2&amp;":$E$"&amp;$G$2),0))),"")</f>
        <v/>
      </c>
      <c r="F78" s="36" t="str">
        <f t="shared" ca="1" si="2"/>
        <v/>
      </c>
      <c r="G78" s="36"/>
      <c r="H78" s="41">
        <v>77</v>
      </c>
      <c r="I78" s="36"/>
      <c r="J78" s="36"/>
      <c r="AU78" s="107" t="str">
        <f t="shared" ca="1" si="3"/>
        <v/>
      </c>
      <c r="AV78" s="57"/>
    </row>
    <row r="79" spans="5:48" x14ac:dyDescent="0.2">
      <c r="E79" s="36" t="str" cm="1">
        <f t="array" aca="1" ref="E79" ca="1">_xlfn.IFNA(IF($H79+1&gt;$G$2,"",INDEX(INDIRECT("SubnetsVLANs!$C$"&amp;$H79+2&amp;":$C$"&amp;$G$2)&amp;"_"&amp;INDIRECT("SubnetsVLANs!$D$"&amp;$H79+2&amp;":$D$"&amp;$G$2),MATCH("Subnet*",INDIRECT("SubnetsVLANs!$E$"&amp;$H79+2&amp;":$E$"&amp;$G$2),0))),"")</f>
        <v/>
      </c>
      <c r="F79" s="36" t="str">
        <f t="shared" ca="1" si="2"/>
        <v/>
      </c>
      <c r="G79" s="36"/>
      <c r="H79" s="41">
        <v>78</v>
      </c>
      <c r="I79" s="36"/>
      <c r="J79" s="36"/>
      <c r="AU79" s="107" t="str">
        <f t="shared" ca="1" si="3"/>
        <v/>
      </c>
      <c r="AV79" s="57"/>
    </row>
    <row r="80" spans="5:48" x14ac:dyDescent="0.2">
      <c r="E80" s="36" t="str" cm="1">
        <f t="array" aca="1" ref="E80" ca="1">_xlfn.IFNA(IF($H80+1&gt;$G$2,"",INDEX(INDIRECT("SubnetsVLANs!$C$"&amp;$H80+2&amp;":$C$"&amp;$G$2)&amp;"_"&amp;INDIRECT("SubnetsVLANs!$D$"&amp;$H80+2&amp;":$D$"&amp;$G$2),MATCH("Subnet*",INDIRECT("SubnetsVLANs!$E$"&amp;$H80+2&amp;":$E$"&amp;$G$2),0))),"")</f>
        <v/>
      </c>
      <c r="F80" s="36" t="str">
        <f t="shared" ca="1" si="2"/>
        <v/>
      </c>
      <c r="G80" s="36"/>
      <c r="H80" s="41">
        <v>79</v>
      </c>
      <c r="I80" s="36"/>
      <c r="J80" s="36"/>
      <c r="AU80" s="107" t="str">
        <f t="shared" ca="1" si="3"/>
        <v/>
      </c>
      <c r="AV80" s="57"/>
    </row>
    <row r="81" spans="5:48" x14ac:dyDescent="0.2">
      <c r="E81" s="36" t="str" cm="1">
        <f t="array" aca="1" ref="E81" ca="1">_xlfn.IFNA(IF($H81+1&gt;$G$2,"",INDEX(INDIRECT("SubnetsVLANs!$C$"&amp;$H81+2&amp;":$C$"&amp;$G$2)&amp;"_"&amp;INDIRECT("SubnetsVLANs!$D$"&amp;$H81+2&amp;":$D$"&amp;$G$2),MATCH("Subnet*",INDIRECT("SubnetsVLANs!$E$"&amp;$H81+2&amp;":$E$"&amp;$G$2),0))),"")</f>
        <v/>
      </c>
      <c r="F81" s="36" t="str">
        <f t="shared" ca="1" si="2"/>
        <v/>
      </c>
      <c r="G81" s="36"/>
      <c r="H81" s="41">
        <v>80</v>
      </c>
      <c r="I81" s="36"/>
      <c r="J81" s="36"/>
      <c r="AU81" s="107" t="str">
        <f t="shared" ca="1" si="3"/>
        <v/>
      </c>
      <c r="AV81" s="57"/>
    </row>
    <row r="82" spans="5:48" x14ac:dyDescent="0.2">
      <c r="E82" s="36" t="str" cm="1">
        <f t="array" aca="1" ref="E82" ca="1">_xlfn.IFNA(IF($H82+1&gt;$G$2,"",INDEX(INDIRECT("SubnetsVLANs!$C$"&amp;$H82+2&amp;":$C$"&amp;$G$2)&amp;"_"&amp;INDIRECT("SubnetsVLANs!$D$"&amp;$H82+2&amp;":$D$"&amp;$G$2),MATCH("Subnet*",INDIRECT("SubnetsVLANs!$E$"&amp;$H82+2&amp;":$E$"&amp;$G$2),0))),"")</f>
        <v/>
      </c>
      <c r="F82" s="36" t="str">
        <f t="shared" ca="1" si="2"/>
        <v/>
      </c>
      <c r="G82" s="36"/>
      <c r="H82" s="41">
        <v>81</v>
      </c>
      <c r="I82" s="36"/>
      <c r="J82" s="36"/>
      <c r="AU82" s="107" t="str">
        <f t="shared" ca="1" si="3"/>
        <v/>
      </c>
      <c r="AV82" s="57"/>
    </row>
    <row r="83" spans="5:48" x14ac:dyDescent="0.2">
      <c r="E83" s="36" t="str" cm="1">
        <f t="array" aca="1" ref="E83" ca="1">_xlfn.IFNA(IF($H83+1&gt;$G$2,"",INDEX(INDIRECT("SubnetsVLANs!$C$"&amp;$H83+2&amp;":$C$"&amp;$G$2)&amp;"_"&amp;INDIRECT("SubnetsVLANs!$D$"&amp;$H83+2&amp;":$D$"&amp;$G$2),MATCH("Subnet*",INDIRECT("SubnetsVLANs!$E$"&amp;$H83+2&amp;":$E$"&amp;$G$2),0))),"")</f>
        <v/>
      </c>
      <c r="F83" s="36" t="str">
        <f t="shared" ca="1" si="2"/>
        <v/>
      </c>
      <c r="G83" s="36"/>
      <c r="H83" s="41">
        <v>82</v>
      </c>
      <c r="I83" s="36"/>
      <c r="J83" s="36"/>
      <c r="AU83" s="107" t="str">
        <f t="shared" ca="1" si="3"/>
        <v/>
      </c>
      <c r="AV83" s="57"/>
    </row>
    <row r="84" spans="5:48" x14ac:dyDescent="0.2">
      <c r="E84" s="36" t="str" cm="1">
        <f t="array" aca="1" ref="E84" ca="1">_xlfn.IFNA(IF($H84+1&gt;$G$2,"",INDEX(INDIRECT("SubnetsVLANs!$C$"&amp;$H84+2&amp;":$C$"&amp;$G$2)&amp;"_"&amp;INDIRECT("SubnetsVLANs!$D$"&amp;$H84+2&amp;":$D$"&amp;$G$2),MATCH("Subnet*",INDIRECT("SubnetsVLANs!$E$"&amp;$H84+2&amp;":$E$"&amp;$G$2),0))),"")</f>
        <v/>
      </c>
      <c r="F84" s="36" t="str">
        <f t="shared" ca="1" si="2"/>
        <v/>
      </c>
      <c r="G84" s="36"/>
      <c r="H84" s="41">
        <v>83</v>
      </c>
      <c r="I84" s="36"/>
      <c r="J84" s="36"/>
      <c r="AU84" s="107" t="str">
        <f t="shared" ca="1" si="3"/>
        <v/>
      </c>
      <c r="AV84" s="57"/>
    </row>
    <row r="85" spans="5:48" x14ac:dyDescent="0.2">
      <c r="E85" s="36" t="str" cm="1">
        <f t="array" aca="1" ref="E85" ca="1">_xlfn.IFNA(IF($H85+1&gt;$G$2,"",INDEX(INDIRECT("SubnetsVLANs!$C$"&amp;$H85+2&amp;":$C$"&amp;$G$2)&amp;"_"&amp;INDIRECT("SubnetsVLANs!$D$"&amp;$H85+2&amp;":$D$"&amp;$G$2),MATCH("Subnet*",INDIRECT("SubnetsVLANs!$E$"&amp;$H85+2&amp;":$E$"&amp;$G$2),0))),"")</f>
        <v/>
      </c>
      <c r="F85" s="36" t="str">
        <f t="shared" ca="1" si="2"/>
        <v/>
      </c>
      <c r="G85" s="36"/>
      <c r="H85" s="41">
        <v>84</v>
      </c>
      <c r="I85" s="36"/>
      <c r="J85" s="36"/>
      <c r="AU85" s="107" t="str">
        <f t="shared" ca="1" si="3"/>
        <v/>
      </c>
      <c r="AV85" s="57"/>
    </row>
    <row r="86" spans="5:48" x14ac:dyDescent="0.2">
      <c r="E86" s="36" t="str" cm="1">
        <f t="array" aca="1" ref="E86" ca="1">_xlfn.IFNA(IF($H86+1&gt;$G$2,"",INDEX(INDIRECT("SubnetsVLANs!$C$"&amp;$H86+2&amp;":$C$"&amp;$G$2)&amp;"_"&amp;INDIRECT("SubnetsVLANs!$D$"&amp;$H86+2&amp;":$D$"&amp;$G$2),MATCH("Subnet*",INDIRECT("SubnetsVLANs!$E$"&amp;$H86+2&amp;":$E$"&amp;$G$2),0))),"")</f>
        <v/>
      </c>
      <c r="F86" s="36" t="str">
        <f t="shared" ca="1" si="2"/>
        <v/>
      </c>
      <c r="G86" s="36"/>
      <c r="H86" s="41">
        <v>85</v>
      </c>
      <c r="I86" s="36"/>
      <c r="J86" s="36"/>
      <c r="AU86" s="107" t="str">
        <f t="shared" ca="1" si="3"/>
        <v/>
      </c>
      <c r="AV86" s="57"/>
    </row>
    <row r="87" spans="5:48" x14ac:dyDescent="0.2">
      <c r="E87" s="36" t="str" cm="1">
        <f t="array" aca="1" ref="E87" ca="1">_xlfn.IFNA(IF($H87+1&gt;$G$2,"",INDEX(INDIRECT("SubnetsVLANs!$C$"&amp;$H87+2&amp;":$C$"&amp;$G$2)&amp;"_"&amp;INDIRECT("SubnetsVLANs!$D$"&amp;$H87+2&amp;":$D$"&amp;$G$2),MATCH("Subnet*",INDIRECT("SubnetsVLANs!$E$"&amp;$H87+2&amp;":$E$"&amp;$G$2),0))),"")</f>
        <v/>
      </c>
      <c r="F87" s="36" t="str">
        <f t="shared" ca="1" si="2"/>
        <v/>
      </c>
      <c r="G87" s="36"/>
      <c r="H87" s="41">
        <v>86</v>
      </c>
      <c r="I87" s="36"/>
      <c r="J87" s="36"/>
      <c r="AU87" s="107" t="str">
        <f t="shared" ca="1" si="3"/>
        <v/>
      </c>
      <c r="AV87" s="57"/>
    </row>
    <row r="88" spans="5:48" x14ac:dyDescent="0.2">
      <c r="E88" s="36" t="str" cm="1">
        <f t="array" aca="1" ref="E88" ca="1">_xlfn.IFNA(IF($H88+1&gt;$G$2,"",INDEX(INDIRECT("SubnetsVLANs!$C$"&amp;$H88+2&amp;":$C$"&amp;$G$2)&amp;"_"&amp;INDIRECT("SubnetsVLANs!$D$"&amp;$H88+2&amp;":$D$"&amp;$G$2),MATCH("Subnet*",INDIRECT("SubnetsVLANs!$E$"&amp;$H88+2&amp;":$E$"&amp;$G$2),0))),"")</f>
        <v/>
      </c>
      <c r="F88" s="36" t="str">
        <f t="shared" ca="1" si="2"/>
        <v/>
      </c>
      <c r="G88" s="36"/>
      <c r="H88" s="41">
        <v>87</v>
      </c>
      <c r="I88" s="36"/>
      <c r="J88" s="36"/>
      <c r="AU88" s="107" t="str">
        <f t="shared" ca="1" si="3"/>
        <v/>
      </c>
      <c r="AV88" s="57"/>
    </row>
    <row r="89" spans="5:48" x14ac:dyDescent="0.2">
      <c r="E89" s="36" t="str" cm="1">
        <f t="array" aca="1" ref="E89" ca="1">_xlfn.IFNA(IF($H89+1&gt;$G$2,"",INDEX(INDIRECT("SubnetsVLANs!$C$"&amp;$H89+2&amp;":$C$"&amp;$G$2)&amp;"_"&amp;INDIRECT("SubnetsVLANs!$D$"&amp;$H89+2&amp;":$D$"&amp;$G$2),MATCH("Subnet*",INDIRECT("SubnetsVLANs!$E$"&amp;$H89+2&amp;":$E$"&amp;$G$2),0))),"")</f>
        <v/>
      </c>
      <c r="F89" s="36" t="str">
        <f t="shared" ca="1" si="2"/>
        <v/>
      </c>
      <c r="G89" s="36"/>
      <c r="H89" s="41">
        <v>88</v>
      </c>
      <c r="I89" s="36"/>
      <c r="J89" s="36"/>
      <c r="AU89" s="107" t="str">
        <f t="shared" ca="1" si="3"/>
        <v/>
      </c>
      <c r="AV89" s="57"/>
    </row>
    <row r="90" spans="5:48" x14ac:dyDescent="0.2">
      <c r="E90" s="36" t="str" cm="1">
        <f t="array" aca="1" ref="E90" ca="1">_xlfn.IFNA(IF($H90+1&gt;$G$2,"",INDEX(INDIRECT("SubnetsVLANs!$C$"&amp;$H90+2&amp;":$C$"&amp;$G$2)&amp;"_"&amp;INDIRECT("SubnetsVLANs!$D$"&amp;$H90+2&amp;":$D$"&amp;$G$2),MATCH("Subnet*",INDIRECT("SubnetsVLANs!$E$"&amp;$H90+2&amp;":$E$"&amp;$G$2),0))),"")</f>
        <v/>
      </c>
      <c r="F90" s="36" t="str">
        <f t="shared" ca="1" si="2"/>
        <v/>
      </c>
      <c r="G90" s="36"/>
      <c r="H90" s="41">
        <v>89</v>
      </c>
      <c r="I90" s="36"/>
      <c r="J90" s="36"/>
      <c r="AU90" s="107" t="str">
        <f t="shared" ca="1" si="3"/>
        <v/>
      </c>
      <c r="AV90" s="57"/>
    </row>
    <row r="91" spans="5:48" x14ac:dyDescent="0.2">
      <c r="E91" s="36" t="str" cm="1">
        <f t="array" aca="1" ref="E91" ca="1">_xlfn.IFNA(IF($H91+1&gt;$G$2,"",INDEX(INDIRECT("SubnetsVLANs!$C$"&amp;$H91+2&amp;":$C$"&amp;$G$2)&amp;"_"&amp;INDIRECT("SubnetsVLANs!$D$"&amp;$H91+2&amp;":$D$"&amp;$G$2),MATCH("Subnet*",INDIRECT("SubnetsVLANs!$E$"&amp;$H91+2&amp;":$E$"&amp;$G$2),0))),"")</f>
        <v/>
      </c>
      <c r="F91" s="36" t="str">
        <f t="shared" ca="1" si="2"/>
        <v/>
      </c>
      <c r="G91" s="36"/>
      <c r="H91" s="41">
        <v>90</v>
      </c>
      <c r="I91" s="36"/>
      <c r="J91" s="36"/>
      <c r="AU91" s="107" t="str">
        <f t="shared" ca="1" si="3"/>
        <v/>
      </c>
      <c r="AV91" s="57"/>
    </row>
    <row r="92" spans="5:48" x14ac:dyDescent="0.2">
      <c r="E92" s="36" t="str" cm="1">
        <f t="array" aca="1" ref="E92" ca="1">_xlfn.IFNA(IF($H92+1&gt;$G$2,"",INDEX(INDIRECT("SubnetsVLANs!$C$"&amp;$H92+2&amp;":$C$"&amp;$G$2)&amp;"_"&amp;INDIRECT("SubnetsVLANs!$D$"&amp;$H92+2&amp;":$D$"&amp;$G$2),MATCH("Subnet*",INDIRECT("SubnetsVLANs!$E$"&amp;$H92+2&amp;":$E$"&amp;$G$2),0))),"")</f>
        <v/>
      </c>
      <c r="F92" s="36" t="str">
        <f t="shared" ca="1" si="2"/>
        <v/>
      </c>
      <c r="G92" s="36"/>
      <c r="H92" s="41">
        <v>91</v>
      </c>
      <c r="I92" s="36"/>
      <c r="J92" s="36"/>
      <c r="AU92" s="107" t="str">
        <f t="shared" ca="1" si="3"/>
        <v/>
      </c>
      <c r="AV92" s="57"/>
    </row>
    <row r="93" spans="5:48" x14ac:dyDescent="0.2">
      <c r="E93" s="36" t="str" cm="1">
        <f t="array" aca="1" ref="E93" ca="1">_xlfn.IFNA(IF($H93+1&gt;$G$2,"",INDEX(INDIRECT("SubnetsVLANs!$C$"&amp;$H93+2&amp;":$C$"&amp;$G$2)&amp;"_"&amp;INDIRECT("SubnetsVLANs!$D$"&amp;$H93+2&amp;":$D$"&amp;$G$2),MATCH("Subnet*",INDIRECT("SubnetsVLANs!$E$"&amp;$H93+2&amp;":$E$"&amp;$G$2),0))),"")</f>
        <v/>
      </c>
      <c r="F93" s="36" t="str">
        <f t="shared" ca="1" si="2"/>
        <v/>
      </c>
      <c r="G93" s="36"/>
      <c r="H93" s="41">
        <v>92</v>
      </c>
      <c r="I93" s="36"/>
      <c r="J93" s="36"/>
      <c r="AU93" s="107" t="str">
        <f t="shared" ca="1" si="3"/>
        <v/>
      </c>
      <c r="AV93" s="57"/>
    </row>
    <row r="94" spans="5:48" x14ac:dyDescent="0.2">
      <c r="E94" s="36" t="str" cm="1">
        <f t="array" aca="1" ref="E94" ca="1">_xlfn.IFNA(IF($H94+1&gt;$G$2,"",INDEX(INDIRECT("SubnetsVLANs!$C$"&amp;$H94+2&amp;":$C$"&amp;$G$2)&amp;"_"&amp;INDIRECT("SubnetsVLANs!$D$"&amp;$H94+2&amp;":$D$"&amp;$G$2),MATCH("Subnet*",INDIRECT("SubnetsVLANs!$E$"&amp;$H94+2&amp;":$E$"&amp;$G$2),0))),"")</f>
        <v/>
      </c>
      <c r="F94" s="36" t="str">
        <f t="shared" ca="1" si="2"/>
        <v/>
      </c>
      <c r="G94" s="36"/>
      <c r="H94" s="41">
        <v>93</v>
      </c>
      <c r="I94" s="36"/>
      <c r="J94" s="36"/>
      <c r="AU94" s="107" t="str">
        <f t="shared" ca="1" si="3"/>
        <v/>
      </c>
      <c r="AV94" s="57"/>
    </row>
    <row r="95" spans="5:48" x14ac:dyDescent="0.2">
      <c r="E95" s="36" t="str" cm="1">
        <f t="array" aca="1" ref="E95" ca="1">_xlfn.IFNA(IF($H95+1&gt;$G$2,"",INDEX(INDIRECT("SubnetsVLANs!$C$"&amp;$H95+2&amp;":$C$"&amp;$G$2)&amp;"_"&amp;INDIRECT("SubnetsVLANs!$D$"&amp;$H95+2&amp;":$D$"&amp;$G$2),MATCH("Subnet*",INDIRECT("SubnetsVLANs!$E$"&amp;$H95+2&amp;":$E$"&amp;$G$2),0))),"")</f>
        <v/>
      </c>
      <c r="F95" s="36" t="str">
        <f t="shared" ca="1" si="2"/>
        <v/>
      </c>
      <c r="G95" s="36"/>
      <c r="H95" s="41">
        <v>94</v>
      </c>
      <c r="I95" s="36"/>
      <c r="J95" s="36"/>
      <c r="AU95" s="107" t="str">
        <f t="shared" ca="1" si="3"/>
        <v/>
      </c>
      <c r="AV95" s="57"/>
    </row>
    <row r="96" spans="5:48" x14ac:dyDescent="0.2">
      <c r="E96" s="36" t="str" cm="1">
        <f t="array" aca="1" ref="E96" ca="1">_xlfn.IFNA(IF($H96+1&gt;$G$2,"",INDEX(INDIRECT("SubnetsVLANs!$C$"&amp;$H96+2&amp;":$C$"&amp;$G$2)&amp;"_"&amp;INDIRECT("SubnetsVLANs!$D$"&amp;$H96+2&amp;":$D$"&amp;$G$2),MATCH("Subnet*",INDIRECT("SubnetsVLANs!$E$"&amp;$H96+2&amp;":$E$"&amp;$G$2),0))),"")</f>
        <v/>
      </c>
      <c r="F96" s="36" t="str">
        <f t="shared" ca="1" si="2"/>
        <v/>
      </c>
      <c r="G96" s="36"/>
      <c r="H96" s="41">
        <v>95</v>
      </c>
      <c r="I96" s="36"/>
      <c r="J96" s="36"/>
      <c r="AU96" s="107" t="str">
        <f t="shared" ca="1" si="3"/>
        <v/>
      </c>
      <c r="AV96" s="57"/>
    </row>
    <row r="97" spans="5:48" x14ac:dyDescent="0.2">
      <c r="E97" s="36" t="str" cm="1">
        <f t="array" aca="1" ref="E97" ca="1">_xlfn.IFNA(IF($H97+1&gt;$G$2,"",INDEX(INDIRECT("SubnetsVLANs!$C$"&amp;$H97+2&amp;":$C$"&amp;$G$2)&amp;"_"&amp;INDIRECT("SubnetsVLANs!$D$"&amp;$H97+2&amp;":$D$"&amp;$G$2),MATCH("Subnet*",INDIRECT("SubnetsVLANs!$E$"&amp;$H97+2&amp;":$E$"&amp;$G$2),0))),"")</f>
        <v/>
      </c>
      <c r="F97" s="36" t="str">
        <f t="shared" ca="1" si="2"/>
        <v/>
      </c>
      <c r="G97" s="36"/>
      <c r="H97" s="41">
        <v>96</v>
      </c>
      <c r="I97" s="36"/>
      <c r="J97" s="36"/>
      <c r="AU97" s="107" t="str">
        <f t="shared" ca="1" si="3"/>
        <v/>
      </c>
      <c r="AV97" s="57"/>
    </row>
    <row r="98" spans="5:48" x14ac:dyDescent="0.2">
      <c r="E98" s="36" t="str" cm="1">
        <f t="array" aca="1" ref="E98" ca="1">_xlfn.IFNA(IF($H98+1&gt;$G$2,"",INDEX(INDIRECT("SubnetsVLANs!$C$"&amp;$H98+2&amp;":$C$"&amp;$G$2)&amp;"_"&amp;INDIRECT("SubnetsVLANs!$D$"&amp;$H98+2&amp;":$D$"&amp;$G$2),MATCH("Subnet*",INDIRECT("SubnetsVLANs!$E$"&amp;$H98+2&amp;":$E$"&amp;$G$2),0))),"")</f>
        <v/>
      </c>
      <c r="F98" s="36" t="str">
        <f t="shared" ca="1" si="2"/>
        <v/>
      </c>
      <c r="G98" s="36"/>
      <c r="H98" s="41">
        <v>97</v>
      </c>
      <c r="I98" s="36"/>
      <c r="J98" s="36"/>
      <c r="AU98" s="107" t="str">
        <f t="shared" ca="1" si="3"/>
        <v/>
      </c>
      <c r="AV98" s="57"/>
    </row>
    <row r="99" spans="5:48" x14ac:dyDescent="0.2">
      <c r="E99" s="36" t="str" cm="1">
        <f t="array" aca="1" ref="E99" ca="1">_xlfn.IFNA(IF($H99+1&gt;$G$2,"",INDEX(INDIRECT("SubnetsVLANs!$C$"&amp;$H99+2&amp;":$C$"&amp;$G$2)&amp;"_"&amp;INDIRECT("SubnetsVLANs!$D$"&amp;$H99+2&amp;":$D$"&amp;$G$2),MATCH("Subnet*",INDIRECT("SubnetsVLANs!$E$"&amp;$H99+2&amp;":$E$"&amp;$G$2),0))),"")</f>
        <v/>
      </c>
      <c r="F99" s="36" t="str">
        <f t="shared" ca="1" si="2"/>
        <v/>
      </c>
      <c r="G99" s="36"/>
      <c r="H99" s="41">
        <v>98</v>
      </c>
      <c r="I99" s="36"/>
      <c r="J99" s="36"/>
      <c r="AU99" s="107" t="str">
        <f t="shared" ca="1" si="3"/>
        <v/>
      </c>
      <c r="AV99" s="57"/>
    </row>
    <row r="100" spans="5:48" x14ac:dyDescent="0.2">
      <c r="E100" s="36" t="str" cm="1">
        <f t="array" aca="1" ref="E100" ca="1">_xlfn.IFNA(IF($H100+1&gt;$G$2,"",INDEX(INDIRECT("SubnetsVLANs!$C$"&amp;$H100+2&amp;":$C$"&amp;$G$2)&amp;"_"&amp;INDIRECT("SubnetsVLANs!$D$"&amp;$H100+2&amp;":$D$"&amp;$G$2),MATCH("Subnet*",INDIRECT("SubnetsVLANs!$E$"&amp;$H100+2&amp;":$E$"&amp;$G$2),0))),"")</f>
        <v/>
      </c>
      <c r="F100" s="36" t="str">
        <f t="shared" ca="1" si="2"/>
        <v/>
      </c>
      <c r="G100" s="36"/>
      <c r="H100" s="41">
        <v>99</v>
      </c>
      <c r="I100" s="36"/>
      <c r="J100" s="36"/>
      <c r="AU100" s="107" t="str">
        <f t="shared" ca="1" si="3"/>
        <v/>
      </c>
      <c r="AV100" s="57"/>
    </row>
    <row r="101" spans="5:48" x14ac:dyDescent="0.2">
      <c r="E101" s="36" t="str" cm="1">
        <f t="array" aca="1" ref="E101" ca="1">_xlfn.IFNA(IF($H101+1&gt;$G$2,"",INDEX(INDIRECT("SubnetsVLANs!$C$"&amp;$H101+2&amp;":$C$"&amp;$G$2)&amp;"_"&amp;INDIRECT("SubnetsVLANs!$D$"&amp;$H101+2&amp;":$D$"&amp;$G$2),MATCH("Subnet*",INDIRECT("SubnetsVLANs!$E$"&amp;$H101+2&amp;":$E$"&amp;$G$2),0))),"")</f>
        <v/>
      </c>
      <c r="F101" s="36" t="str">
        <f t="shared" ca="1" si="2"/>
        <v/>
      </c>
      <c r="G101" s="36"/>
      <c r="H101" s="41">
        <v>100</v>
      </c>
      <c r="I101" s="36"/>
      <c r="J101" s="36"/>
      <c r="AU101" s="107" t="str">
        <f t="shared" ca="1" si="3"/>
        <v/>
      </c>
      <c r="AV101" s="57"/>
    </row>
    <row r="102" spans="5:48" x14ac:dyDescent="0.2">
      <c r="E102" s="36" t="str" cm="1">
        <f t="array" aca="1" ref="E102" ca="1">_xlfn.IFNA(IF($H102+1&gt;$G$2,"",INDEX(INDIRECT("SubnetsVLANs!$C$"&amp;$H102+2&amp;":$C$"&amp;$G$2)&amp;"_"&amp;INDIRECT("SubnetsVLANs!$D$"&amp;$H102+2&amp;":$D$"&amp;$G$2),MATCH("Subnet*",INDIRECT("SubnetsVLANs!$E$"&amp;$H102+2&amp;":$E$"&amp;$G$2),0))),"")</f>
        <v/>
      </c>
      <c r="F102" s="36" t="str">
        <f t="shared" ca="1" si="2"/>
        <v/>
      </c>
      <c r="G102" s="36"/>
      <c r="H102" s="41">
        <v>101</v>
      </c>
      <c r="I102" s="36"/>
      <c r="J102" s="36"/>
      <c r="AU102" s="107" t="str">
        <f t="shared" ca="1" si="3"/>
        <v/>
      </c>
      <c r="AV102" s="57"/>
    </row>
    <row r="103" spans="5:48" x14ac:dyDescent="0.2">
      <c r="E103" s="36" t="str" cm="1">
        <f t="array" aca="1" ref="E103" ca="1">_xlfn.IFNA(IF($H103+1&gt;$G$2,"",INDEX(INDIRECT("SubnetsVLANs!$C$"&amp;$H103+2&amp;":$C$"&amp;$G$2)&amp;"_"&amp;INDIRECT("SubnetsVLANs!$D$"&amp;$H103+2&amp;":$D$"&amp;$G$2),MATCH("Subnet*",INDIRECT("SubnetsVLANs!$E$"&amp;$H103+2&amp;":$E$"&amp;$G$2),0))),"")</f>
        <v/>
      </c>
      <c r="F103" s="36" t="str">
        <f t="shared" ca="1" si="2"/>
        <v/>
      </c>
      <c r="G103" s="36"/>
      <c r="H103" s="41">
        <v>102</v>
      </c>
      <c r="I103" s="36"/>
      <c r="J103" s="36"/>
      <c r="AU103" s="107" t="str">
        <f t="shared" ca="1" si="3"/>
        <v/>
      </c>
      <c r="AV103" s="57"/>
    </row>
    <row r="104" spans="5:48" x14ac:dyDescent="0.2">
      <c r="E104" s="36" t="str" cm="1">
        <f t="array" aca="1" ref="E104" ca="1">_xlfn.IFNA(IF($H104+1&gt;$G$2,"",INDEX(INDIRECT("SubnetsVLANs!$C$"&amp;$H104+2&amp;":$C$"&amp;$G$2)&amp;"_"&amp;INDIRECT("SubnetsVLANs!$D$"&amp;$H104+2&amp;":$D$"&amp;$G$2),MATCH("Subnet*",INDIRECT("SubnetsVLANs!$E$"&amp;$H104+2&amp;":$E$"&amp;$G$2),0))),"")</f>
        <v/>
      </c>
      <c r="F104" s="36" t="str">
        <f t="shared" ca="1" si="2"/>
        <v/>
      </c>
      <c r="G104" s="36"/>
      <c r="H104" s="41">
        <v>103</v>
      </c>
      <c r="I104" s="36"/>
      <c r="J104" s="36"/>
      <c r="AU104" s="107" t="str">
        <f t="shared" ca="1" si="3"/>
        <v/>
      </c>
      <c r="AV104" s="57"/>
    </row>
    <row r="105" spans="5:48" x14ac:dyDescent="0.2">
      <c r="E105" s="36" t="str" cm="1">
        <f t="array" aca="1" ref="E105" ca="1">_xlfn.IFNA(IF($H105+1&gt;$G$2,"",INDEX(INDIRECT("SubnetsVLANs!$C$"&amp;$H105+2&amp;":$C$"&amp;$G$2)&amp;"_"&amp;INDIRECT("SubnetsVLANs!$D$"&amp;$H105+2&amp;":$D$"&amp;$G$2),MATCH("Subnet*",INDIRECT("SubnetsVLANs!$E$"&amp;$H105+2&amp;":$E$"&amp;$G$2),0))),"")</f>
        <v/>
      </c>
      <c r="F105" s="36" t="str">
        <f t="shared" ca="1" si="2"/>
        <v/>
      </c>
      <c r="G105" s="36"/>
      <c r="H105" s="41">
        <v>104</v>
      </c>
      <c r="I105" s="36"/>
      <c r="J105" s="36"/>
      <c r="AU105" s="107" t="str">
        <f t="shared" ca="1" si="3"/>
        <v/>
      </c>
      <c r="AV105" s="57"/>
    </row>
    <row r="106" spans="5:48" x14ac:dyDescent="0.2">
      <c r="E106" s="36" t="str" cm="1">
        <f t="array" aca="1" ref="E106" ca="1">_xlfn.IFNA(IF($H106+1&gt;$G$2,"",INDEX(INDIRECT("SubnetsVLANs!$C$"&amp;$H106+2&amp;":$C$"&amp;$G$2)&amp;"_"&amp;INDIRECT("SubnetsVLANs!$D$"&amp;$H106+2&amp;":$D$"&amp;$G$2),MATCH("Subnet*",INDIRECT("SubnetsVLANs!$E$"&amp;$H106+2&amp;":$E$"&amp;$G$2),0))),"")</f>
        <v/>
      </c>
      <c r="F106" s="36" t="str">
        <f t="shared" ca="1" si="2"/>
        <v/>
      </c>
      <c r="G106" s="36"/>
      <c r="H106" s="41">
        <v>105</v>
      </c>
      <c r="I106" s="36"/>
      <c r="J106" s="36"/>
      <c r="AU106" s="107" t="str">
        <f t="shared" ca="1" si="3"/>
        <v/>
      </c>
      <c r="AV106" s="57"/>
    </row>
    <row r="107" spans="5:48" x14ac:dyDescent="0.2">
      <c r="E107" s="36" t="str" cm="1">
        <f t="array" aca="1" ref="E107" ca="1">_xlfn.IFNA(IF($H107+1&gt;$G$2,"",INDEX(INDIRECT("SubnetsVLANs!$C$"&amp;$H107+2&amp;":$C$"&amp;$G$2)&amp;"_"&amp;INDIRECT("SubnetsVLANs!$D$"&amp;$H107+2&amp;":$D$"&amp;$G$2),MATCH("Subnet*",INDIRECT("SubnetsVLANs!$E$"&amp;$H107+2&amp;":$E$"&amp;$G$2),0))),"")</f>
        <v/>
      </c>
      <c r="F107" s="36" t="str">
        <f t="shared" ca="1" si="2"/>
        <v/>
      </c>
      <c r="G107" s="36"/>
      <c r="H107" s="41">
        <v>106</v>
      </c>
      <c r="I107" s="36"/>
      <c r="J107" s="36"/>
      <c r="AU107" s="107" t="str">
        <f t="shared" ca="1" si="3"/>
        <v/>
      </c>
      <c r="AV107" s="57"/>
    </row>
    <row r="108" spans="5:48" x14ac:dyDescent="0.2">
      <c r="E108" s="36" t="str" cm="1">
        <f t="array" aca="1" ref="E108" ca="1">_xlfn.IFNA(IF($H108+1&gt;$G$2,"",INDEX(INDIRECT("SubnetsVLANs!$C$"&amp;$H108+2&amp;":$C$"&amp;$G$2)&amp;"_"&amp;INDIRECT("SubnetsVLANs!$D$"&amp;$H108+2&amp;":$D$"&amp;$G$2),MATCH("Subnet*",INDIRECT("SubnetsVLANs!$E$"&amp;$H108+2&amp;":$E$"&amp;$G$2),0))),"")</f>
        <v/>
      </c>
      <c r="F108" s="36" t="str">
        <f t="shared" ca="1" si="2"/>
        <v/>
      </c>
      <c r="G108" s="36"/>
      <c r="H108" s="41">
        <v>107</v>
      </c>
      <c r="I108" s="36"/>
      <c r="J108" s="36"/>
      <c r="AU108" s="107" t="str">
        <f t="shared" ca="1" si="3"/>
        <v/>
      </c>
      <c r="AV108" s="57"/>
    </row>
    <row r="109" spans="5:48" x14ac:dyDescent="0.2">
      <c r="E109" s="36" t="str" cm="1">
        <f t="array" aca="1" ref="E109" ca="1">_xlfn.IFNA(IF($H109+1&gt;$G$2,"",INDEX(INDIRECT("SubnetsVLANs!$C$"&amp;$H109+2&amp;":$C$"&amp;$G$2)&amp;"_"&amp;INDIRECT("SubnetsVLANs!$D$"&amp;$H109+2&amp;":$D$"&amp;$G$2),MATCH("Subnet*",INDIRECT("SubnetsVLANs!$E$"&amp;$H109+2&amp;":$E$"&amp;$G$2),0))),"")</f>
        <v/>
      </c>
      <c r="F109" s="36" t="str">
        <f t="shared" ca="1" si="2"/>
        <v/>
      </c>
      <c r="G109" s="36"/>
      <c r="H109" s="41">
        <v>108</v>
      </c>
      <c r="I109" s="36"/>
      <c r="J109" s="36"/>
      <c r="AU109" s="107" t="str">
        <f t="shared" ca="1" si="3"/>
        <v/>
      </c>
      <c r="AV109" s="57"/>
    </row>
    <row r="110" spans="5:48" x14ac:dyDescent="0.2">
      <c r="E110" s="36" t="str" cm="1">
        <f t="array" aca="1" ref="E110" ca="1">_xlfn.IFNA(IF($H110+1&gt;$G$2,"",INDEX(INDIRECT("SubnetsVLANs!$C$"&amp;$H110+2&amp;":$C$"&amp;$G$2)&amp;"_"&amp;INDIRECT("SubnetsVLANs!$D$"&amp;$H110+2&amp;":$D$"&amp;$G$2),MATCH("Subnet*",INDIRECT("SubnetsVLANs!$E$"&amp;$H110+2&amp;":$E$"&amp;$G$2),0))),"")</f>
        <v/>
      </c>
      <c r="F110" s="36" t="str">
        <f t="shared" ca="1" si="2"/>
        <v/>
      </c>
      <c r="G110" s="36"/>
      <c r="H110" s="41">
        <v>109</v>
      </c>
      <c r="I110" s="36"/>
      <c r="J110" s="36"/>
      <c r="AU110" s="107" t="str">
        <f t="shared" ca="1" si="3"/>
        <v/>
      </c>
      <c r="AV110" s="57"/>
    </row>
    <row r="111" spans="5:48" x14ac:dyDescent="0.2">
      <c r="E111" s="36" t="str" cm="1">
        <f t="array" aca="1" ref="E111" ca="1">_xlfn.IFNA(IF($H111+1&gt;$G$2,"",INDEX(INDIRECT("SubnetsVLANs!$C$"&amp;$H111+2&amp;":$C$"&amp;$G$2)&amp;"_"&amp;INDIRECT("SubnetsVLANs!$D$"&amp;$H111+2&amp;":$D$"&amp;$G$2),MATCH("Subnet*",INDIRECT("SubnetsVLANs!$E$"&amp;$H111+2&amp;":$E$"&amp;$G$2),0))),"")</f>
        <v/>
      </c>
      <c r="F111" s="36" t="str">
        <f t="shared" ca="1" si="2"/>
        <v/>
      </c>
      <c r="G111" s="36"/>
      <c r="H111" s="41">
        <v>110</v>
      </c>
      <c r="I111" s="36"/>
      <c r="J111" s="36"/>
      <c r="AU111" s="107" t="str">
        <f t="shared" ca="1" si="3"/>
        <v/>
      </c>
      <c r="AV111" s="57"/>
    </row>
    <row r="112" spans="5:48" x14ac:dyDescent="0.2">
      <c r="E112" s="36" t="str" cm="1">
        <f t="array" aca="1" ref="E112" ca="1">_xlfn.IFNA(IF($H112+1&gt;$G$2,"",INDEX(INDIRECT("SubnetsVLANs!$C$"&amp;$H112+2&amp;":$C$"&amp;$G$2)&amp;"_"&amp;INDIRECT("SubnetsVLANs!$D$"&amp;$H112+2&amp;":$D$"&amp;$G$2),MATCH("Subnet*",INDIRECT("SubnetsVLANs!$E$"&amp;$H112+2&amp;":$E$"&amp;$G$2),0))),"")</f>
        <v/>
      </c>
      <c r="F112" s="36" t="str">
        <f t="shared" ca="1" si="2"/>
        <v/>
      </c>
      <c r="G112" s="36"/>
      <c r="H112" s="41">
        <v>111</v>
      </c>
      <c r="I112" s="36"/>
      <c r="J112" s="36"/>
      <c r="AU112" s="107" t="str">
        <f t="shared" ca="1" si="3"/>
        <v/>
      </c>
      <c r="AV112" s="57"/>
    </row>
    <row r="113" spans="5:48" x14ac:dyDescent="0.2">
      <c r="E113" s="36" t="str" cm="1">
        <f t="array" aca="1" ref="E113" ca="1">_xlfn.IFNA(IF($H113+1&gt;$G$2,"",INDEX(INDIRECT("SubnetsVLANs!$C$"&amp;$H113+2&amp;":$C$"&amp;$G$2)&amp;"_"&amp;INDIRECT("SubnetsVLANs!$D$"&amp;$H113+2&amp;":$D$"&amp;$G$2),MATCH("Subnet*",INDIRECT("SubnetsVLANs!$E$"&amp;$H113+2&amp;":$E$"&amp;$G$2),0))),"")</f>
        <v/>
      </c>
      <c r="F113" s="36" t="str">
        <f t="shared" ca="1" si="2"/>
        <v/>
      </c>
      <c r="G113" s="36"/>
      <c r="H113" s="41">
        <v>112</v>
      </c>
      <c r="I113" s="36"/>
      <c r="J113" s="36"/>
      <c r="AU113" s="107" t="str">
        <f t="shared" ca="1" si="3"/>
        <v/>
      </c>
      <c r="AV113" s="57"/>
    </row>
    <row r="114" spans="5:48" x14ac:dyDescent="0.2">
      <c r="E114" s="36" t="str" cm="1">
        <f t="array" aca="1" ref="E114" ca="1">_xlfn.IFNA(IF($H114+1&gt;$G$2,"",INDEX(INDIRECT("SubnetsVLANs!$C$"&amp;$H114+2&amp;":$C$"&amp;$G$2)&amp;"_"&amp;INDIRECT("SubnetsVLANs!$D$"&amp;$H114+2&amp;":$D$"&amp;$G$2),MATCH("Subnet*",INDIRECT("SubnetsVLANs!$E$"&amp;$H114+2&amp;":$E$"&amp;$G$2),0))),"")</f>
        <v/>
      </c>
      <c r="F114" s="36" t="str">
        <f t="shared" ca="1" si="2"/>
        <v/>
      </c>
      <c r="G114" s="36"/>
      <c r="H114" s="41">
        <v>113</v>
      </c>
      <c r="I114" s="36"/>
      <c r="J114" s="36"/>
      <c r="AU114" s="107" t="str">
        <f t="shared" ca="1" si="3"/>
        <v/>
      </c>
      <c r="AV114" s="57"/>
    </row>
    <row r="115" spans="5:48" x14ac:dyDescent="0.2">
      <c r="E115" s="36" t="str" cm="1">
        <f t="array" aca="1" ref="E115" ca="1">_xlfn.IFNA(IF($H115+1&gt;$G$2,"",INDEX(INDIRECT("SubnetsVLANs!$C$"&amp;$H115+2&amp;":$C$"&amp;$G$2)&amp;"_"&amp;INDIRECT("SubnetsVLANs!$D$"&amp;$H115+2&amp;":$D$"&amp;$G$2),MATCH("Subnet*",INDIRECT("SubnetsVLANs!$E$"&amp;$H115+2&amp;":$E$"&amp;$G$2),0))),"")</f>
        <v/>
      </c>
      <c r="F115" s="36" t="str">
        <f t="shared" ca="1" si="2"/>
        <v/>
      </c>
      <c r="G115" s="36"/>
      <c r="H115" s="41">
        <v>114</v>
      </c>
      <c r="I115" s="36"/>
      <c r="J115" s="36"/>
      <c r="AU115" s="107" t="str">
        <f t="shared" ca="1" si="3"/>
        <v/>
      </c>
      <c r="AV115" s="57"/>
    </row>
    <row r="116" spans="5:48" x14ac:dyDescent="0.2">
      <c r="E116" s="36" t="str" cm="1">
        <f t="array" aca="1" ref="E116" ca="1">_xlfn.IFNA(IF($H116+1&gt;$G$2,"",INDEX(INDIRECT("SubnetsVLANs!$C$"&amp;$H116+2&amp;":$C$"&amp;$G$2)&amp;"_"&amp;INDIRECT("SubnetsVLANs!$D$"&amp;$H116+2&amp;":$D$"&amp;$G$2),MATCH("Subnet*",INDIRECT("SubnetsVLANs!$E$"&amp;$H116+2&amp;":$E$"&amp;$G$2),0))),"")</f>
        <v/>
      </c>
      <c r="F116" s="36" t="str">
        <f t="shared" ca="1" si="2"/>
        <v/>
      </c>
      <c r="G116" s="36"/>
      <c r="H116" s="41">
        <v>115</v>
      </c>
      <c r="I116" s="36"/>
      <c r="J116" s="36"/>
      <c r="AU116" s="107" t="str">
        <f t="shared" ca="1" si="3"/>
        <v/>
      </c>
      <c r="AV116" s="57"/>
    </row>
    <row r="117" spans="5:48" x14ac:dyDescent="0.2">
      <c r="E117" s="36" t="str" cm="1">
        <f t="array" aca="1" ref="E117" ca="1">_xlfn.IFNA(IF($H117+1&gt;$G$2,"",INDEX(INDIRECT("SubnetsVLANs!$C$"&amp;$H117+2&amp;":$C$"&amp;$G$2)&amp;"_"&amp;INDIRECT("SubnetsVLANs!$D$"&amp;$H117+2&amp;":$D$"&amp;$G$2),MATCH("Subnet*",INDIRECT("SubnetsVLANs!$E$"&amp;$H117+2&amp;":$E$"&amp;$G$2),0))),"")</f>
        <v/>
      </c>
      <c r="F117" s="36" t="str">
        <f t="shared" ca="1" si="2"/>
        <v/>
      </c>
      <c r="G117" s="36"/>
      <c r="H117" s="41">
        <v>116</v>
      </c>
      <c r="I117" s="36"/>
      <c r="J117" s="36"/>
      <c r="AU117" s="107" t="str">
        <f t="shared" ca="1" si="3"/>
        <v/>
      </c>
      <c r="AV117" s="57"/>
    </row>
    <row r="118" spans="5:48" x14ac:dyDescent="0.2">
      <c r="E118" s="36" t="str" cm="1">
        <f t="array" aca="1" ref="E118" ca="1">_xlfn.IFNA(IF($H118+1&gt;$G$2,"",INDEX(INDIRECT("SubnetsVLANs!$C$"&amp;$H118+2&amp;":$C$"&amp;$G$2)&amp;"_"&amp;INDIRECT("SubnetsVLANs!$D$"&amp;$H118+2&amp;":$D$"&amp;$G$2),MATCH("Subnet*",INDIRECT("SubnetsVLANs!$E$"&amp;$H118+2&amp;":$E$"&amp;$G$2),0))),"")</f>
        <v/>
      </c>
      <c r="F118" s="36" t="str">
        <f t="shared" ca="1" si="2"/>
        <v/>
      </c>
      <c r="G118" s="36"/>
      <c r="H118" s="41">
        <v>117</v>
      </c>
      <c r="I118" s="36"/>
      <c r="J118" s="36"/>
      <c r="AU118" s="107" t="str">
        <f t="shared" ca="1" si="3"/>
        <v/>
      </c>
      <c r="AV118" s="57"/>
    </row>
    <row r="119" spans="5:48" x14ac:dyDescent="0.2">
      <c r="E119" s="36" t="str" cm="1">
        <f t="array" aca="1" ref="E119" ca="1">_xlfn.IFNA(IF($H119+1&gt;$G$2,"",INDEX(INDIRECT("SubnetsVLANs!$C$"&amp;$H119+2&amp;":$C$"&amp;$G$2)&amp;"_"&amp;INDIRECT("SubnetsVLANs!$D$"&amp;$H119+2&amp;":$D$"&amp;$G$2),MATCH("Subnet*",INDIRECT("SubnetsVLANs!$E$"&amp;$H119+2&amp;":$E$"&amp;$G$2),0))),"")</f>
        <v/>
      </c>
      <c r="F119" s="36" t="str">
        <f t="shared" ca="1" si="2"/>
        <v/>
      </c>
      <c r="G119" s="36"/>
      <c r="H119" s="41">
        <v>118</v>
      </c>
      <c r="I119" s="36"/>
      <c r="J119" s="36"/>
      <c r="AU119" s="107" t="str">
        <f t="shared" ca="1" si="3"/>
        <v/>
      </c>
      <c r="AV119" s="57"/>
    </row>
    <row r="120" spans="5:48" x14ac:dyDescent="0.2">
      <c r="E120" s="36" t="str" cm="1">
        <f t="array" aca="1" ref="E120" ca="1">_xlfn.IFNA(IF($H120+1&gt;$G$2,"",INDEX(INDIRECT("SubnetsVLANs!$C$"&amp;$H120+2&amp;":$C$"&amp;$G$2)&amp;"_"&amp;INDIRECT("SubnetsVLANs!$D$"&amp;$H120+2&amp;":$D$"&amp;$G$2),MATCH("Subnet*",INDIRECT("SubnetsVLANs!$E$"&amp;$H120+2&amp;":$E$"&amp;$G$2),0))),"")</f>
        <v/>
      </c>
      <c r="F120" s="36" t="str">
        <f t="shared" ca="1" si="2"/>
        <v/>
      </c>
      <c r="G120" s="36"/>
      <c r="H120" s="41">
        <v>119</v>
      </c>
      <c r="I120" s="36"/>
      <c r="J120" s="36"/>
      <c r="AU120" s="107" t="str">
        <f t="shared" ca="1" si="3"/>
        <v/>
      </c>
      <c r="AV120" s="57"/>
    </row>
    <row r="121" spans="5:48" x14ac:dyDescent="0.2">
      <c r="E121" s="36" t="str" cm="1">
        <f t="array" aca="1" ref="E121" ca="1">_xlfn.IFNA(IF($H121+1&gt;$G$2,"",INDEX(INDIRECT("SubnetsVLANs!$C$"&amp;$H121+2&amp;":$C$"&amp;$G$2)&amp;"_"&amp;INDIRECT("SubnetsVLANs!$D$"&amp;$H121+2&amp;":$D$"&amp;$G$2),MATCH("Subnet*",INDIRECT("SubnetsVLANs!$E$"&amp;$H121+2&amp;":$E$"&amp;$G$2),0))),"")</f>
        <v/>
      </c>
      <c r="F121" s="36" t="str">
        <f t="shared" ca="1" si="2"/>
        <v/>
      </c>
      <c r="G121" s="36"/>
      <c r="H121" s="41">
        <v>120</v>
      </c>
      <c r="I121" s="36"/>
      <c r="J121" s="36"/>
      <c r="AU121" s="107" t="str">
        <f t="shared" ca="1" si="3"/>
        <v/>
      </c>
      <c r="AV121" s="57"/>
    </row>
    <row r="122" spans="5:48" x14ac:dyDescent="0.2">
      <c r="E122" s="36" t="str" cm="1">
        <f t="array" aca="1" ref="E122" ca="1">_xlfn.IFNA(IF($H122+1&gt;$G$2,"",INDEX(INDIRECT("SubnetsVLANs!$C$"&amp;$H122+2&amp;":$C$"&amp;$G$2)&amp;"_"&amp;INDIRECT("SubnetsVLANs!$D$"&amp;$H122+2&amp;":$D$"&amp;$G$2),MATCH("Subnet*",INDIRECT("SubnetsVLANs!$E$"&amp;$H122+2&amp;":$E$"&amp;$G$2),0))),"")</f>
        <v/>
      </c>
      <c r="F122" s="36" t="str">
        <f t="shared" ca="1" si="2"/>
        <v/>
      </c>
      <c r="G122" s="36"/>
      <c r="H122" s="41">
        <v>121</v>
      </c>
      <c r="I122" s="36"/>
      <c r="J122" s="36"/>
      <c r="AU122" s="107" t="str">
        <f t="shared" ca="1" si="3"/>
        <v/>
      </c>
      <c r="AV122" s="57"/>
    </row>
    <row r="123" spans="5:48" x14ac:dyDescent="0.2">
      <c r="E123" s="36" t="str" cm="1">
        <f t="array" aca="1" ref="E123" ca="1">_xlfn.IFNA(IF($H123+1&gt;$G$2,"",INDEX(INDIRECT("SubnetsVLANs!$C$"&amp;$H123+2&amp;":$C$"&amp;$G$2)&amp;"_"&amp;INDIRECT("SubnetsVLANs!$D$"&amp;$H123+2&amp;":$D$"&amp;$G$2),MATCH("Subnet*",INDIRECT("SubnetsVLANs!$E$"&amp;$H123+2&amp;":$E$"&amp;$G$2),0))),"")</f>
        <v/>
      </c>
      <c r="F123" s="36" t="str">
        <f t="shared" ca="1" si="2"/>
        <v/>
      </c>
      <c r="G123" s="36"/>
      <c r="H123" s="41">
        <v>122</v>
      </c>
      <c r="I123" s="36"/>
      <c r="J123" s="36"/>
      <c r="AU123" s="107" t="str">
        <f t="shared" ca="1" si="3"/>
        <v/>
      </c>
      <c r="AV123" s="57"/>
    </row>
    <row r="124" spans="5:48" x14ac:dyDescent="0.2">
      <c r="E124" s="36" t="str" cm="1">
        <f t="array" aca="1" ref="E124" ca="1">_xlfn.IFNA(IF($H124+1&gt;$G$2,"",INDEX(INDIRECT("SubnetsVLANs!$C$"&amp;$H124+2&amp;":$C$"&amp;$G$2)&amp;"_"&amp;INDIRECT("SubnetsVLANs!$D$"&amp;$H124+2&amp;":$D$"&amp;$G$2),MATCH("Subnet*",INDIRECT("SubnetsVLANs!$E$"&amp;$H124+2&amp;":$E$"&amp;$G$2),0))),"")</f>
        <v/>
      </c>
      <c r="F124" s="36" t="str">
        <f t="shared" ca="1" si="2"/>
        <v/>
      </c>
      <c r="G124" s="36"/>
      <c r="H124" s="41">
        <v>123</v>
      </c>
      <c r="I124" s="36"/>
      <c r="J124" s="36"/>
      <c r="AU124" s="107" t="str">
        <f t="shared" ca="1" si="3"/>
        <v/>
      </c>
      <c r="AV124" s="57"/>
    </row>
    <row r="125" spans="5:48" x14ac:dyDescent="0.2">
      <c r="E125" s="36" t="str" cm="1">
        <f t="array" aca="1" ref="E125" ca="1">_xlfn.IFNA(IF($H125+1&gt;$G$2,"",INDEX(INDIRECT("SubnetsVLANs!$C$"&amp;$H125+2&amp;":$C$"&amp;$G$2)&amp;"_"&amp;INDIRECT("SubnetsVLANs!$D$"&amp;$H125+2&amp;":$D$"&amp;$G$2),MATCH("Subnet*",INDIRECT("SubnetsVLANs!$E$"&amp;$H125+2&amp;":$E$"&amp;$G$2),0))),"")</f>
        <v/>
      </c>
      <c r="F125" s="36" t="str">
        <f t="shared" ca="1" si="2"/>
        <v/>
      </c>
      <c r="G125" s="36"/>
      <c r="H125" s="41">
        <v>124</v>
      </c>
      <c r="I125" s="36"/>
      <c r="J125" s="36"/>
      <c r="AU125" s="107" t="str">
        <f t="shared" ca="1" si="3"/>
        <v/>
      </c>
      <c r="AV125" s="57"/>
    </row>
    <row r="126" spans="5:48" x14ac:dyDescent="0.2">
      <c r="E126" s="36" t="str" cm="1">
        <f t="array" aca="1" ref="E126" ca="1">_xlfn.IFNA(IF($H126+1&gt;$G$2,"",INDEX(INDIRECT("SubnetsVLANs!$C$"&amp;$H126+2&amp;":$C$"&amp;$G$2)&amp;"_"&amp;INDIRECT("SubnetsVLANs!$D$"&amp;$H126+2&amp;":$D$"&amp;$G$2),MATCH("Subnet*",INDIRECT("SubnetsVLANs!$E$"&amp;$H126+2&amp;":$E$"&amp;$G$2),0))),"")</f>
        <v/>
      </c>
      <c r="F126" s="36" t="str">
        <f t="shared" ca="1" si="2"/>
        <v/>
      </c>
      <c r="G126" s="36"/>
      <c r="H126" s="41">
        <v>125</v>
      </c>
      <c r="I126" s="36"/>
      <c r="J126" s="36"/>
      <c r="AU126" s="107" t="str">
        <f t="shared" ca="1" si="3"/>
        <v/>
      </c>
      <c r="AV126" s="57"/>
    </row>
    <row r="127" spans="5:48" x14ac:dyDescent="0.2">
      <c r="E127" s="36" t="str" cm="1">
        <f t="array" aca="1" ref="E127" ca="1">_xlfn.IFNA(IF($H127+1&gt;$G$2,"",INDEX(INDIRECT("SubnetsVLANs!$C$"&amp;$H127+2&amp;":$C$"&amp;$G$2)&amp;"_"&amp;INDIRECT("SubnetsVLANs!$D$"&amp;$H127+2&amp;":$D$"&amp;$G$2),MATCH("Subnet*",INDIRECT("SubnetsVLANs!$E$"&amp;$H127+2&amp;":$E$"&amp;$G$2),0))),"")</f>
        <v/>
      </c>
      <c r="F127" s="36" t="str">
        <f t="shared" ca="1" si="2"/>
        <v/>
      </c>
      <c r="G127" s="36"/>
      <c r="H127" s="41">
        <v>126</v>
      </c>
      <c r="I127" s="36"/>
      <c r="J127" s="36"/>
      <c r="AU127" s="107" t="str">
        <f t="shared" ca="1" si="3"/>
        <v/>
      </c>
      <c r="AV127" s="57"/>
    </row>
    <row r="128" spans="5:48" x14ac:dyDescent="0.2">
      <c r="E128" s="36" t="str" cm="1">
        <f t="array" aca="1" ref="E128" ca="1">_xlfn.IFNA(IF($H128+1&gt;$G$2,"",INDEX(INDIRECT("SubnetsVLANs!$C$"&amp;$H128+2&amp;":$C$"&amp;$G$2)&amp;"_"&amp;INDIRECT("SubnetsVLANs!$D$"&amp;$H128+2&amp;":$D$"&amp;$G$2),MATCH("Subnet*",INDIRECT("SubnetsVLANs!$E$"&amp;$H128+2&amp;":$E$"&amp;$G$2),0))),"")</f>
        <v/>
      </c>
      <c r="F128" s="36" t="str">
        <f t="shared" ca="1" si="2"/>
        <v/>
      </c>
      <c r="G128" s="36"/>
      <c r="H128" s="41">
        <v>127</v>
      </c>
      <c r="I128" s="36"/>
      <c r="J128" s="36"/>
      <c r="AU128" s="107" t="str">
        <f t="shared" ca="1" si="3"/>
        <v/>
      </c>
      <c r="AV128" s="57"/>
    </row>
    <row r="129" spans="5:48" x14ac:dyDescent="0.2">
      <c r="E129" s="36" t="str" cm="1">
        <f t="array" aca="1" ref="E129" ca="1">_xlfn.IFNA(IF($H129+1&gt;$G$2,"",INDEX(INDIRECT("SubnetsVLANs!$C$"&amp;$H129+2&amp;":$C$"&amp;$G$2)&amp;"_"&amp;INDIRECT("SubnetsVLANs!$D$"&amp;$H129+2&amp;":$D$"&amp;$G$2),MATCH("Subnet*",INDIRECT("SubnetsVLANs!$E$"&amp;$H129+2&amp;":$E$"&amp;$G$2),0))),"")</f>
        <v/>
      </c>
      <c r="F129" s="36" t="str">
        <f t="shared" ca="1" si="2"/>
        <v/>
      </c>
      <c r="G129" s="36"/>
      <c r="H129" s="41">
        <v>128</v>
      </c>
      <c r="I129" s="36"/>
      <c r="J129" s="36"/>
      <c r="AU129" s="107" t="str">
        <f t="shared" ca="1" si="3"/>
        <v/>
      </c>
      <c r="AV129" s="57"/>
    </row>
    <row r="130" spans="5:48" x14ac:dyDescent="0.2">
      <c r="E130" s="36" t="str" cm="1">
        <f t="array" aca="1" ref="E130" ca="1">_xlfn.IFNA(IF($H130+1&gt;$G$2,"",INDEX(INDIRECT("SubnetsVLANs!$C$"&amp;$H130+2&amp;":$C$"&amp;$G$2)&amp;"_"&amp;INDIRECT("SubnetsVLANs!$D$"&amp;$H130+2&amp;":$D$"&amp;$G$2),MATCH("Subnet*",INDIRECT("SubnetsVLANs!$E$"&amp;$H130+2&amp;":$E$"&amp;$G$2),0))),"")</f>
        <v/>
      </c>
      <c r="F130" s="36" t="str">
        <f t="shared" ca="1" si="2"/>
        <v/>
      </c>
      <c r="G130" s="36"/>
      <c r="H130" s="41">
        <v>129</v>
      </c>
      <c r="I130" s="36"/>
      <c r="J130" s="36"/>
      <c r="AU130" s="107" t="str">
        <f t="shared" ca="1" si="3"/>
        <v/>
      </c>
      <c r="AV130" s="57"/>
    </row>
    <row r="131" spans="5:48" x14ac:dyDescent="0.2">
      <c r="E131" s="36" t="str" cm="1">
        <f t="array" aca="1" ref="E131" ca="1">_xlfn.IFNA(IF($H131+1&gt;$G$2,"",INDEX(INDIRECT("SubnetsVLANs!$C$"&amp;$H131+2&amp;":$C$"&amp;$G$2)&amp;"_"&amp;INDIRECT("SubnetsVLANs!$D$"&amp;$H131+2&amp;":$D$"&amp;$G$2),MATCH("Subnet*",INDIRECT("SubnetsVLANs!$E$"&amp;$H131+2&amp;":$E$"&amp;$G$2),0))),"")</f>
        <v/>
      </c>
      <c r="F131" s="36" t="str">
        <f t="shared" ref="F131:F194" ca="1" si="4">_xlfn.IFNA(IF($H131+1&gt;$G$2,"",INDEX(INDIRECT("SubnetsVLANs!$D$"&amp;$H131+2&amp;":$D$"&amp;$G$2),MATCH("vlan*",INDIRECT("SubnetsVLANs!$E$"&amp;$H131+2&amp;":$E$"&amp;$G$2),0))),"")</f>
        <v/>
      </c>
      <c r="G131" s="36"/>
      <c r="H131" s="41">
        <v>130</v>
      </c>
      <c r="I131" s="36"/>
      <c r="J131" s="36"/>
      <c r="AU131" s="107" t="str">
        <f t="shared" ref="AU131:AU194" ca="1" si="5">_xlfn.IFNA(IF($H131+1&gt;$G$2,"",INDEX(INDIRECT("SubnetsVLANs!$D$"&amp;$H131+2&amp;":$D$"&amp;$G$2),MATCH("Subnet*",INDIRECT("SubnetsVLANs!$E$"&amp;$H131+2&amp;":$E$"&amp;$G$2),0))),"")</f>
        <v/>
      </c>
      <c r="AV131" s="57"/>
    </row>
    <row r="132" spans="5:48" x14ac:dyDescent="0.2">
      <c r="E132" s="36" t="str" cm="1">
        <f t="array" aca="1" ref="E132" ca="1">_xlfn.IFNA(IF($H132+1&gt;$G$2,"",INDEX(INDIRECT("SubnetsVLANs!$C$"&amp;$H132+2&amp;":$C$"&amp;$G$2)&amp;"_"&amp;INDIRECT("SubnetsVLANs!$D$"&amp;$H132+2&amp;":$D$"&amp;$G$2),MATCH("Subnet*",INDIRECT("SubnetsVLANs!$E$"&amp;$H132+2&amp;":$E$"&amp;$G$2),0))),"")</f>
        <v/>
      </c>
      <c r="F132" s="36" t="str">
        <f t="shared" ca="1" si="4"/>
        <v/>
      </c>
      <c r="G132" s="36"/>
      <c r="H132" s="41">
        <v>131</v>
      </c>
      <c r="I132" s="36"/>
      <c r="J132" s="36"/>
      <c r="AU132" s="107" t="str">
        <f t="shared" ca="1" si="5"/>
        <v/>
      </c>
      <c r="AV132" s="57"/>
    </row>
    <row r="133" spans="5:48" x14ac:dyDescent="0.2">
      <c r="E133" s="36" t="str" cm="1">
        <f t="array" aca="1" ref="E133" ca="1">_xlfn.IFNA(IF($H133+1&gt;$G$2,"",INDEX(INDIRECT("SubnetsVLANs!$C$"&amp;$H133+2&amp;":$C$"&amp;$G$2)&amp;"_"&amp;INDIRECT("SubnetsVLANs!$D$"&amp;$H133+2&amp;":$D$"&amp;$G$2),MATCH("Subnet*",INDIRECT("SubnetsVLANs!$E$"&amp;$H133+2&amp;":$E$"&amp;$G$2),0))),"")</f>
        <v/>
      </c>
      <c r="F133" s="36" t="str">
        <f t="shared" ca="1" si="4"/>
        <v/>
      </c>
      <c r="G133" s="36"/>
      <c r="H133" s="41">
        <v>132</v>
      </c>
      <c r="I133" s="36"/>
      <c r="J133" s="36"/>
      <c r="AU133" s="107" t="str">
        <f t="shared" ca="1" si="5"/>
        <v/>
      </c>
      <c r="AV133" s="57"/>
    </row>
    <row r="134" spans="5:48" x14ac:dyDescent="0.2">
      <c r="E134" s="36" t="str" cm="1">
        <f t="array" aca="1" ref="E134" ca="1">_xlfn.IFNA(IF($H134+1&gt;$G$2,"",INDEX(INDIRECT("SubnetsVLANs!$C$"&amp;$H134+2&amp;":$C$"&amp;$G$2)&amp;"_"&amp;INDIRECT("SubnetsVLANs!$D$"&amp;$H134+2&amp;":$D$"&amp;$G$2),MATCH("Subnet*",INDIRECT("SubnetsVLANs!$E$"&amp;$H134+2&amp;":$E$"&amp;$G$2),0))),"")</f>
        <v/>
      </c>
      <c r="F134" s="36" t="str">
        <f t="shared" ca="1" si="4"/>
        <v/>
      </c>
      <c r="G134" s="36"/>
      <c r="H134" s="41">
        <v>133</v>
      </c>
      <c r="I134" s="36"/>
      <c r="J134" s="36"/>
      <c r="AU134" s="107" t="str">
        <f t="shared" ca="1" si="5"/>
        <v/>
      </c>
      <c r="AV134" s="57"/>
    </row>
    <row r="135" spans="5:48" x14ac:dyDescent="0.2">
      <c r="E135" s="36" t="str" cm="1">
        <f t="array" aca="1" ref="E135" ca="1">_xlfn.IFNA(IF($H135+1&gt;$G$2,"",INDEX(INDIRECT("SubnetsVLANs!$C$"&amp;$H135+2&amp;":$C$"&amp;$G$2)&amp;"_"&amp;INDIRECT("SubnetsVLANs!$D$"&amp;$H135+2&amp;":$D$"&amp;$G$2),MATCH("Subnet*",INDIRECT("SubnetsVLANs!$E$"&amp;$H135+2&amp;":$E$"&amp;$G$2),0))),"")</f>
        <v/>
      </c>
      <c r="F135" s="36" t="str">
        <f t="shared" ca="1" si="4"/>
        <v/>
      </c>
      <c r="G135" s="36"/>
      <c r="H135" s="41">
        <v>134</v>
      </c>
      <c r="I135" s="36"/>
      <c r="J135" s="36"/>
      <c r="AU135" s="107" t="str">
        <f t="shared" ca="1" si="5"/>
        <v/>
      </c>
      <c r="AV135" s="57"/>
    </row>
    <row r="136" spans="5:48" x14ac:dyDescent="0.2">
      <c r="E136" s="36" t="str" cm="1">
        <f t="array" aca="1" ref="E136" ca="1">_xlfn.IFNA(IF($H136+1&gt;$G$2,"",INDEX(INDIRECT("SubnetsVLANs!$C$"&amp;$H136+2&amp;":$C$"&amp;$G$2)&amp;"_"&amp;INDIRECT("SubnetsVLANs!$D$"&amp;$H136+2&amp;":$D$"&amp;$G$2),MATCH("Subnet*",INDIRECT("SubnetsVLANs!$E$"&amp;$H136+2&amp;":$E$"&amp;$G$2),0))),"")</f>
        <v/>
      </c>
      <c r="F136" s="36" t="str">
        <f t="shared" ca="1" si="4"/>
        <v/>
      </c>
      <c r="G136" s="36"/>
      <c r="H136" s="41">
        <v>135</v>
      </c>
      <c r="I136" s="36"/>
      <c r="J136" s="36"/>
      <c r="AU136" s="107" t="str">
        <f t="shared" ca="1" si="5"/>
        <v/>
      </c>
      <c r="AV136" s="57"/>
    </row>
    <row r="137" spans="5:48" x14ac:dyDescent="0.2">
      <c r="E137" s="36" t="str" cm="1">
        <f t="array" aca="1" ref="E137" ca="1">_xlfn.IFNA(IF($H137+1&gt;$G$2,"",INDEX(INDIRECT("SubnetsVLANs!$C$"&amp;$H137+2&amp;":$C$"&amp;$G$2)&amp;"_"&amp;INDIRECT("SubnetsVLANs!$D$"&amp;$H137+2&amp;":$D$"&amp;$G$2),MATCH("Subnet*",INDIRECT("SubnetsVLANs!$E$"&amp;$H137+2&amp;":$E$"&amp;$G$2),0))),"")</f>
        <v/>
      </c>
      <c r="F137" s="36" t="str">
        <f t="shared" ca="1" si="4"/>
        <v/>
      </c>
      <c r="G137" s="36"/>
      <c r="H137" s="41">
        <v>136</v>
      </c>
      <c r="I137" s="36"/>
      <c r="J137" s="36"/>
      <c r="AU137" s="107" t="str">
        <f t="shared" ca="1" si="5"/>
        <v/>
      </c>
      <c r="AV137" s="57"/>
    </row>
    <row r="138" spans="5:48" x14ac:dyDescent="0.2">
      <c r="E138" s="36" t="str" cm="1">
        <f t="array" aca="1" ref="E138" ca="1">_xlfn.IFNA(IF($H138+1&gt;$G$2,"",INDEX(INDIRECT("SubnetsVLANs!$C$"&amp;$H138+2&amp;":$C$"&amp;$G$2)&amp;"_"&amp;INDIRECT("SubnetsVLANs!$D$"&amp;$H138+2&amp;":$D$"&amp;$G$2),MATCH("Subnet*",INDIRECT("SubnetsVLANs!$E$"&amp;$H138+2&amp;":$E$"&amp;$G$2),0))),"")</f>
        <v/>
      </c>
      <c r="F138" s="36" t="str">
        <f t="shared" ca="1" si="4"/>
        <v/>
      </c>
      <c r="G138" s="36"/>
      <c r="H138" s="41">
        <v>137</v>
      </c>
      <c r="I138" s="36"/>
      <c r="J138" s="36"/>
      <c r="AU138" s="107" t="str">
        <f t="shared" ca="1" si="5"/>
        <v/>
      </c>
      <c r="AV138" s="57"/>
    </row>
    <row r="139" spans="5:48" x14ac:dyDescent="0.2">
      <c r="E139" s="36" t="str" cm="1">
        <f t="array" aca="1" ref="E139" ca="1">_xlfn.IFNA(IF($H139+1&gt;$G$2,"",INDEX(INDIRECT("SubnetsVLANs!$C$"&amp;$H139+2&amp;":$C$"&amp;$G$2)&amp;"_"&amp;INDIRECT("SubnetsVLANs!$D$"&amp;$H139+2&amp;":$D$"&amp;$G$2),MATCH("Subnet*",INDIRECT("SubnetsVLANs!$E$"&amp;$H139+2&amp;":$E$"&amp;$G$2),0))),"")</f>
        <v/>
      </c>
      <c r="F139" s="36" t="str">
        <f t="shared" ca="1" si="4"/>
        <v/>
      </c>
      <c r="G139" s="36"/>
      <c r="H139" s="41">
        <v>138</v>
      </c>
      <c r="I139" s="36"/>
      <c r="J139" s="36"/>
      <c r="AU139" s="107" t="str">
        <f t="shared" ca="1" si="5"/>
        <v/>
      </c>
      <c r="AV139" s="57"/>
    </row>
    <row r="140" spans="5:48" x14ac:dyDescent="0.2">
      <c r="E140" s="36" t="str" cm="1">
        <f t="array" aca="1" ref="E140" ca="1">_xlfn.IFNA(IF($H140+1&gt;$G$2,"",INDEX(INDIRECT("SubnetsVLANs!$C$"&amp;$H140+2&amp;":$C$"&amp;$G$2)&amp;"_"&amp;INDIRECT("SubnetsVLANs!$D$"&amp;$H140+2&amp;":$D$"&amp;$G$2),MATCH("Subnet*",INDIRECT("SubnetsVLANs!$E$"&amp;$H140+2&amp;":$E$"&amp;$G$2),0))),"")</f>
        <v/>
      </c>
      <c r="F140" s="36" t="str">
        <f t="shared" ca="1" si="4"/>
        <v/>
      </c>
      <c r="G140" s="36"/>
      <c r="H140" s="41">
        <v>139</v>
      </c>
      <c r="I140" s="36"/>
      <c r="J140" s="36"/>
      <c r="AU140" s="107" t="str">
        <f t="shared" ca="1" si="5"/>
        <v/>
      </c>
      <c r="AV140" s="57"/>
    </row>
    <row r="141" spans="5:48" x14ac:dyDescent="0.2">
      <c r="E141" s="36" t="str" cm="1">
        <f t="array" aca="1" ref="E141" ca="1">_xlfn.IFNA(IF($H141+1&gt;$G$2,"",INDEX(INDIRECT("SubnetsVLANs!$C$"&amp;$H141+2&amp;":$C$"&amp;$G$2)&amp;"_"&amp;INDIRECT("SubnetsVLANs!$D$"&amp;$H141+2&amp;":$D$"&amp;$G$2),MATCH("Subnet*",INDIRECT("SubnetsVLANs!$E$"&amp;$H141+2&amp;":$E$"&amp;$G$2),0))),"")</f>
        <v/>
      </c>
      <c r="F141" s="36" t="str">
        <f t="shared" ca="1" si="4"/>
        <v/>
      </c>
      <c r="G141" s="36"/>
      <c r="H141" s="41">
        <v>140</v>
      </c>
      <c r="I141" s="36"/>
      <c r="J141" s="36"/>
      <c r="AU141" s="107" t="str">
        <f t="shared" ca="1" si="5"/>
        <v/>
      </c>
      <c r="AV141" s="57"/>
    </row>
    <row r="142" spans="5:48" x14ac:dyDescent="0.2">
      <c r="E142" s="36" t="str" cm="1">
        <f t="array" aca="1" ref="E142" ca="1">_xlfn.IFNA(IF($H142+1&gt;$G$2,"",INDEX(INDIRECT("SubnetsVLANs!$C$"&amp;$H142+2&amp;":$C$"&amp;$G$2)&amp;"_"&amp;INDIRECT("SubnetsVLANs!$D$"&amp;$H142+2&amp;":$D$"&amp;$G$2),MATCH("Subnet*",INDIRECT("SubnetsVLANs!$E$"&amp;$H142+2&amp;":$E$"&amp;$G$2),0))),"")</f>
        <v/>
      </c>
      <c r="F142" s="36" t="str">
        <f t="shared" ca="1" si="4"/>
        <v/>
      </c>
      <c r="G142" s="36"/>
      <c r="H142" s="41">
        <v>141</v>
      </c>
      <c r="I142" s="36"/>
      <c r="J142" s="36"/>
      <c r="AU142" s="107" t="str">
        <f t="shared" ca="1" si="5"/>
        <v/>
      </c>
      <c r="AV142" s="57"/>
    </row>
    <row r="143" spans="5:48" x14ac:dyDescent="0.2">
      <c r="E143" s="36" t="str" cm="1">
        <f t="array" aca="1" ref="E143" ca="1">_xlfn.IFNA(IF($H143+1&gt;$G$2,"",INDEX(INDIRECT("SubnetsVLANs!$C$"&amp;$H143+2&amp;":$C$"&amp;$G$2)&amp;"_"&amp;INDIRECT("SubnetsVLANs!$D$"&amp;$H143+2&amp;":$D$"&amp;$G$2),MATCH("Subnet*",INDIRECT("SubnetsVLANs!$E$"&amp;$H143+2&amp;":$E$"&amp;$G$2),0))),"")</f>
        <v/>
      </c>
      <c r="F143" s="36" t="str">
        <f t="shared" ca="1" si="4"/>
        <v/>
      </c>
      <c r="G143" s="36"/>
      <c r="H143" s="41">
        <v>142</v>
      </c>
      <c r="I143" s="36"/>
      <c r="J143" s="36"/>
      <c r="AU143" s="107" t="str">
        <f t="shared" ca="1" si="5"/>
        <v/>
      </c>
      <c r="AV143" s="57"/>
    </row>
    <row r="144" spans="5:48" x14ac:dyDescent="0.2">
      <c r="E144" s="36" t="str" cm="1">
        <f t="array" aca="1" ref="E144" ca="1">_xlfn.IFNA(IF($H144+1&gt;$G$2,"",INDEX(INDIRECT("SubnetsVLANs!$C$"&amp;$H144+2&amp;":$C$"&amp;$G$2)&amp;"_"&amp;INDIRECT("SubnetsVLANs!$D$"&amp;$H144+2&amp;":$D$"&amp;$G$2),MATCH("Subnet*",INDIRECT("SubnetsVLANs!$E$"&amp;$H144+2&amp;":$E$"&amp;$G$2),0))),"")</f>
        <v/>
      </c>
      <c r="F144" s="36" t="str">
        <f t="shared" ca="1" si="4"/>
        <v/>
      </c>
      <c r="G144" s="36"/>
      <c r="H144" s="41">
        <v>143</v>
      </c>
      <c r="I144" s="36"/>
      <c r="J144" s="36"/>
      <c r="AU144" s="107" t="str">
        <f t="shared" ca="1" si="5"/>
        <v/>
      </c>
      <c r="AV144" s="57"/>
    </row>
    <row r="145" spans="5:48" x14ac:dyDescent="0.2">
      <c r="E145" s="36" t="str" cm="1">
        <f t="array" aca="1" ref="E145" ca="1">_xlfn.IFNA(IF($H145+1&gt;$G$2,"",INDEX(INDIRECT("SubnetsVLANs!$C$"&amp;$H145+2&amp;":$C$"&amp;$G$2)&amp;"_"&amp;INDIRECT("SubnetsVLANs!$D$"&amp;$H145+2&amp;":$D$"&amp;$G$2),MATCH("Subnet*",INDIRECT("SubnetsVLANs!$E$"&amp;$H145+2&amp;":$E$"&amp;$G$2),0))),"")</f>
        <v/>
      </c>
      <c r="F145" s="36" t="str">
        <f t="shared" ca="1" si="4"/>
        <v/>
      </c>
      <c r="G145" s="36"/>
      <c r="H145" s="41">
        <v>144</v>
      </c>
      <c r="I145" s="36"/>
      <c r="J145" s="36"/>
      <c r="AU145" s="107" t="str">
        <f t="shared" ca="1" si="5"/>
        <v/>
      </c>
      <c r="AV145" s="57"/>
    </row>
    <row r="146" spans="5:48" x14ac:dyDescent="0.2">
      <c r="E146" s="36" t="str" cm="1">
        <f t="array" aca="1" ref="E146" ca="1">_xlfn.IFNA(IF($H146+1&gt;$G$2,"",INDEX(INDIRECT("SubnetsVLANs!$C$"&amp;$H146+2&amp;":$C$"&amp;$G$2)&amp;"_"&amp;INDIRECT("SubnetsVLANs!$D$"&amp;$H146+2&amp;":$D$"&amp;$G$2),MATCH("Subnet*",INDIRECT("SubnetsVLANs!$E$"&amp;$H146+2&amp;":$E$"&amp;$G$2),0))),"")</f>
        <v/>
      </c>
      <c r="F146" s="36" t="str">
        <f t="shared" ca="1" si="4"/>
        <v/>
      </c>
      <c r="G146" s="36"/>
      <c r="H146" s="41">
        <v>145</v>
      </c>
      <c r="I146" s="36"/>
      <c r="J146" s="36"/>
      <c r="AU146" s="107" t="str">
        <f t="shared" ca="1" si="5"/>
        <v/>
      </c>
      <c r="AV146" s="57"/>
    </row>
    <row r="147" spans="5:48" x14ac:dyDescent="0.2">
      <c r="E147" s="36" t="str" cm="1">
        <f t="array" aca="1" ref="E147" ca="1">_xlfn.IFNA(IF($H147+1&gt;$G$2,"",INDEX(INDIRECT("SubnetsVLANs!$C$"&amp;$H147+2&amp;":$C$"&amp;$G$2)&amp;"_"&amp;INDIRECT("SubnetsVLANs!$D$"&amp;$H147+2&amp;":$D$"&amp;$G$2),MATCH("Subnet*",INDIRECT("SubnetsVLANs!$E$"&amp;$H147+2&amp;":$E$"&amp;$G$2),0))),"")</f>
        <v/>
      </c>
      <c r="F147" s="36" t="str">
        <f t="shared" ca="1" si="4"/>
        <v/>
      </c>
      <c r="G147" s="36"/>
      <c r="H147" s="41">
        <v>146</v>
      </c>
      <c r="I147" s="36"/>
      <c r="J147" s="36"/>
      <c r="AU147" s="107" t="str">
        <f t="shared" ca="1" si="5"/>
        <v/>
      </c>
      <c r="AV147" s="57"/>
    </row>
    <row r="148" spans="5:48" x14ac:dyDescent="0.2">
      <c r="E148" s="36" t="str" cm="1">
        <f t="array" aca="1" ref="E148" ca="1">_xlfn.IFNA(IF($H148+1&gt;$G$2,"",INDEX(INDIRECT("SubnetsVLANs!$C$"&amp;$H148+2&amp;":$C$"&amp;$G$2)&amp;"_"&amp;INDIRECT("SubnetsVLANs!$D$"&amp;$H148+2&amp;":$D$"&amp;$G$2),MATCH("Subnet*",INDIRECT("SubnetsVLANs!$E$"&amp;$H148+2&amp;":$E$"&amp;$G$2),0))),"")</f>
        <v/>
      </c>
      <c r="F148" s="36" t="str">
        <f t="shared" ca="1" si="4"/>
        <v/>
      </c>
      <c r="G148" s="36"/>
      <c r="H148" s="41">
        <v>147</v>
      </c>
      <c r="I148" s="36"/>
      <c r="J148" s="36"/>
      <c r="AU148" s="107" t="str">
        <f t="shared" ca="1" si="5"/>
        <v/>
      </c>
      <c r="AV148" s="57"/>
    </row>
    <row r="149" spans="5:48" x14ac:dyDescent="0.2">
      <c r="E149" s="36" t="str" cm="1">
        <f t="array" aca="1" ref="E149" ca="1">_xlfn.IFNA(IF($H149+1&gt;$G$2,"",INDEX(INDIRECT("SubnetsVLANs!$C$"&amp;$H149+2&amp;":$C$"&amp;$G$2)&amp;"_"&amp;INDIRECT("SubnetsVLANs!$D$"&amp;$H149+2&amp;":$D$"&amp;$G$2),MATCH("Subnet*",INDIRECT("SubnetsVLANs!$E$"&amp;$H149+2&amp;":$E$"&amp;$G$2),0))),"")</f>
        <v/>
      </c>
      <c r="F149" s="36" t="str">
        <f t="shared" ca="1" si="4"/>
        <v/>
      </c>
      <c r="G149" s="36"/>
      <c r="H149" s="41">
        <v>148</v>
      </c>
      <c r="I149" s="36"/>
      <c r="J149" s="36"/>
      <c r="AU149" s="107" t="str">
        <f t="shared" ca="1" si="5"/>
        <v/>
      </c>
      <c r="AV149" s="57"/>
    </row>
    <row r="150" spans="5:48" x14ac:dyDescent="0.2">
      <c r="E150" s="36" t="str" cm="1">
        <f t="array" aca="1" ref="E150" ca="1">_xlfn.IFNA(IF($H150+1&gt;$G$2,"",INDEX(INDIRECT("SubnetsVLANs!$C$"&amp;$H150+2&amp;":$C$"&amp;$G$2)&amp;"_"&amp;INDIRECT("SubnetsVLANs!$D$"&amp;$H150+2&amp;":$D$"&amp;$G$2),MATCH("Subnet*",INDIRECT("SubnetsVLANs!$E$"&amp;$H150+2&amp;":$E$"&amp;$G$2),0))),"")</f>
        <v/>
      </c>
      <c r="F150" s="36" t="str">
        <f t="shared" ca="1" si="4"/>
        <v/>
      </c>
      <c r="G150" s="36"/>
      <c r="H150" s="41">
        <v>149</v>
      </c>
      <c r="I150" s="36"/>
      <c r="J150" s="36"/>
      <c r="AU150" s="107" t="str">
        <f t="shared" ca="1" si="5"/>
        <v/>
      </c>
      <c r="AV150" s="57"/>
    </row>
    <row r="151" spans="5:48" x14ac:dyDescent="0.2">
      <c r="E151" s="36" t="str" cm="1">
        <f t="array" aca="1" ref="E151" ca="1">_xlfn.IFNA(IF($H151+1&gt;$G$2,"",INDEX(INDIRECT("SubnetsVLANs!$C$"&amp;$H151+2&amp;":$C$"&amp;$G$2)&amp;"_"&amp;INDIRECT("SubnetsVLANs!$D$"&amp;$H151+2&amp;":$D$"&amp;$G$2),MATCH("Subnet*",INDIRECT("SubnetsVLANs!$E$"&amp;$H151+2&amp;":$E$"&amp;$G$2),0))),"")</f>
        <v/>
      </c>
      <c r="F151" s="36" t="str">
        <f t="shared" ca="1" si="4"/>
        <v/>
      </c>
      <c r="G151" s="36"/>
      <c r="H151" s="41">
        <v>150</v>
      </c>
      <c r="I151" s="36"/>
      <c r="J151" s="36"/>
      <c r="AU151" s="107" t="str">
        <f t="shared" ca="1" si="5"/>
        <v/>
      </c>
      <c r="AV151" s="57"/>
    </row>
    <row r="152" spans="5:48" x14ac:dyDescent="0.2">
      <c r="E152" s="36" t="str" cm="1">
        <f t="array" aca="1" ref="E152" ca="1">_xlfn.IFNA(IF($H152+1&gt;$G$2,"",INDEX(INDIRECT("SubnetsVLANs!$C$"&amp;$H152+2&amp;":$C$"&amp;$G$2)&amp;"_"&amp;INDIRECT("SubnetsVLANs!$D$"&amp;$H152+2&amp;":$D$"&amp;$G$2),MATCH("Subnet*",INDIRECT("SubnetsVLANs!$E$"&amp;$H152+2&amp;":$E$"&amp;$G$2),0))),"")</f>
        <v/>
      </c>
      <c r="F152" s="36" t="str">
        <f t="shared" ca="1" si="4"/>
        <v/>
      </c>
      <c r="G152" s="36"/>
      <c r="H152" s="41">
        <v>151</v>
      </c>
      <c r="I152" s="36"/>
      <c r="J152" s="36"/>
      <c r="AU152" s="107" t="str">
        <f t="shared" ca="1" si="5"/>
        <v/>
      </c>
      <c r="AV152" s="57"/>
    </row>
    <row r="153" spans="5:48" x14ac:dyDescent="0.2">
      <c r="E153" s="36" t="str" cm="1">
        <f t="array" aca="1" ref="E153" ca="1">_xlfn.IFNA(IF($H153+1&gt;$G$2,"",INDEX(INDIRECT("SubnetsVLANs!$C$"&amp;$H153+2&amp;":$C$"&amp;$G$2)&amp;"_"&amp;INDIRECT("SubnetsVLANs!$D$"&amp;$H153+2&amp;":$D$"&amp;$G$2),MATCH("Subnet*",INDIRECT("SubnetsVLANs!$E$"&amp;$H153+2&amp;":$E$"&amp;$G$2),0))),"")</f>
        <v/>
      </c>
      <c r="F153" s="36" t="str">
        <f t="shared" ca="1" si="4"/>
        <v/>
      </c>
      <c r="G153" s="36"/>
      <c r="H153" s="41">
        <v>152</v>
      </c>
      <c r="I153" s="36"/>
      <c r="J153" s="36"/>
      <c r="AU153" s="107" t="str">
        <f t="shared" ca="1" si="5"/>
        <v/>
      </c>
      <c r="AV153" s="57"/>
    </row>
    <row r="154" spans="5:48" x14ac:dyDescent="0.2">
      <c r="E154" s="36" t="str" cm="1">
        <f t="array" aca="1" ref="E154" ca="1">_xlfn.IFNA(IF($H154+1&gt;$G$2,"",INDEX(INDIRECT("SubnetsVLANs!$C$"&amp;$H154+2&amp;":$C$"&amp;$G$2)&amp;"_"&amp;INDIRECT("SubnetsVLANs!$D$"&amp;$H154+2&amp;":$D$"&amp;$G$2),MATCH("Subnet*",INDIRECT("SubnetsVLANs!$E$"&amp;$H154+2&amp;":$E$"&amp;$G$2),0))),"")</f>
        <v/>
      </c>
      <c r="F154" s="36" t="str">
        <f t="shared" ca="1" si="4"/>
        <v/>
      </c>
      <c r="G154" s="36"/>
      <c r="H154" s="41">
        <v>153</v>
      </c>
      <c r="I154" s="36"/>
      <c r="J154" s="36"/>
      <c r="AU154" s="107" t="str">
        <f t="shared" ca="1" si="5"/>
        <v/>
      </c>
      <c r="AV154" s="57"/>
    </row>
    <row r="155" spans="5:48" x14ac:dyDescent="0.2">
      <c r="E155" s="36" t="str" cm="1">
        <f t="array" aca="1" ref="E155" ca="1">_xlfn.IFNA(IF($H155+1&gt;$G$2,"",INDEX(INDIRECT("SubnetsVLANs!$C$"&amp;$H155+2&amp;":$C$"&amp;$G$2)&amp;"_"&amp;INDIRECT("SubnetsVLANs!$D$"&amp;$H155+2&amp;":$D$"&amp;$G$2),MATCH("Subnet*",INDIRECT("SubnetsVLANs!$E$"&amp;$H155+2&amp;":$E$"&amp;$G$2),0))),"")</f>
        <v/>
      </c>
      <c r="F155" s="36" t="str">
        <f t="shared" ca="1" si="4"/>
        <v/>
      </c>
      <c r="G155" s="36"/>
      <c r="H155" s="41">
        <v>154</v>
      </c>
      <c r="I155" s="36"/>
      <c r="J155" s="36"/>
      <c r="AU155" s="107" t="str">
        <f t="shared" ca="1" si="5"/>
        <v/>
      </c>
      <c r="AV155" s="57"/>
    </row>
    <row r="156" spans="5:48" x14ac:dyDescent="0.2">
      <c r="E156" s="36" t="str" cm="1">
        <f t="array" aca="1" ref="E156" ca="1">_xlfn.IFNA(IF($H156+1&gt;$G$2,"",INDEX(INDIRECT("SubnetsVLANs!$C$"&amp;$H156+2&amp;":$C$"&amp;$G$2)&amp;"_"&amp;INDIRECT("SubnetsVLANs!$D$"&amp;$H156+2&amp;":$D$"&amp;$G$2),MATCH("Subnet*",INDIRECT("SubnetsVLANs!$E$"&amp;$H156+2&amp;":$E$"&amp;$G$2),0))),"")</f>
        <v/>
      </c>
      <c r="F156" s="36" t="str">
        <f t="shared" ca="1" si="4"/>
        <v/>
      </c>
      <c r="G156" s="36"/>
      <c r="H156" s="41">
        <v>155</v>
      </c>
      <c r="I156" s="36"/>
      <c r="J156" s="36"/>
      <c r="AU156" s="107" t="str">
        <f t="shared" ca="1" si="5"/>
        <v/>
      </c>
      <c r="AV156" s="57"/>
    </row>
    <row r="157" spans="5:48" x14ac:dyDescent="0.2">
      <c r="E157" s="36" t="str" cm="1">
        <f t="array" aca="1" ref="E157" ca="1">_xlfn.IFNA(IF($H157+1&gt;$G$2,"",INDEX(INDIRECT("SubnetsVLANs!$C$"&amp;$H157+2&amp;":$C$"&amp;$G$2)&amp;"_"&amp;INDIRECT("SubnetsVLANs!$D$"&amp;$H157+2&amp;":$D$"&amp;$G$2),MATCH("Subnet*",INDIRECT("SubnetsVLANs!$E$"&amp;$H157+2&amp;":$E$"&amp;$G$2),0))),"")</f>
        <v/>
      </c>
      <c r="F157" s="36" t="str">
        <f t="shared" ca="1" si="4"/>
        <v/>
      </c>
      <c r="G157" s="36"/>
      <c r="H157" s="41">
        <v>156</v>
      </c>
      <c r="I157" s="36"/>
      <c r="J157" s="36"/>
      <c r="AU157" s="107" t="str">
        <f t="shared" ca="1" si="5"/>
        <v/>
      </c>
      <c r="AV157" s="57"/>
    </row>
    <row r="158" spans="5:48" x14ac:dyDescent="0.2">
      <c r="E158" s="36" t="str" cm="1">
        <f t="array" aca="1" ref="E158" ca="1">_xlfn.IFNA(IF($H158+1&gt;$G$2,"",INDEX(INDIRECT("SubnetsVLANs!$C$"&amp;$H158+2&amp;":$C$"&amp;$G$2)&amp;"_"&amp;INDIRECT("SubnetsVLANs!$D$"&amp;$H158+2&amp;":$D$"&amp;$G$2),MATCH("Subnet*",INDIRECT("SubnetsVLANs!$E$"&amp;$H158+2&amp;":$E$"&amp;$G$2),0))),"")</f>
        <v/>
      </c>
      <c r="F158" s="36" t="str">
        <f t="shared" ca="1" si="4"/>
        <v/>
      </c>
      <c r="G158" s="36"/>
      <c r="H158" s="41">
        <v>157</v>
      </c>
      <c r="I158" s="36"/>
      <c r="J158" s="36"/>
      <c r="AU158" s="107" t="str">
        <f t="shared" ca="1" si="5"/>
        <v/>
      </c>
      <c r="AV158" s="57"/>
    </row>
    <row r="159" spans="5:48" x14ac:dyDescent="0.2">
      <c r="E159" s="36" t="str" cm="1">
        <f t="array" aca="1" ref="E159" ca="1">_xlfn.IFNA(IF($H159+1&gt;$G$2,"",INDEX(INDIRECT("SubnetsVLANs!$C$"&amp;$H159+2&amp;":$C$"&amp;$G$2)&amp;"_"&amp;INDIRECT("SubnetsVLANs!$D$"&amp;$H159+2&amp;":$D$"&amp;$G$2),MATCH("Subnet*",INDIRECT("SubnetsVLANs!$E$"&amp;$H159+2&amp;":$E$"&amp;$G$2),0))),"")</f>
        <v/>
      </c>
      <c r="F159" s="36" t="str">
        <f t="shared" ca="1" si="4"/>
        <v/>
      </c>
      <c r="G159" s="36"/>
      <c r="H159" s="41">
        <v>158</v>
      </c>
      <c r="I159" s="36"/>
      <c r="J159" s="36"/>
      <c r="AU159" s="107" t="str">
        <f t="shared" ca="1" si="5"/>
        <v/>
      </c>
      <c r="AV159" s="57"/>
    </row>
    <row r="160" spans="5:48" x14ac:dyDescent="0.2">
      <c r="E160" s="36" t="str" cm="1">
        <f t="array" aca="1" ref="E160" ca="1">_xlfn.IFNA(IF($H160+1&gt;$G$2,"",INDEX(INDIRECT("SubnetsVLANs!$C$"&amp;$H160+2&amp;":$C$"&amp;$G$2)&amp;"_"&amp;INDIRECT("SubnetsVLANs!$D$"&amp;$H160+2&amp;":$D$"&amp;$G$2),MATCH("Subnet*",INDIRECT("SubnetsVLANs!$E$"&amp;$H160+2&amp;":$E$"&amp;$G$2),0))),"")</f>
        <v/>
      </c>
      <c r="F160" s="36" t="str">
        <f t="shared" ca="1" si="4"/>
        <v/>
      </c>
      <c r="G160" s="36"/>
      <c r="H160" s="41">
        <v>159</v>
      </c>
      <c r="I160" s="36"/>
      <c r="J160" s="36"/>
      <c r="AU160" s="107" t="str">
        <f t="shared" ca="1" si="5"/>
        <v/>
      </c>
      <c r="AV160" s="57"/>
    </row>
    <row r="161" spans="5:48" x14ac:dyDescent="0.2">
      <c r="E161" s="36" t="str" cm="1">
        <f t="array" aca="1" ref="E161" ca="1">_xlfn.IFNA(IF($H161+1&gt;$G$2,"",INDEX(INDIRECT("SubnetsVLANs!$C$"&amp;$H161+2&amp;":$C$"&amp;$G$2)&amp;"_"&amp;INDIRECT("SubnetsVLANs!$D$"&amp;$H161+2&amp;":$D$"&amp;$G$2),MATCH("Subnet*",INDIRECT("SubnetsVLANs!$E$"&amp;$H161+2&amp;":$E$"&amp;$G$2),0))),"")</f>
        <v/>
      </c>
      <c r="F161" s="36" t="str">
        <f t="shared" ca="1" si="4"/>
        <v/>
      </c>
      <c r="G161" s="36"/>
      <c r="H161" s="41">
        <v>160</v>
      </c>
      <c r="I161" s="36"/>
      <c r="J161" s="36"/>
      <c r="AU161" s="107" t="str">
        <f t="shared" ca="1" si="5"/>
        <v/>
      </c>
      <c r="AV161" s="57"/>
    </row>
    <row r="162" spans="5:48" x14ac:dyDescent="0.2">
      <c r="E162" s="36" t="str" cm="1">
        <f t="array" aca="1" ref="E162" ca="1">_xlfn.IFNA(IF($H162+1&gt;$G$2,"",INDEX(INDIRECT("SubnetsVLANs!$C$"&amp;$H162+2&amp;":$C$"&amp;$G$2)&amp;"_"&amp;INDIRECT("SubnetsVLANs!$D$"&amp;$H162+2&amp;":$D$"&amp;$G$2),MATCH("Subnet*",INDIRECT("SubnetsVLANs!$E$"&amp;$H162+2&amp;":$E$"&amp;$G$2),0))),"")</f>
        <v/>
      </c>
      <c r="F162" s="36" t="str">
        <f t="shared" ca="1" si="4"/>
        <v/>
      </c>
      <c r="G162" s="36"/>
      <c r="H162" s="41">
        <v>161</v>
      </c>
      <c r="I162" s="36"/>
      <c r="J162" s="36"/>
      <c r="AU162" s="107" t="str">
        <f t="shared" ca="1" si="5"/>
        <v/>
      </c>
      <c r="AV162" s="57"/>
    </row>
    <row r="163" spans="5:48" x14ac:dyDescent="0.2">
      <c r="E163" s="36" t="str" cm="1">
        <f t="array" aca="1" ref="E163" ca="1">_xlfn.IFNA(IF($H163+1&gt;$G$2,"",INDEX(INDIRECT("SubnetsVLANs!$C$"&amp;$H163+2&amp;":$C$"&amp;$G$2)&amp;"_"&amp;INDIRECT("SubnetsVLANs!$D$"&amp;$H163+2&amp;":$D$"&amp;$G$2),MATCH("Subnet*",INDIRECT("SubnetsVLANs!$E$"&amp;$H163+2&amp;":$E$"&amp;$G$2),0))),"")</f>
        <v/>
      </c>
      <c r="F163" s="36" t="str">
        <f t="shared" ca="1" si="4"/>
        <v/>
      </c>
      <c r="G163" s="36"/>
      <c r="H163" s="41">
        <v>162</v>
      </c>
      <c r="I163" s="36"/>
      <c r="J163" s="36"/>
      <c r="AU163" s="107" t="str">
        <f t="shared" ca="1" si="5"/>
        <v/>
      </c>
      <c r="AV163" s="57"/>
    </row>
    <row r="164" spans="5:48" x14ac:dyDescent="0.2">
      <c r="E164" s="36" t="str" cm="1">
        <f t="array" aca="1" ref="E164" ca="1">_xlfn.IFNA(IF($H164+1&gt;$G$2,"",INDEX(INDIRECT("SubnetsVLANs!$C$"&amp;$H164+2&amp;":$C$"&amp;$G$2)&amp;"_"&amp;INDIRECT("SubnetsVLANs!$D$"&amp;$H164+2&amp;":$D$"&amp;$G$2),MATCH("Subnet*",INDIRECT("SubnetsVLANs!$E$"&amp;$H164+2&amp;":$E$"&amp;$G$2),0))),"")</f>
        <v/>
      </c>
      <c r="F164" s="36" t="str">
        <f t="shared" ca="1" si="4"/>
        <v/>
      </c>
      <c r="G164" s="36"/>
      <c r="H164" s="41">
        <v>163</v>
      </c>
      <c r="I164" s="36"/>
      <c r="J164" s="36"/>
      <c r="AU164" s="107" t="str">
        <f t="shared" ca="1" si="5"/>
        <v/>
      </c>
      <c r="AV164" s="57"/>
    </row>
    <row r="165" spans="5:48" x14ac:dyDescent="0.2">
      <c r="E165" s="36" t="str" cm="1">
        <f t="array" aca="1" ref="E165" ca="1">_xlfn.IFNA(IF($H165+1&gt;$G$2,"",INDEX(INDIRECT("SubnetsVLANs!$C$"&amp;$H165+2&amp;":$C$"&amp;$G$2)&amp;"_"&amp;INDIRECT("SubnetsVLANs!$D$"&amp;$H165+2&amp;":$D$"&amp;$G$2),MATCH("Subnet*",INDIRECT("SubnetsVLANs!$E$"&amp;$H165+2&amp;":$E$"&amp;$G$2),0))),"")</f>
        <v/>
      </c>
      <c r="F165" s="36" t="str">
        <f t="shared" ca="1" si="4"/>
        <v/>
      </c>
      <c r="G165" s="36"/>
      <c r="H165" s="41">
        <v>164</v>
      </c>
      <c r="I165" s="36"/>
      <c r="J165" s="36"/>
      <c r="AU165" s="107" t="str">
        <f t="shared" ca="1" si="5"/>
        <v/>
      </c>
      <c r="AV165" s="57"/>
    </row>
    <row r="166" spans="5:48" x14ac:dyDescent="0.2">
      <c r="E166" s="36" t="str" cm="1">
        <f t="array" aca="1" ref="E166" ca="1">_xlfn.IFNA(IF($H166+1&gt;$G$2,"",INDEX(INDIRECT("SubnetsVLANs!$C$"&amp;$H166+2&amp;":$C$"&amp;$G$2)&amp;"_"&amp;INDIRECT("SubnetsVLANs!$D$"&amp;$H166+2&amp;":$D$"&amp;$G$2),MATCH("Subnet*",INDIRECT("SubnetsVLANs!$E$"&amp;$H166+2&amp;":$E$"&amp;$G$2),0))),"")</f>
        <v/>
      </c>
      <c r="F166" s="36" t="str">
        <f t="shared" ca="1" si="4"/>
        <v/>
      </c>
      <c r="G166" s="36"/>
      <c r="H166" s="41">
        <v>165</v>
      </c>
      <c r="I166" s="36"/>
      <c r="J166" s="36"/>
      <c r="AU166" s="107" t="str">
        <f t="shared" ca="1" si="5"/>
        <v/>
      </c>
      <c r="AV166" s="57"/>
    </row>
    <row r="167" spans="5:48" x14ac:dyDescent="0.2">
      <c r="E167" s="36" t="str" cm="1">
        <f t="array" aca="1" ref="E167" ca="1">_xlfn.IFNA(IF($H167+1&gt;$G$2,"",INDEX(INDIRECT("SubnetsVLANs!$C$"&amp;$H167+2&amp;":$C$"&amp;$G$2)&amp;"_"&amp;INDIRECT("SubnetsVLANs!$D$"&amp;$H167+2&amp;":$D$"&amp;$G$2),MATCH("Subnet*",INDIRECT("SubnetsVLANs!$E$"&amp;$H167+2&amp;":$E$"&amp;$G$2),0))),"")</f>
        <v/>
      </c>
      <c r="F167" s="36" t="str">
        <f t="shared" ca="1" si="4"/>
        <v/>
      </c>
      <c r="G167" s="36"/>
      <c r="H167" s="41">
        <v>166</v>
      </c>
      <c r="I167" s="36"/>
      <c r="J167" s="36"/>
      <c r="AU167" s="107" t="str">
        <f t="shared" ca="1" si="5"/>
        <v/>
      </c>
      <c r="AV167" s="57"/>
    </row>
    <row r="168" spans="5:48" x14ac:dyDescent="0.2">
      <c r="E168" s="36" t="str" cm="1">
        <f t="array" aca="1" ref="E168" ca="1">_xlfn.IFNA(IF($H168+1&gt;$G$2,"",INDEX(INDIRECT("SubnetsVLANs!$C$"&amp;$H168+2&amp;":$C$"&amp;$G$2)&amp;"_"&amp;INDIRECT("SubnetsVLANs!$D$"&amp;$H168+2&amp;":$D$"&amp;$G$2),MATCH("Subnet*",INDIRECT("SubnetsVLANs!$E$"&amp;$H168+2&amp;":$E$"&amp;$G$2),0))),"")</f>
        <v/>
      </c>
      <c r="F168" s="36" t="str">
        <f t="shared" ca="1" si="4"/>
        <v/>
      </c>
      <c r="G168" s="36"/>
      <c r="H168" s="41">
        <v>167</v>
      </c>
      <c r="I168" s="36"/>
      <c r="J168" s="36"/>
      <c r="AU168" s="107" t="str">
        <f t="shared" ca="1" si="5"/>
        <v/>
      </c>
      <c r="AV168" s="57"/>
    </row>
    <row r="169" spans="5:48" x14ac:dyDescent="0.2">
      <c r="E169" s="36" t="str" cm="1">
        <f t="array" aca="1" ref="E169" ca="1">_xlfn.IFNA(IF($H169+1&gt;$G$2,"",INDEX(INDIRECT("SubnetsVLANs!$C$"&amp;$H169+2&amp;":$C$"&amp;$G$2)&amp;"_"&amp;INDIRECT("SubnetsVLANs!$D$"&amp;$H169+2&amp;":$D$"&amp;$G$2),MATCH("Subnet*",INDIRECT("SubnetsVLANs!$E$"&amp;$H169+2&amp;":$E$"&amp;$G$2),0))),"")</f>
        <v/>
      </c>
      <c r="F169" s="36" t="str">
        <f t="shared" ca="1" si="4"/>
        <v/>
      </c>
      <c r="G169" s="36"/>
      <c r="H169" s="41">
        <v>168</v>
      </c>
      <c r="I169" s="36"/>
      <c r="J169" s="36"/>
      <c r="AU169" s="107" t="str">
        <f t="shared" ca="1" si="5"/>
        <v/>
      </c>
      <c r="AV169" s="57"/>
    </row>
    <row r="170" spans="5:48" x14ac:dyDescent="0.2">
      <c r="E170" s="36" t="str" cm="1">
        <f t="array" aca="1" ref="E170" ca="1">_xlfn.IFNA(IF($H170+1&gt;$G$2,"",INDEX(INDIRECT("SubnetsVLANs!$C$"&amp;$H170+2&amp;":$C$"&amp;$G$2)&amp;"_"&amp;INDIRECT("SubnetsVLANs!$D$"&amp;$H170+2&amp;":$D$"&amp;$G$2),MATCH("Subnet*",INDIRECT("SubnetsVLANs!$E$"&amp;$H170+2&amp;":$E$"&amp;$G$2),0))),"")</f>
        <v/>
      </c>
      <c r="F170" s="36" t="str">
        <f t="shared" ca="1" si="4"/>
        <v/>
      </c>
      <c r="G170" s="36"/>
      <c r="H170" s="41">
        <v>169</v>
      </c>
      <c r="I170" s="36"/>
      <c r="J170" s="36"/>
      <c r="AU170" s="107" t="str">
        <f t="shared" ca="1" si="5"/>
        <v/>
      </c>
      <c r="AV170" s="57"/>
    </row>
    <row r="171" spans="5:48" x14ac:dyDescent="0.2">
      <c r="E171" s="36" t="str" cm="1">
        <f t="array" aca="1" ref="E171" ca="1">_xlfn.IFNA(IF($H171+1&gt;$G$2,"",INDEX(INDIRECT("SubnetsVLANs!$C$"&amp;$H171+2&amp;":$C$"&amp;$G$2)&amp;"_"&amp;INDIRECT("SubnetsVLANs!$D$"&amp;$H171+2&amp;":$D$"&amp;$G$2),MATCH("Subnet*",INDIRECT("SubnetsVLANs!$E$"&amp;$H171+2&amp;":$E$"&amp;$G$2),0))),"")</f>
        <v/>
      </c>
      <c r="F171" s="36" t="str">
        <f t="shared" ca="1" si="4"/>
        <v/>
      </c>
      <c r="G171" s="36"/>
      <c r="H171" s="41">
        <v>170</v>
      </c>
      <c r="I171" s="36"/>
      <c r="J171" s="36"/>
      <c r="AU171" s="107" t="str">
        <f t="shared" ca="1" si="5"/>
        <v/>
      </c>
      <c r="AV171" s="57"/>
    </row>
    <row r="172" spans="5:48" x14ac:dyDescent="0.2">
      <c r="E172" s="36" t="str" cm="1">
        <f t="array" aca="1" ref="E172" ca="1">_xlfn.IFNA(IF($H172+1&gt;$G$2,"",INDEX(INDIRECT("SubnetsVLANs!$C$"&amp;$H172+2&amp;":$C$"&amp;$G$2)&amp;"_"&amp;INDIRECT("SubnetsVLANs!$D$"&amp;$H172+2&amp;":$D$"&amp;$G$2),MATCH("Subnet*",INDIRECT("SubnetsVLANs!$E$"&amp;$H172+2&amp;":$E$"&amp;$G$2),0))),"")</f>
        <v/>
      </c>
      <c r="F172" s="36" t="str">
        <f t="shared" ca="1" si="4"/>
        <v/>
      </c>
      <c r="G172" s="36"/>
      <c r="H172" s="41">
        <v>171</v>
      </c>
      <c r="I172" s="36"/>
      <c r="J172" s="36"/>
      <c r="AU172" s="107" t="str">
        <f t="shared" ca="1" si="5"/>
        <v/>
      </c>
      <c r="AV172" s="57"/>
    </row>
    <row r="173" spans="5:48" x14ac:dyDescent="0.2">
      <c r="E173" s="36" t="str" cm="1">
        <f t="array" aca="1" ref="E173" ca="1">_xlfn.IFNA(IF($H173+1&gt;$G$2,"",INDEX(INDIRECT("SubnetsVLANs!$C$"&amp;$H173+2&amp;":$C$"&amp;$G$2)&amp;"_"&amp;INDIRECT("SubnetsVLANs!$D$"&amp;$H173+2&amp;":$D$"&amp;$G$2),MATCH("Subnet*",INDIRECT("SubnetsVLANs!$E$"&amp;$H173+2&amp;":$E$"&amp;$G$2),0))),"")</f>
        <v/>
      </c>
      <c r="F173" s="36" t="str">
        <f t="shared" ca="1" si="4"/>
        <v/>
      </c>
      <c r="G173" s="36"/>
      <c r="H173" s="41">
        <v>172</v>
      </c>
      <c r="I173" s="36"/>
      <c r="J173" s="36"/>
      <c r="AU173" s="107" t="str">
        <f t="shared" ca="1" si="5"/>
        <v/>
      </c>
      <c r="AV173" s="57"/>
    </row>
    <row r="174" spans="5:48" x14ac:dyDescent="0.2">
      <c r="E174" s="36" t="str" cm="1">
        <f t="array" aca="1" ref="E174" ca="1">_xlfn.IFNA(IF($H174+1&gt;$G$2,"",INDEX(INDIRECT("SubnetsVLANs!$C$"&amp;$H174+2&amp;":$C$"&amp;$G$2)&amp;"_"&amp;INDIRECT("SubnetsVLANs!$D$"&amp;$H174+2&amp;":$D$"&amp;$G$2),MATCH("Subnet*",INDIRECT("SubnetsVLANs!$E$"&amp;$H174+2&amp;":$E$"&amp;$G$2),0))),"")</f>
        <v/>
      </c>
      <c r="F174" s="36" t="str">
        <f t="shared" ca="1" si="4"/>
        <v/>
      </c>
      <c r="G174" s="36"/>
      <c r="H174" s="41">
        <v>173</v>
      </c>
      <c r="I174" s="36"/>
      <c r="J174" s="36"/>
      <c r="AU174" s="107" t="str">
        <f t="shared" ca="1" si="5"/>
        <v/>
      </c>
      <c r="AV174" s="57"/>
    </row>
    <row r="175" spans="5:48" x14ac:dyDescent="0.2">
      <c r="E175" s="36" t="str" cm="1">
        <f t="array" aca="1" ref="E175" ca="1">_xlfn.IFNA(IF($H175+1&gt;$G$2,"",INDEX(INDIRECT("SubnetsVLANs!$C$"&amp;$H175+2&amp;":$C$"&amp;$G$2)&amp;"_"&amp;INDIRECT("SubnetsVLANs!$D$"&amp;$H175+2&amp;":$D$"&amp;$G$2),MATCH("Subnet*",INDIRECT("SubnetsVLANs!$E$"&amp;$H175+2&amp;":$E$"&amp;$G$2),0))),"")</f>
        <v/>
      </c>
      <c r="F175" s="36" t="str">
        <f t="shared" ca="1" si="4"/>
        <v/>
      </c>
      <c r="G175" s="36"/>
      <c r="H175" s="41">
        <v>174</v>
      </c>
      <c r="I175" s="36"/>
      <c r="J175" s="36"/>
      <c r="AU175" s="107" t="str">
        <f t="shared" ca="1" si="5"/>
        <v/>
      </c>
      <c r="AV175" s="57"/>
    </row>
    <row r="176" spans="5:48" x14ac:dyDescent="0.2">
      <c r="E176" s="36" t="str" cm="1">
        <f t="array" aca="1" ref="E176" ca="1">_xlfn.IFNA(IF($H176+1&gt;$G$2,"",INDEX(INDIRECT("SubnetsVLANs!$C$"&amp;$H176+2&amp;":$C$"&amp;$G$2)&amp;"_"&amp;INDIRECT("SubnetsVLANs!$D$"&amp;$H176+2&amp;":$D$"&amp;$G$2),MATCH("Subnet*",INDIRECT("SubnetsVLANs!$E$"&amp;$H176+2&amp;":$E$"&amp;$G$2),0))),"")</f>
        <v/>
      </c>
      <c r="F176" s="36" t="str">
        <f t="shared" ca="1" si="4"/>
        <v/>
      </c>
      <c r="G176" s="36"/>
      <c r="H176" s="41">
        <v>175</v>
      </c>
      <c r="I176" s="36"/>
      <c r="J176" s="36"/>
      <c r="AU176" s="107" t="str">
        <f t="shared" ca="1" si="5"/>
        <v/>
      </c>
      <c r="AV176" s="57"/>
    </row>
    <row r="177" spans="5:48" x14ac:dyDescent="0.2">
      <c r="E177" s="36" t="str" cm="1">
        <f t="array" aca="1" ref="E177" ca="1">_xlfn.IFNA(IF($H177+1&gt;$G$2,"",INDEX(INDIRECT("SubnetsVLANs!$C$"&amp;$H177+2&amp;":$C$"&amp;$G$2)&amp;"_"&amp;INDIRECT("SubnetsVLANs!$D$"&amp;$H177+2&amp;":$D$"&amp;$G$2),MATCH("Subnet*",INDIRECT("SubnetsVLANs!$E$"&amp;$H177+2&amp;":$E$"&amp;$G$2),0))),"")</f>
        <v/>
      </c>
      <c r="F177" s="36" t="str">
        <f t="shared" ca="1" si="4"/>
        <v/>
      </c>
      <c r="G177" s="36"/>
      <c r="H177" s="41">
        <v>176</v>
      </c>
      <c r="I177" s="36"/>
      <c r="J177" s="36"/>
      <c r="AU177" s="107" t="str">
        <f t="shared" ca="1" si="5"/>
        <v/>
      </c>
      <c r="AV177" s="57"/>
    </row>
    <row r="178" spans="5:48" x14ac:dyDescent="0.2">
      <c r="E178" s="36" t="str" cm="1">
        <f t="array" aca="1" ref="E178" ca="1">_xlfn.IFNA(IF($H178+1&gt;$G$2,"",INDEX(INDIRECT("SubnetsVLANs!$C$"&amp;$H178+2&amp;":$C$"&amp;$G$2)&amp;"_"&amp;INDIRECT("SubnetsVLANs!$D$"&amp;$H178+2&amp;":$D$"&amp;$G$2),MATCH("Subnet*",INDIRECT("SubnetsVLANs!$E$"&amp;$H178+2&amp;":$E$"&amp;$G$2),0))),"")</f>
        <v/>
      </c>
      <c r="F178" s="36" t="str">
        <f t="shared" ca="1" si="4"/>
        <v/>
      </c>
      <c r="G178" s="36"/>
      <c r="H178" s="41">
        <v>177</v>
      </c>
      <c r="I178" s="36"/>
      <c r="J178" s="36"/>
      <c r="AU178" s="107" t="str">
        <f t="shared" ca="1" si="5"/>
        <v/>
      </c>
      <c r="AV178" s="57"/>
    </row>
    <row r="179" spans="5:48" x14ac:dyDescent="0.2">
      <c r="E179" s="36" t="str" cm="1">
        <f t="array" aca="1" ref="E179" ca="1">_xlfn.IFNA(IF($H179+1&gt;$G$2,"",INDEX(INDIRECT("SubnetsVLANs!$C$"&amp;$H179+2&amp;":$C$"&amp;$G$2)&amp;"_"&amp;INDIRECT("SubnetsVLANs!$D$"&amp;$H179+2&amp;":$D$"&amp;$G$2),MATCH("Subnet*",INDIRECT("SubnetsVLANs!$E$"&amp;$H179+2&amp;":$E$"&amp;$G$2),0))),"")</f>
        <v/>
      </c>
      <c r="F179" s="36" t="str">
        <f t="shared" ca="1" si="4"/>
        <v/>
      </c>
      <c r="G179" s="36"/>
      <c r="H179" s="41">
        <v>178</v>
      </c>
      <c r="I179" s="36"/>
      <c r="J179" s="36"/>
      <c r="AU179" s="107" t="str">
        <f t="shared" ca="1" si="5"/>
        <v/>
      </c>
      <c r="AV179" s="57"/>
    </row>
    <row r="180" spans="5:48" x14ac:dyDescent="0.2">
      <c r="E180" s="36" t="str" cm="1">
        <f t="array" aca="1" ref="E180" ca="1">_xlfn.IFNA(IF($H180+1&gt;$G$2,"",INDEX(INDIRECT("SubnetsVLANs!$C$"&amp;$H180+2&amp;":$C$"&amp;$G$2)&amp;"_"&amp;INDIRECT("SubnetsVLANs!$D$"&amp;$H180+2&amp;":$D$"&amp;$G$2),MATCH("Subnet*",INDIRECT("SubnetsVLANs!$E$"&amp;$H180+2&amp;":$E$"&amp;$G$2),0))),"")</f>
        <v/>
      </c>
      <c r="F180" s="36" t="str">
        <f t="shared" ca="1" si="4"/>
        <v/>
      </c>
      <c r="G180" s="36"/>
      <c r="H180" s="41">
        <v>179</v>
      </c>
      <c r="I180" s="36"/>
      <c r="J180" s="36"/>
      <c r="AU180" s="107" t="str">
        <f t="shared" ca="1" si="5"/>
        <v/>
      </c>
      <c r="AV180" s="57"/>
    </row>
    <row r="181" spans="5:48" x14ac:dyDescent="0.2">
      <c r="E181" s="36" t="str" cm="1">
        <f t="array" aca="1" ref="E181" ca="1">_xlfn.IFNA(IF($H181+1&gt;$G$2,"",INDEX(INDIRECT("SubnetsVLANs!$C$"&amp;$H181+2&amp;":$C$"&amp;$G$2)&amp;"_"&amp;INDIRECT("SubnetsVLANs!$D$"&amp;$H181+2&amp;":$D$"&amp;$G$2),MATCH("Subnet*",INDIRECT("SubnetsVLANs!$E$"&amp;$H181+2&amp;":$E$"&amp;$G$2),0))),"")</f>
        <v/>
      </c>
      <c r="F181" s="36" t="str">
        <f t="shared" ca="1" si="4"/>
        <v/>
      </c>
      <c r="G181" s="36"/>
      <c r="H181" s="41">
        <v>180</v>
      </c>
      <c r="I181" s="36"/>
      <c r="J181" s="36"/>
      <c r="AU181" s="107" t="str">
        <f t="shared" ca="1" si="5"/>
        <v/>
      </c>
      <c r="AV181" s="57"/>
    </row>
    <row r="182" spans="5:48" x14ac:dyDescent="0.2">
      <c r="E182" s="36" t="str" cm="1">
        <f t="array" aca="1" ref="E182" ca="1">_xlfn.IFNA(IF($H182+1&gt;$G$2,"",INDEX(INDIRECT("SubnetsVLANs!$C$"&amp;$H182+2&amp;":$C$"&amp;$G$2)&amp;"_"&amp;INDIRECT("SubnetsVLANs!$D$"&amp;$H182+2&amp;":$D$"&amp;$G$2),MATCH("Subnet*",INDIRECT("SubnetsVLANs!$E$"&amp;$H182+2&amp;":$E$"&amp;$G$2),0))),"")</f>
        <v/>
      </c>
      <c r="F182" s="36" t="str">
        <f t="shared" ca="1" si="4"/>
        <v/>
      </c>
      <c r="G182" s="36"/>
      <c r="H182" s="41">
        <v>181</v>
      </c>
      <c r="I182" s="36"/>
      <c r="J182" s="36"/>
      <c r="AU182" s="107" t="str">
        <f t="shared" ca="1" si="5"/>
        <v/>
      </c>
      <c r="AV182" s="57"/>
    </row>
    <row r="183" spans="5:48" x14ac:dyDescent="0.2">
      <c r="E183" s="36" t="str" cm="1">
        <f t="array" aca="1" ref="E183" ca="1">_xlfn.IFNA(IF($H183+1&gt;$G$2,"",INDEX(INDIRECT("SubnetsVLANs!$C$"&amp;$H183+2&amp;":$C$"&amp;$G$2)&amp;"_"&amp;INDIRECT("SubnetsVLANs!$D$"&amp;$H183+2&amp;":$D$"&amp;$G$2),MATCH("Subnet*",INDIRECT("SubnetsVLANs!$E$"&amp;$H183+2&amp;":$E$"&amp;$G$2),0))),"")</f>
        <v/>
      </c>
      <c r="F183" s="36" t="str">
        <f t="shared" ca="1" si="4"/>
        <v/>
      </c>
      <c r="G183" s="36"/>
      <c r="H183" s="41">
        <v>182</v>
      </c>
      <c r="I183" s="36"/>
      <c r="J183" s="36"/>
      <c r="AU183" s="107" t="str">
        <f t="shared" ca="1" si="5"/>
        <v/>
      </c>
      <c r="AV183" s="57"/>
    </row>
    <row r="184" spans="5:48" x14ac:dyDescent="0.2">
      <c r="E184" s="36" t="str" cm="1">
        <f t="array" aca="1" ref="E184" ca="1">_xlfn.IFNA(IF($H184+1&gt;$G$2,"",INDEX(INDIRECT("SubnetsVLANs!$C$"&amp;$H184+2&amp;":$C$"&amp;$G$2)&amp;"_"&amp;INDIRECT("SubnetsVLANs!$D$"&amp;$H184+2&amp;":$D$"&amp;$G$2),MATCH("Subnet*",INDIRECT("SubnetsVLANs!$E$"&amp;$H184+2&amp;":$E$"&amp;$G$2),0))),"")</f>
        <v/>
      </c>
      <c r="F184" s="36" t="str">
        <f t="shared" ca="1" si="4"/>
        <v/>
      </c>
      <c r="G184" s="36"/>
      <c r="H184" s="41">
        <v>183</v>
      </c>
      <c r="I184" s="36"/>
      <c r="J184" s="36"/>
      <c r="AU184" s="107" t="str">
        <f t="shared" ca="1" si="5"/>
        <v/>
      </c>
      <c r="AV184" s="57"/>
    </row>
    <row r="185" spans="5:48" x14ac:dyDescent="0.2">
      <c r="E185" s="36" t="str" cm="1">
        <f t="array" aca="1" ref="E185" ca="1">_xlfn.IFNA(IF($H185+1&gt;$G$2,"",INDEX(INDIRECT("SubnetsVLANs!$C$"&amp;$H185+2&amp;":$C$"&amp;$G$2)&amp;"_"&amp;INDIRECT("SubnetsVLANs!$D$"&amp;$H185+2&amp;":$D$"&amp;$G$2),MATCH("Subnet*",INDIRECT("SubnetsVLANs!$E$"&amp;$H185+2&amp;":$E$"&amp;$G$2),0))),"")</f>
        <v/>
      </c>
      <c r="F185" s="36" t="str">
        <f t="shared" ca="1" si="4"/>
        <v/>
      </c>
      <c r="G185" s="36"/>
      <c r="H185" s="41">
        <v>184</v>
      </c>
      <c r="I185" s="36"/>
      <c r="J185" s="36"/>
      <c r="AU185" s="107" t="str">
        <f t="shared" ca="1" si="5"/>
        <v/>
      </c>
      <c r="AV185" s="57"/>
    </row>
    <row r="186" spans="5:48" x14ac:dyDescent="0.2">
      <c r="E186" s="36" t="str" cm="1">
        <f t="array" aca="1" ref="E186" ca="1">_xlfn.IFNA(IF($H186+1&gt;$G$2,"",INDEX(INDIRECT("SubnetsVLANs!$C$"&amp;$H186+2&amp;":$C$"&amp;$G$2)&amp;"_"&amp;INDIRECT("SubnetsVLANs!$D$"&amp;$H186+2&amp;":$D$"&amp;$G$2),MATCH("Subnet*",INDIRECT("SubnetsVLANs!$E$"&amp;$H186+2&amp;":$E$"&amp;$G$2),0))),"")</f>
        <v/>
      </c>
      <c r="F186" s="36" t="str">
        <f t="shared" ca="1" si="4"/>
        <v/>
      </c>
      <c r="G186" s="36"/>
      <c r="H186" s="41">
        <v>185</v>
      </c>
      <c r="I186" s="36"/>
      <c r="J186" s="36"/>
      <c r="AU186" s="107" t="str">
        <f t="shared" ca="1" si="5"/>
        <v/>
      </c>
      <c r="AV186" s="57"/>
    </row>
    <row r="187" spans="5:48" x14ac:dyDescent="0.2">
      <c r="E187" s="36" t="str" cm="1">
        <f t="array" aca="1" ref="E187" ca="1">_xlfn.IFNA(IF($H187+1&gt;$G$2,"",INDEX(INDIRECT("SubnetsVLANs!$C$"&amp;$H187+2&amp;":$C$"&amp;$G$2)&amp;"_"&amp;INDIRECT("SubnetsVLANs!$D$"&amp;$H187+2&amp;":$D$"&amp;$G$2),MATCH("Subnet*",INDIRECT("SubnetsVLANs!$E$"&amp;$H187+2&amp;":$E$"&amp;$G$2),0))),"")</f>
        <v/>
      </c>
      <c r="F187" s="36" t="str">
        <f t="shared" ca="1" si="4"/>
        <v/>
      </c>
      <c r="G187" s="36"/>
      <c r="H187" s="41">
        <v>186</v>
      </c>
      <c r="I187" s="36"/>
      <c r="J187" s="36"/>
      <c r="AU187" s="107" t="str">
        <f t="shared" ca="1" si="5"/>
        <v/>
      </c>
      <c r="AV187" s="57"/>
    </row>
    <row r="188" spans="5:48" x14ac:dyDescent="0.2">
      <c r="E188" s="36" t="str" cm="1">
        <f t="array" aca="1" ref="E188" ca="1">_xlfn.IFNA(IF($H188+1&gt;$G$2,"",INDEX(INDIRECT("SubnetsVLANs!$C$"&amp;$H188+2&amp;":$C$"&amp;$G$2)&amp;"_"&amp;INDIRECT("SubnetsVLANs!$D$"&amp;$H188+2&amp;":$D$"&amp;$G$2),MATCH("Subnet*",INDIRECT("SubnetsVLANs!$E$"&amp;$H188+2&amp;":$E$"&amp;$G$2),0))),"")</f>
        <v/>
      </c>
      <c r="F188" s="36" t="str">
        <f t="shared" ca="1" si="4"/>
        <v/>
      </c>
      <c r="G188" s="36"/>
      <c r="H188" s="41">
        <v>187</v>
      </c>
      <c r="I188" s="36"/>
      <c r="J188" s="36"/>
      <c r="AU188" s="107" t="str">
        <f t="shared" ca="1" si="5"/>
        <v/>
      </c>
      <c r="AV188" s="57"/>
    </row>
    <row r="189" spans="5:48" x14ac:dyDescent="0.2">
      <c r="E189" s="36" t="str" cm="1">
        <f t="array" aca="1" ref="E189" ca="1">_xlfn.IFNA(IF($H189+1&gt;$G$2,"",INDEX(INDIRECT("SubnetsVLANs!$C$"&amp;$H189+2&amp;":$C$"&amp;$G$2)&amp;"_"&amp;INDIRECT("SubnetsVLANs!$D$"&amp;$H189+2&amp;":$D$"&amp;$G$2),MATCH("Subnet*",INDIRECT("SubnetsVLANs!$E$"&amp;$H189+2&amp;":$E$"&amp;$G$2),0))),"")</f>
        <v/>
      </c>
      <c r="F189" s="36" t="str">
        <f t="shared" ca="1" si="4"/>
        <v/>
      </c>
      <c r="G189" s="36"/>
      <c r="H189" s="41">
        <v>188</v>
      </c>
      <c r="I189" s="36"/>
      <c r="J189" s="36"/>
      <c r="AU189" s="107" t="str">
        <f t="shared" ca="1" si="5"/>
        <v/>
      </c>
      <c r="AV189" s="57"/>
    </row>
    <row r="190" spans="5:48" x14ac:dyDescent="0.2">
      <c r="E190" s="36" t="str" cm="1">
        <f t="array" aca="1" ref="E190" ca="1">_xlfn.IFNA(IF($H190+1&gt;$G$2,"",INDEX(INDIRECT("SubnetsVLANs!$C$"&amp;$H190+2&amp;":$C$"&amp;$G$2)&amp;"_"&amp;INDIRECT("SubnetsVLANs!$D$"&amp;$H190+2&amp;":$D$"&amp;$G$2),MATCH("Subnet*",INDIRECT("SubnetsVLANs!$E$"&amp;$H190+2&amp;":$E$"&amp;$G$2),0))),"")</f>
        <v/>
      </c>
      <c r="F190" s="36" t="str">
        <f t="shared" ca="1" si="4"/>
        <v/>
      </c>
      <c r="G190" s="36"/>
      <c r="H190" s="41">
        <v>189</v>
      </c>
      <c r="I190" s="36"/>
      <c r="J190" s="36"/>
      <c r="AU190" s="107" t="str">
        <f t="shared" ca="1" si="5"/>
        <v/>
      </c>
      <c r="AV190" s="57"/>
    </row>
    <row r="191" spans="5:48" x14ac:dyDescent="0.2">
      <c r="E191" s="36" t="str" cm="1">
        <f t="array" aca="1" ref="E191" ca="1">_xlfn.IFNA(IF($H191+1&gt;$G$2,"",INDEX(INDIRECT("SubnetsVLANs!$C$"&amp;$H191+2&amp;":$C$"&amp;$G$2)&amp;"_"&amp;INDIRECT("SubnetsVLANs!$D$"&amp;$H191+2&amp;":$D$"&amp;$G$2),MATCH("Subnet*",INDIRECT("SubnetsVLANs!$E$"&amp;$H191+2&amp;":$E$"&amp;$G$2),0))),"")</f>
        <v/>
      </c>
      <c r="F191" s="36" t="str">
        <f t="shared" ca="1" si="4"/>
        <v/>
      </c>
      <c r="G191" s="36"/>
      <c r="H191" s="41">
        <v>190</v>
      </c>
      <c r="I191" s="36"/>
      <c r="J191" s="36"/>
      <c r="AU191" s="107" t="str">
        <f t="shared" ca="1" si="5"/>
        <v/>
      </c>
      <c r="AV191" s="57"/>
    </row>
    <row r="192" spans="5:48" x14ac:dyDescent="0.2">
      <c r="E192" s="36" t="str" cm="1">
        <f t="array" aca="1" ref="E192" ca="1">_xlfn.IFNA(IF($H192+1&gt;$G$2,"",INDEX(INDIRECT("SubnetsVLANs!$C$"&amp;$H192+2&amp;":$C$"&amp;$G$2)&amp;"_"&amp;INDIRECT("SubnetsVLANs!$D$"&amp;$H192+2&amp;":$D$"&amp;$G$2),MATCH("Subnet*",INDIRECT("SubnetsVLANs!$E$"&amp;$H192+2&amp;":$E$"&amp;$G$2),0))),"")</f>
        <v/>
      </c>
      <c r="F192" s="36" t="str">
        <f t="shared" ca="1" si="4"/>
        <v/>
      </c>
      <c r="G192" s="36"/>
      <c r="H192" s="41">
        <v>191</v>
      </c>
      <c r="I192" s="36"/>
      <c r="J192" s="36"/>
      <c r="AU192" s="107" t="str">
        <f t="shared" ca="1" si="5"/>
        <v/>
      </c>
      <c r="AV192" s="57"/>
    </row>
    <row r="193" spans="5:48" x14ac:dyDescent="0.2">
      <c r="E193" s="36" t="str" cm="1">
        <f t="array" aca="1" ref="E193" ca="1">_xlfn.IFNA(IF($H193+1&gt;$G$2,"",INDEX(INDIRECT("SubnetsVLANs!$C$"&amp;$H193+2&amp;":$C$"&amp;$G$2)&amp;"_"&amp;INDIRECT("SubnetsVLANs!$D$"&amp;$H193+2&amp;":$D$"&amp;$G$2),MATCH("Subnet*",INDIRECT("SubnetsVLANs!$E$"&amp;$H193+2&amp;":$E$"&amp;$G$2),0))),"")</f>
        <v/>
      </c>
      <c r="F193" s="36" t="str">
        <f t="shared" ca="1" si="4"/>
        <v/>
      </c>
      <c r="G193" s="36"/>
      <c r="H193" s="41">
        <v>192</v>
      </c>
      <c r="I193" s="36"/>
      <c r="J193" s="36"/>
      <c r="AU193" s="107" t="str">
        <f t="shared" ca="1" si="5"/>
        <v/>
      </c>
      <c r="AV193" s="57"/>
    </row>
    <row r="194" spans="5:48" x14ac:dyDescent="0.2">
      <c r="E194" s="36" t="str" cm="1">
        <f t="array" aca="1" ref="E194" ca="1">_xlfn.IFNA(IF($H194+1&gt;$G$2,"",INDEX(INDIRECT("SubnetsVLANs!$C$"&amp;$H194+2&amp;":$C$"&amp;$G$2)&amp;"_"&amp;INDIRECT("SubnetsVLANs!$D$"&amp;$H194+2&amp;":$D$"&amp;$G$2),MATCH("Subnet*",INDIRECT("SubnetsVLANs!$E$"&amp;$H194+2&amp;":$E$"&amp;$G$2),0))),"")</f>
        <v/>
      </c>
      <c r="F194" s="36" t="str">
        <f t="shared" ca="1" si="4"/>
        <v/>
      </c>
      <c r="G194" s="36"/>
      <c r="H194" s="41">
        <v>193</v>
      </c>
      <c r="I194" s="36"/>
      <c r="J194" s="36"/>
      <c r="AU194" s="107" t="str">
        <f t="shared" ca="1" si="5"/>
        <v/>
      </c>
      <c r="AV194" s="57"/>
    </row>
    <row r="195" spans="5:48" x14ac:dyDescent="0.2">
      <c r="E195" s="36" t="str" cm="1">
        <f t="array" aca="1" ref="E195" ca="1">_xlfn.IFNA(IF($H195+1&gt;$G$2,"",INDEX(INDIRECT("SubnetsVLANs!$C$"&amp;$H195+2&amp;":$C$"&amp;$G$2)&amp;"_"&amp;INDIRECT("SubnetsVLANs!$D$"&amp;$H195+2&amp;":$D$"&amp;$G$2),MATCH("Subnet*",INDIRECT("SubnetsVLANs!$E$"&amp;$H195+2&amp;":$E$"&amp;$G$2),0))),"")</f>
        <v/>
      </c>
      <c r="F195" s="36" t="str">
        <f t="shared" ref="F195:F201" ca="1" si="6">_xlfn.IFNA(IF($H195+1&gt;$G$2,"",INDEX(INDIRECT("SubnetsVLANs!$D$"&amp;$H195+2&amp;":$D$"&amp;$G$2),MATCH("vlan*",INDIRECT("SubnetsVLANs!$E$"&amp;$H195+2&amp;":$E$"&amp;$G$2),0))),"")</f>
        <v/>
      </c>
      <c r="G195" s="36"/>
      <c r="H195" s="41">
        <v>194</v>
      </c>
      <c r="I195" s="36"/>
      <c r="J195" s="36"/>
      <c r="AU195" s="107" t="str">
        <f t="shared" ref="AU195:AU200" ca="1" si="7">_xlfn.IFNA(IF($H195+1&gt;$G$2,"",INDEX(INDIRECT("SubnetsVLANs!$D$"&amp;$H195+2&amp;":$D$"&amp;$G$2),MATCH("Subnet*",INDIRECT("SubnetsVLANs!$E$"&amp;$H195+2&amp;":$E$"&amp;$G$2),0))),"")</f>
        <v/>
      </c>
      <c r="AV195" s="57"/>
    </row>
    <row r="196" spans="5:48" x14ac:dyDescent="0.2">
      <c r="E196" s="36" t="str" cm="1">
        <f t="array" aca="1" ref="E196" ca="1">_xlfn.IFNA(IF($H196+1&gt;$G$2,"",INDEX(INDIRECT("SubnetsVLANs!$C$"&amp;$H196+2&amp;":$C$"&amp;$G$2)&amp;"_"&amp;INDIRECT("SubnetsVLANs!$D$"&amp;$H196+2&amp;":$D$"&amp;$G$2),MATCH("Subnet*",INDIRECT("SubnetsVLANs!$E$"&amp;$H196+2&amp;":$E$"&amp;$G$2),0))),"")</f>
        <v/>
      </c>
      <c r="F196" s="36" t="str">
        <f t="shared" ca="1" si="6"/>
        <v/>
      </c>
      <c r="G196" s="36"/>
      <c r="H196" s="41">
        <v>195</v>
      </c>
      <c r="I196" s="36"/>
      <c r="J196" s="36"/>
      <c r="AU196" s="107" t="str">
        <f t="shared" ca="1" si="7"/>
        <v/>
      </c>
      <c r="AV196" s="57"/>
    </row>
    <row r="197" spans="5:48" x14ac:dyDescent="0.2">
      <c r="E197" s="36" t="str" cm="1">
        <f t="array" aca="1" ref="E197" ca="1">_xlfn.IFNA(IF($H197+1&gt;$G$2,"",INDEX(INDIRECT("SubnetsVLANs!$C$"&amp;$H197+2&amp;":$C$"&amp;$G$2)&amp;"_"&amp;INDIRECT("SubnetsVLANs!$D$"&amp;$H197+2&amp;":$D$"&amp;$G$2),MATCH("Subnet*",INDIRECT("SubnetsVLANs!$E$"&amp;$H197+2&amp;":$E$"&amp;$G$2),0))),"")</f>
        <v/>
      </c>
      <c r="F197" s="36" t="str">
        <f t="shared" ca="1" si="6"/>
        <v/>
      </c>
      <c r="G197" s="36"/>
      <c r="H197" s="41">
        <v>196</v>
      </c>
      <c r="I197" s="36"/>
      <c r="J197" s="36"/>
      <c r="AU197" s="107" t="str">
        <f t="shared" ca="1" si="7"/>
        <v/>
      </c>
      <c r="AV197" s="57"/>
    </row>
    <row r="198" spans="5:48" x14ac:dyDescent="0.2">
      <c r="E198" s="36" t="str" cm="1">
        <f t="array" aca="1" ref="E198" ca="1">_xlfn.IFNA(IF($H198+1&gt;$G$2,"",INDEX(INDIRECT("SubnetsVLANs!$C$"&amp;$H198+2&amp;":$C$"&amp;$G$2)&amp;"_"&amp;INDIRECT("SubnetsVLANs!$D$"&amp;$H198+2&amp;":$D$"&amp;$G$2),MATCH("Subnet*",INDIRECT("SubnetsVLANs!$E$"&amp;$H198+2&amp;":$E$"&amp;$G$2),0))),"")</f>
        <v/>
      </c>
      <c r="F198" s="36" t="str">
        <f t="shared" ca="1" si="6"/>
        <v/>
      </c>
      <c r="G198" s="36"/>
      <c r="H198" s="41">
        <v>197</v>
      </c>
      <c r="I198" s="36"/>
      <c r="J198" s="36"/>
      <c r="AU198" s="107" t="str">
        <f t="shared" ca="1" si="7"/>
        <v/>
      </c>
      <c r="AV198" s="57"/>
    </row>
    <row r="199" spans="5:48" x14ac:dyDescent="0.2">
      <c r="E199" s="36" t="str" cm="1">
        <f t="array" aca="1" ref="E199" ca="1">_xlfn.IFNA(IF($H199+1&gt;$G$2,"",INDEX(INDIRECT("SubnetsVLANs!$C$"&amp;$H199+2&amp;":$C$"&amp;$G$2)&amp;"_"&amp;INDIRECT("SubnetsVLANs!$D$"&amp;$H199+2&amp;":$D$"&amp;$G$2),MATCH("Subnet*",INDIRECT("SubnetsVLANs!$E$"&amp;$H199+2&amp;":$E$"&amp;$G$2),0))),"")</f>
        <v/>
      </c>
      <c r="F199" s="36" t="str">
        <f t="shared" ca="1" si="6"/>
        <v/>
      </c>
      <c r="G199" s="36"/>
      <c r="H199" s="41">
        <v>198</v>
      </c>
      <c r="I199" s="36"/>
      <c r="J199" s="36"/>
      <c r="AU199" s="107" t="str">
        <f t="shared" ca="1" si="7"/>
        <v/>
      </c>
      <c r="AV199" s="57"/>
    </row>
    <row r="200" spans="5:48" x14ac:dyDescent="0.2">
      <c r="E200" s="36" t="str" cm="1">
        <f t="array" aca="1" ref="E200" ca="1">_xlfn.IFNA(IF($H200+1&gt;$G$2,"",INDEX(INDIRECT("SubnetsVLANs!$C$"&amp;$H200+2&amp;":$C$"&amp;$G$2)&amp;"_"&amp;INDIRECT("SubnetsVLANs!$D$"&amp;$H200+2&amp;":$D$"&amp;$G$2),MATCH("Subnet*",INDIRECT("SubnetsVLANs!$E$"&amp;$H200+2&amp;":$E$"&amp;$G$2),0))),"")</f>
        <v/>
      </c>
      <c r="F200" s="36" t="str">
        <f t="shared" ca="1" si="6"/>
        <v/>
      </c>
      <c r="G200" s="36"/>
      <c r="H200" s="41">
        <v>199</v>
      </c>
      <c r="I200" s="36"/>
      <c r="J200" s="36"/>
      <c r="AU200" s="107" t="str">
        <f t="shared" ca="1" si="7"/>
        <v/>
      </c>
      <c r="AV200" s="57"/>
    </row>
    <row r="201" spans="5:48" x14ac:dyDescent="0.2">
      <c r="E201" s="36" t="str" cm="1">
        <f t="array" aca="1" ref="E201" ca="1">_xlfn.IFNA(IF($H201+1&gt;$G$2,"",INDEX(INDIRECT("SubnetsVLANs!$C$"&amp;$H201+2&amp;":$C$"&amp;$G$2)&amp;"_"&amp;INDIRECT("SubnetsVLANs!$D$"&amp;$H201+2&amp;":$D$"&amp;$G$2),MATCH("Subnet*",INDIRECT("SubnetsVLANs!$E$"&amp;$H201+2&amp;":$E$"&amp;$G$2),0))),"")</f>
        <v/>
      </c>
      <c r="F201" s="36" t="str">
        <f t="shared" ca="1" si="6"/>
        <v/>
      </c>
      <c r="G201" s="36"/>
      <c r="H201" s="41">
        <v>200</v>
      </c>
      <c r="I201" s="36"/>
      <c r="J201" s="36"/>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521</v>
      </c>
      <c r="B1" s="55" t="s">
        <v>575</v>
      </c>
      <c r="C1" s="55" t="s">
        <v>1307</v>
      </c>
      <c r="D1" s="55" t="s">
        <v>1338</v>
      </c>
    </row>
    <row r="2" spans="1:4" x14ac:dyDescent="0.2">
      <c r="A2" s="57"/>
      <c r="B2" s="57" t="s">
        <v>384</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44</vt:i4>
      </vt:variant>
      <vt:variant>
        <vt:lpstr>Named Ranges</vt:lpstr>
      </vt:variant>
      <vt:variant>
        <vt:i4>20</vt:i4>
      </vt:variant>
    </vt:vector>
  </HeadingPairs>
  <TitlesOfParts>
    <vt:vector size="64"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2024-06-05T09:56:06Z</dcterms:modified>
  <cp:category/>
</cp:coreProperties>
</file>