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bha/Documents/OCI/Work/Technology/Pattern/WorkingCopy/StarterPack-V1.1/OracleGitHub/technology-engineering/cloud-architecture/oracle-apps-erp/peoplesoft-migration/migration-template/files/images/"/>
    </mc:Choice>
  </mc:AlternateContent>
  <xr:revisionPtr revIDLastSave="0" documentId="13_ncr:1_{BEB02F76-3C69-D043-874F-2DFDCF90CE4C}" xr6:coauthVersionLast="47" xr6:coauthVersionMax="47" xr10:uidLastSave="{00000000-0000-0000-0000-000000000000}"/>
  <bookViews>
    <workbookView xWindow="0" yWindow="500" windowWidth="38400" windowHeight="21100" activeTab="3" xr2:uid="{B8D77C12-3F32-FF4F-B450-82D597B23DBE}"/>
  </bookViews>
  <sheets>
    <sheet name="Summary" sheetId="5" r:id="rId1"/>
    <sheet name="University A" sheetId="1" r:id="rId2"/>
    <sheet name="PSoftSizingTemplate-Internal" sheetId="6" r:id="rId3"/>
    <sheet name="PSoftSizingtemplateExtern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7" l="1"/>
  <c r="F32" i="7"/>
  <c r="F28" i="7"/>
  <c r="F19" i="7"/>
  <c r="F17" i="7"/>
  <c r="F13" i="7"/>
  <c r="G110" i="6"/>
  <c r="G108" i="6"/>
  <c r="G104" i="6"/>
  <c r="G92" i="6"/>
  <c r="G90" i="6"/>
  <c r="G86" i="6"/>
  <c r="G74" i="6"/>
  <c r="G72" i="6"/>
  <c r="G68" i="6"/>
  <c r="G56" i="6"/>
  <c r="G54" i="6"/>
  <c r="G50" i="6"/>
  <c r="G38" i="6"/>
  <c r="G36" i="6"/>
  <c r="G32" i="6"/>
  <c r="G20" i="6"/>
  <c r="G18" i="6"/>
  <c r="G14" i="6"/>
  <c r="A4" i="5"/>
  <c r="G103" i="1"/>
  <c r="H103" i="1" s="1"/>
  <c r="G85" i="1"/>
  <c r="G67" i="1"/>
  <c r="H67" i="1" s="1"/>
  <c r="G49" i="1"/>
  <c r="H49" i="1" s="1"/>
  <c r="G31" i="1"/>
  <c r="H31" i="1" s="1"/>
  <c r="G13" i="1"/>
  <c r="H13" i="1" s="1"/>
  <c r="H85" i="1"/>
  <c r="H12" i="1"/>
  <c r="H14" i="1"/>
  <c r="H102" i="1"/>
  <c r="A8" i="5"/>
  <c r="A7" i="5"/>
  <c r="A3" i="5"/>
  <c r="G109" i="1"/>
  <c r="H109" i="1" s="1"/>
  <c r="G107" i="1"/>
  <c r="H107" i="1" s="1"/>
  <c r="G91" i="1"/>
  <c r="H91" i="1" s="1"/>
  <c r="G89" i="1"/>
  <c r="H89" i="1" s="1"/>
  <c r="H83" i="1"/>
  <c r="H84" i="1"/>
  <c r="H86" i="1"/>
  <c r="H65" i="1"/>
  <c r="H66" i="1"/>
  <c r="H68" i="1"/>
  <c r="H50" i="1"/>
  <c r="H46" i="1"/>
  <c r="H47" i="1"/>
  <c r="H48" i="1"/>
  <c r="H45" i="1"/>
  <c r="H32" i="1"/>
  <c r="H30" i="1"/>
  <c r="H29" i="1"/>
  <c r="H28" i="1"/>
  <c r="H33" i="1"/>
  <c r="H34" i="1"/>
  <c r="H36" i="1"/>
  <c r="H38" i="1"/>
  <c r="H27" i="1"/>
  <c r="H110" i="1"/>
  <c r="H108" i="1"/>
  <c r="H106" i="1"/>
  <c r="H105" i="1"/>
  <c r="H92" i="1"/>
  <c r="H90" i="1"/>
  <c r="H88" i="1"/>
  <c r="H87" i="1"/>
  <c r="H74" i="1"/>
  <c r="G73" i="1"/>
  <c r="H73" i="1" s="1"/>
  <c r="H72" i="1"/>
  <c r="G71" i="1"/>
  <c r="H71" i="1" s="1"/>
  <c r="H70" i="1"/>
  <c r="H69" i="1"/>
  <c r="H56" i="1"/>
  <c r="G55" i="1"/>
  <c r="H55" i="1" s="1"/>
  <c r="H54" i="1"/>
  <c r="G53" i="1"/>
  <c r="H53" i="1" s="1"/>
  <c r="H52" i="1"/>
  <c r="H51" i="1"/>
  <c r="G37" i="1"/>
  <c r="H37" i="1" s="1"/>
  <c r="G35" i="1"/>
  <c r="H35" i="1" s="1"/>
  <c r="H104" i="1" l="1"/>
  <c r="H101" i="1"/>
  <c r="H40" i="1"/>
  <c r="B4" i="5" s="1"/>
  <c r="A6" i="5"/>
  <c r="H112" i="1" l="1"/>
  <c r="B8" i="5" s="1"/>
  <c r="A5" i="5" l="1"/>
  <c r="G17" i="1"/>
  <c r="G19" i="1"/>
  <c r="H18" i="1"/>
  <c r="H94" i="1" l="1"/>
  <c r="B7" i="5" s="1"/>
  <c r="H58" i="1"/>
  <c r="B5" i="5" s="1"/>
  <c r="H76" i="1"/>
  <c r="B6" i="5" s="1"/>
  <c r="H11" i="1"/>
  <c r="H10" i="1" l="1"/>
  <c r="H15" i="1"/>
  <c r="H20" i="1"/>
  <c r="H19" i="1"/>
  <c r="H17" i="1"/>
  <c r="H16" i="1"/>
  <c r="H9" i="1"/>
  <c r="H8" i="1"/>
  <c r="H22" i="1" l="1"/>
  <c r="B3" i="5" l="1"/>
  <c r="B9" i="5" s="1"/>
  <c r="B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6" authorId="0" shapeId="0" xr:uid="{EAE3DA79-7E90-5641-B7DD-4CD18C887E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( Considering Leap year)
</t>
        </r>
      </text>
    </comment>
    <comment ref="A7" authorId="0" shapeId="0" xr:uid="{F90C4349-730F-3647-AC80-A798E451321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Part No as per current num</t>
        </r>
      </text>
    </comment>
    <comment ref="F7" authorId="0" shapeId="0" xr:uid="{31996C7D-B3EB-0243-9E95-5BCA03F6DA8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8" authorId="0" shapeId="0" xr:uid="{2935E4B6-0051-A141-AB36-731393D2C9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please note that sincethe no of concurrent users are more we need to have additional Listeners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for application 1 for Cloud Manager</t>
        </r>
      </text>
    </comment>
    <comment ref="G9" authorId="0" shapeId="0" xr:uid="{3406DD3B-9145-B04B-B83E-9A3E071D31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have Flex shape</t>
        </r>
      </text>
    </comment>
    <comment ref="G11" authorId="0" shapeId="0" xr:uid="{2CB85F8E-BA5E-2544-93FA-89ADE79062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2*2,2*2,4*2,4*2 =24 + 2 (Cloud Manager)
</t>
        </r>
        <r>
          <rPr>
            <sz val="10"/>
            <color rgb="FF000000"/>
            <rFont val="Tahoma"/>
            <family val="2"/>
          </rPr>
          <t xml:space="preserve">Web, ElasticSearch, Batch and App
</t>
        </r>
      </text>
    </comment>
    <comment ref="G13" authorId="0" shapeId="0" xr:uid="{10FD96B9-70A4-C24B-A04E-BFC02825A0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16" authorId="0" shapeId="0" xr:uid="{24B06D24-F6D5-424D-A889-14702AC684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250GB*2 for Web, 250*2 for Search,
</t>
        </r>
        <r>
          <rPr>
            <sz val="10"/>
            <color rgb="FF000000"/>
            <rFont val="Tahoma"/>
            <family val="2"/>
          </rPr>
          <t xml:space="preserve">500 shared for App and 250*2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25" authorId="0" shapeId="0" xr:uid="{41E044B8-AC0E-3848-84E2-39129A28D3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A26" authorId="0" shapeId="0" xr:uid="{39B9AD7B-7BF2-814F-B097-3E826C7208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Part No as per current num</t>
        </r>
      </text>
    </comment>
    <comment ref="F26" authorId="0" shapeId="0" xr:uid="{FABFDED8-78C0-834D-85B9-B3D3E67380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28" authorId="0" shapeId="0" xr:uid="{10C5B956-BCB8-FF4F-BF67-91162D2396F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have Flex shape</t>
        </r>
      </text>
    </comment>
    <comment ref="G30" authorId="0" shapeId="0" xr:uid="{535DF6C1-9428-D541-97FE-AA55AD96A9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2*2,2*2,4*2,4*2 =24 + 2 (Cloud Manager)
</t>
        </r>
        <r>
          <rPr>
            <sz val="10"/>
            <color rgb="FF000000"/>
            <rFont val="Tahoma"/>
            <family val="2"/>
          </rPr>
          <t xml:space="preserve">Web, ElasticSearch, Batch and App
</t>
        </r>
      </text>
    </comment>
    <comment ref="G31" authorId="0" shapeId="0" xr:uid="{12DCDF20-A669-6B4F-89CA-23E01887F7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34" authorId="0" shapeId="0" xr:uid="{9BEEA2D4-ED1F-344B-AD31-851182FBFB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250GB*2 for Web, 250*2 for Search,
</t>
        </r>
        <r>
          <rPr>
            <sz val="10"/>
            <color rgb="FF000000"/>
            <rFont val="Tahoma"/>
            <family val="2"/>
          </rPr>
          <t xml:space="preserve">500 shared for App and 250*2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43" authorId="0" shapeId="0" xr:uid="{02B0C6F8-11E3-3747-B8B8-1291C67C27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44" authorId="0" shapeId="0" xr:uid="{86C1DCC6-51C3-1A40-9D24-AE99BF2A32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46" authorId="0" shapeId="0" xr:uid="{D12642B1-1140-4B46-94CD-F733DCE0EC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have Flex shape</t>
        </r>
      </text>
    </comment>
    <comment ref="G48" authorId="0" shapeId="0" xr:uid="{A0130E00-33F5-2744-AD17-0D95C9F9B1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2*2,2*2,4*2,4*2 =24 + 2 (Cloud Manager)
</t>
        </r>
        <r>
          <rPr>
            <sz val="10"/>
            <color rgb="FF000000"/>
            <rFont val="Tahoma"/>
            <family val="2"/>
          </rPr>
          <t xml:space="preserve">Web, ElasticSearch, Batch and App
</t>
        </r>
      </text>
    </comment>
    <comment ref="G49" authorId="0" shapeId="0" xr:uid="{64D7C3CC-E9C9-7941-93FB-0B1A3D5288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52" authorId="0" shapeId="0" xr:uid="{CE2AFA1F-1F52-8A43-A2A8-D63D82849F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250GB*2 for Web, 250*2 for Search,
</t>
        </r>
        <r>
          <rPr>
            <sz val="10"/>
            <color rgb="FF000000"/>
            <rFont val="Tahoma"/>
            <family val="2"/>
          </rPr>
          <t xml:space="preserve">500 shared for App and 250*2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61" authorId="0" shapeId="0" xr:uid="{705302E4-491D-E54C-8AA5-EBD148A40A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62" authorId="0" shapeId="0" xr:uid="{04A704E4-F091-E348-87B2-5A97E94CA7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66" authorId="0" shapeId="0" xr:uid="{99CFF6CB-5113-A744-8E75-8B3A7B3E5D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2*1,2*1,4*1,4*1 =12
</t>
        </r>
        <r>
          <rPr>
            <sz val="10"/>
            <color rgb="FF000000"/>
            <rFont val="Tahoma"/>
            <family val="2"/>
          </rPr>
          <t>Web, ElasticSearch, Batch and App</t>
        </r>
      </text>
    </comment>
    <comment ref="G67" authorId="0" shapeId="0" xr:uid="{0BF46162-78C3-2C41-B914-2DB02B7097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70" authorId="0" shapeId="0" xr:uid="{83B327E2-783A-8A49-8C80-754CA47942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250GB*1 for Web, 250*1 for Search,
</t>
        </r>
        <r>
          <rPr>
            <sz val="10"/>
            <color rgb="FF000000"/>
            <rFont val="Tahoma"/>
            <family val="2"/>
          </rPr>
          <t xml:space="preserve">500 shared for App and 250*1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79" authorId="0" shapeId="0" xr:uid="{759991D1-1DEE-1343-821B-43244C9FB2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80" authorId="0" shapeId="0" xr:uid="{46F0D087-63BC-304D-A3F6-017F5771DB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84" authorId="0" shapeId="0" xr:uid="{D47AE87C-8A28-B744-B4E3-4CEAE21BB2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2*1,2*1,4*1,4*1 =12
</t>
        </r>
        <r>
          <rPr>
            <sz val="10"/>
            <color rgb="FF000000"/>
            <rFont val="Tahoma"/>
            <family val="2"/>
          </rPr>
          <t>Web, ElasticSearch, Batch and App</t>
        </r>
      </text>
    </comment>
    <comment ref="G85" authorId="0" shapeId="0" xr:uid="{86288F97-AD8B-F247-BEC6-94CD5D610F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88" authorId="0" shapeId="0" xr:uid="{1656FF87-76EC-3044-B038-0C09CFAAA5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250GB*1 for Web, 250*1 for Search,
</t>
        </r>
        <r>
          <rPr>
            <sz val="10"/>
            <color rgb="FF000000"/>
            <rFont val="Tahoma"/>
            <family val="2"/>
          </rPr>
          <t xml:space="preserve">500 shared for App and 250*1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97" authorId="0" shapeId="0" xr:uid="{BAF8DA91-74FB-AC4D-9593-D9B733B19EB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98" authorId="0" shapeId="0" xr:uid="{1133CFBC-D2CE-D249-9DB3-BC3C7110D04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102" authorId="0" shapeId="0" xr:uid="{BB40E170-FD36-8241-BC5C-E5FAD7E8D1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1*1,1*1,2*1,2*1 =6
</t>
        </r>
        <r>
          <rPr>
            <sz val="10"/>
            <color rgb="FF000000"/>
            <rFont val="Tahoma"/>
            <family val="2"/>
          </rPr>
          <t>Web, ElasticSearch, Batch and App</t>
        </r>
      </text>
    </comment>
    <comment ref="G103" authorId="0" shapeId="0" xr:uid="{E9172FB3-DDBC-2E44-93A8-4A5876CF45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106" authorId="0" shapeId="0" xr:uid="{B04EE6D5-D5EA-7A4A-BA3E-18C7CD7BF1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250GB*1 for Web, 250*1 for Search,
</t>
        </r>
        <r>
          <rPr>
            <sz val="10"/>
            <color rgb="FF000000"/>
            <rFont val="Tahoma"/>
            <family val="2"/>
          </rPr>
          <t xml:space="preserve">500 shared for App and 250*1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Madhusri Bhattacharya</author>
    <author>Microsoft Office User</author>
  </authors>
  <commentList>
    <comment ref="H2" authorId="0" shapeId="0" xr:uid="{E57A96FC-259E-7D4E-BF19-2A63DF4307BE}">
      <text>
        <r>
          <rPr>
            <b/>
            <sz val="10"/>
            <color rgb="FF000000"/>
            <rFont val="Tahoma"/>
            <family val="2"/>
          </rPr>
          <t>Madhusri Bhattacharya: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note, this sizing is based on Autonomous shared DB, which can be changed as per requirement</t>
        </r>
      </text>
    </comment>
    <comment ref="E7" authorId="1" shapeId="0" xr:uid="{32B56CEB-196B-9C40-A417-D7CDDFE7BA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( Considering Leap year)
</t>
        </r>
      </text>
    </comment>
    <comment ref="A8" authorId="1" shapeId="0" xr:uid="{5DDAA34C-889C-F149-AC40-CBE44EA960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Part No as per current num</t>
        </r>
      </text>
    </comment>
    <comment ref="F8" authorId="1" shapeId="0" xr:uid="{8259BC3B-AA2C-6748-82DF-7DF916F1CC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9" authorId="1" shapeId="0" xr:uid="{33589C44-0812-8C4C-9259-886E7313D2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please note that sincethe no of concurrent users are more we need to have additional Listeners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for application 1 for Cloud Manager</t>
        </r>
      </text>
    </comment>
    <comment ref="G10" authorId="1" shapeId="0" xr:uid="{1BDDA27D-C8AF-8344-8DF0-2D5CE16539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have Flex shape</t>
        </r>
      </text>
    </comment>
    <comment ref="G12" authorId="1" shapeId="0" xr:uid="{18361F75-093A-2949-B5A3-FF3389F8F6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2*2,2*2,4*2,4*2 =24 + 2 (Cloud Manager)
</t>
        </r>
        <r>
          <rPr>
            <sz val="10"/>
            <color rgb="FF000000"/>
            <rFont val="Tahoma"/>
            <family val="2"/>
          </rPr>
          <t xml:space="preserve">Web, ElasticSearch, Batch and App
</t>
        </r>
      </text>
    </comment>
    <comment ref="G14" authorId="1" shapeId="0" xr:uid="{5685C46F-FBF9-F647-A480-68636ADA94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17" authorId="1" shapeId="0" xr:uid="{40BE3526-D3F5-E346-9127-A3CE750A0B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250GB*2 for Web, 250*2 for Search,
</t>
        </r>
        <r>
          <rPr>
            <sz val="10"/>
            <color rgb="FF000000"/>
            <rFont val="Tahoma"/>
            <family val="2"/>
          </rPr>
          <t xml:space="preserve">500 shared for App and 250*2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26" authorId="1" shapeId="0" xr:uid="{1C956C2A-A59A-DB47-BE58-3B92F41B4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A27" authorId="1" shapeId="0" xr:uid="{C9E4E773-2A14-A845-BFB3-2CB51CE2FD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Part No as per current num</t>
        </r>
      </text>
    </comment>
    <comment ref="F27" authorId="1" shapeId="0" xr:uid="{170090FC-1DED-3940-986E-BAC24AD99A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29" authorId="1" shapeId="0" xr:uid="{4E3059DC-901E-FD40-B4C7-D567745A89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have Flex shape</t>
        </r>
      </text>
    </comment>
    <comment ref="G31" authorId="1" shapeId="0" xr:uid="{0D80716B-A03A-674A-AC41-33E7F2628F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2*2,2*2,4*2,4*2 =24 + 2 (Cloud Manager)
</t>
        </r>
        <r>
          <rPr>
            <sz val="10"/>
            <color rgb="FF000000"/>
            <rFont val="Tahoma"/>
            <family val="2"/>
          </rPr>
          <t xml:space="preserve">Web, ElasticSearch, Batch and App
</t>
        </r>
      </text>
    </comment>
    <comment ref="G32" authorId="1" shapeId="0" xr:uid="{36DF5C22-5782-7347-90A0-4B7036E7FB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35" authorId="1" shapeId="0" xr:uid="{C63649D6-7D11-714D-A8B7-0E5F52A3C8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250GB*2 for Web, 250*2 for Search,
</t>
        </r>
        <r>
          <rPr>
            <sz val="10"/>
            <color rgb="FF000000"/>
            <rFont val="Tahoma"/>
            <family val="2"/>
          </rPr>
          <t xml:space="preserve">500 shared for App and 250*2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44" authorId="1" shapeId="0" xr:uid="{E97D3E8E-303C-834A-A437-AC03633811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45" authorId="1" shapeId="0" xr:uid="{808AC594-1D95-524E-BE7A-98853F0C2A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47" authorId="1" shapeId="0" xr:uid="{322FB533-ADFB-C949-ADAC-0FE956A204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have Flex shape</t>
        </r>
      </text>
    </comment>
    <comment ref="G49" authorId="1" shapeId="0" xr:uid="{FBB54BD2-56A4-F34D-B854-58DD170A02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2*2,2*2,4*2,4*2 =24 + 2 (Cloud Manager)
</t>
        </r>
        <r>
          <rPr>
            <sz val="10"/>
            <color rgb="FF000000"/>
            <rFont val="Tahoma"/>
            <family val="2"/>
          </rPr>
          <t xml:space="preserve">Web, ElasticSearch, Batch and App
</t>
        </r>
      </text>
    </comment>
    <comment ref="G50" authorId="1" shapeId="0" xr:uid="{ECA3A9E8-A77D-6348-AD1F-97D759F2ED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53" authorId="1" shapeId="0" xr:uid="{362E6182-1275-A54B-9174-F02551B96D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250GB*2 for Web, 250*2 for Search,
</t>
        </r>
        <r>
          <rPr>
            <sz val="10"/>
            <color rgb="FF000000"/>
            <rFont val="Tahoma"/>
            <family val="2"/>
          </rPr>
          <t xml:space="preserve">500 shared for App and 250*2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62" authorId="1" shapeId="0" xr:uid="{D04122EB-B92A-A64B-8C71-940A995006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63" authorId="1" shapeId="0" xr:uid="{B5B6B56C-4A2F-DB4A-9A63-3825FBE996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67" authorId="1" shapeId="0" xr:uid="{DF3B62FA-86CA-0E41-8A99-6C6DA7D951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2*1,2*1,4*1,4*1 =12
</t>
        </r>
        <r>
          <rPr>
            <sz val="10"/>
            <color rgb="FF000000"/>
            <rFont val="Tahoma"/>
            <family val="2"/>
          </rPr>
          <t>Web, ElasticSearch, Batch and App</t>
        </r>
      </text>
    </comment>
    <comment ref="G68" authorId="1" shapeId="0" xr:uid="{E4C6747B-DFC5-A34B-8976-E0AC49B3199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71" authorId="1" shapeId="0" xr:uid="{49BE9DD3-2925-EF4D-8F80-9B2DEDC0C4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250GB*1 for Web, 250*1 for Search,
</t>
        </r>
        <r>
          <rPr>
            <sz val="10"/>
            <color rgb="FF000000"/>
            <rFont val="Tahoma"/>
            <family val="2"/>
          </rPr>
          <t xml:space="preserve">500 shared for App and 250*1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80" authorId="1" shapeId="0" xr:uid="{C15BE31B-2DEC-3045-9A17-3890842F2E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81" authorId="1" shapeId="0" xr:uid="{4ACFCF77-29FC-8F4B-9EB6-1DF274FAF6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85" authorId="1" shapeId="0" xr:uid="{CE2DA157-7682-AA48-BE94-74B3CA8535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2*1,2*1,4*1,4*1 =12
</t>
        </r>
        <r>
          <rPr>
            <sz val="10"/>
            <color rgb="FF000000"/>
            <rFont val="Tahoma"/>
            <family val="2"/>
          </rPr>
          <t>Web, ElasticSearch, Batch and App</t>
        </r>
      </text>
    </comment>
    <comment ref="G86" authorId="1" shapeId="0" xr:uid="{C6E69B8A-C340-5E40-9668-4932ADF672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89" authorId="1" shapeId="0" xr:uid="{C12708B3-80F5-844C-B277-86E0265632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250GB*1 for Web, 250*1 for Search,
</t>
        </r>
        <r>
          <rPr>
            <sz val="10"/>
            <color rgb="FF000000"/>
            <rFont val="Tahoma"/>
            <family val="2"/>
          </rPr>
          <t xml:space="preserve">500 shared for App and 250*1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  <comment ref="E98" authorId="1" shapeId="0" xr:uid="{0E307F97-C3DF-944B-BD6B-2A66FB66A8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Runs 24 by 7 </t>
        </r>
      </text>
    </comment>
    <comment ref="F99" authorId="1" shapeId="0" xr:uid="{454DE169-A316-BA40-9641-68DD9CD7AB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modify the prices as per current value</t>
        </r>
      </text>
    </comment>
    <comment ref="G103" authorId="1" shapeId="0" xr:uid="{C666EADC-FE14-4E4C-A022-67A44A3B09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1*1,1*1,2*1,2*1 =6
</t>
        </r>
        <r>
          <rPr>
            <sz val="10"/>
            <color rgb="FF000000"/>
            <rFont val="Tahoma"/>
            <family val="2"/>
          </rPr>
          <t>Web, ElasticSearch, Batch and App</t>
        </r>
      </text>
    </comment>
    <comment ref="G104" authorId="1" shapeId="0" xr:uid="{511C6A75-C10C-1045-BA20-8992D399E9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 GB per Core</t>
        </r>
      </text>
    </comment>
    <comment ref="G107" authorId="1" shapeId="0" xr:uid="{53E3470F-26CF-BA44-AD99-C7085839CA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250GB*1 for Web, 250*1 for Search,
</t>
        </r>
        <r>
          <rPr>
            <sz val="10"/>
            <color rgb="FF000000"/>
            <rFont val="Tahoma"/>
            <family val="2"/>
          </rPr>
          <t xml:space="preserve">500 shared for App and 250*1 for Batch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Please note: Since App tier node will be NFS, we can substract 500GB from Block storage and add that to FSS</t>
        </r>
      </text>
    </comment>
  </commentList>
</comments>
</file>

<file path=xl/sharedStrings.xml><?xml version="1.0" encoding="utf-8"?>
<sst xmlns="http://schemas.openxmlformats.org/spreadsheetml/2006/main" count="703" uniqueCount="82">
  <si>
    <t>Month in Hours =</t>
  </si>
  <si>
    <t>Part Num</t>
  </si>
  <si>
    <t>Description</t>
  </si>
  <si>
    <t>UnitMetric</t>
  </si>
  <si>
    <t>Unit Price</t>
  </si>
  <si>
    <t>Units</t>
  </si>
  <si>
    <t>Monthly Cost</t>
  </si>
  <si>
    <t>B93030</t>
  </si>
  <si>
    <t>Load Balancer Base</t>
  </si>
  <si>
    <t>LB Hour</t>
  </si>
  <si>
    <t>B93031</t>
  </si>
  <si>
    <t>Mbps for Load Balancer</t>
  </si>
  <si>
    <t>Mbps Per Hour</t>
  </si>
  <si>
    <t>B88514</t>
  </si>
  <si>
    <t>OCPU</t>
  </si>
  <si>
    <t>For Bastion</t>
  </si>
  <si>
    <t>B91961</t>
  </si>
  <si>
    <t>Block Storage</t>
  </si>
  <si>
    <t>DB</t>
  </si>
  <si>
    <t>GB</t>
  </si>
  <si>
    <t>B91962</t>
  </si>
  <si>
    <t>Block Performance Units</t>
  </si>
  <si>
    <t>Balanced</t>
  </si>
  <si>
    <t>B91628</t>
  </si>
  <si>
    <t>Object Storage</t>
  </si>
  <si>
    <t>Object Storage Requests</t>
  </si>
  <si>
    <t>10k requests per month</t>
  </si>
  <si>
    <t>Component Name</t>
  </si>
  <si>
    <t>B91627</t>
  </si>
  <si>
    <t>GB per month</t>
  </si>
  <si>
    <t>Per GB per month</t>
  </si>
  <si>
    <t>For App tiers</t>
  </si>
  <si>
    <t>App tiers and Bastion</t>
  </si>
  <si>
    <t>File Storage Service</t>
  </si>
  <si>
    <t>GB per Month</t>
  </si>
  <si>
    <t>B89057 </t>
  </si>
  <si>
    <t>Autonomous storage</t>
  </si>
  <si>
    <t>DB storage</t>
  </si>
  <si>
    <t>TB per month</t>
  </si>
  <si>
    <t>B90455 </t>
  </si>
  <si>
    <t>1.  Production - Autonomous</t>
  </si>
  <si>
    <t>For Autonomous it always matches Prod</t>
  </si>
  <si>
    <t>B90454</t>
  </si>
  <si>
    <t>Autonomous Transaction Processing - BYOL</t>
  </si>
  <si>
    <t>Monthly Total</t>
  </si>
  <si>
    <t>Yearly Total</t>
  </si>
  <si>
    <t>Cloud Support Rewards (ULA)</t>
  </si>
  <si>
    <t>Net annual cost</t>
  </si>
  <si>
    <t>University Name</t>
  </si>
  <si>
    <t>Costs</t>
  </si>
  <si>
    <t>Total number of concurrent users</t>
  </si>
  <si>
    <t>2. Pre Production - Autonomous</t>
  </si>
  <si>
    <t>3. DR - Autonomous (optional)</t>
  </si>
  <si>
    <t>4. QA - Autonomous</t>
  </si>
  <si>
    <t>5. Test - Autonomous</t>
  </si>
  <si>
    <t>6. Dev - Autonomous</t>
  </si>
  <si>
    <t>B93113</t>
  </si>
  <si>
    <t>Compute - Standard - E4</t>
  </si>
  <si>
    <t>PeopleTools Client Windows</t>
  </si>
  <si>
    <t xml:space="preserve">Memory for Compute </t>
  </si>
  <si>
    <t>University A</t>
  </si>
  <si>
    <t>Univerist A</t>
  </si>
  <si>
    <t>This is PeopleSoft Sizing Template for Campus Solution, but can be a rough guideline for other PeopelSoft Applications</t>
  </si>
  <si>
    <t>1.  Production - Autonomous (Shared)</t>
  </si>
  <si>
    <t>1.  Production - Base Database</t>
  </si>
  <si>
    <t>Base Database - BYOL</t>
  </si>
  <si>
    <t xml:space="preserve">16 GB per core </t>
  </si>
  <si>
    <t>Please note: Since App tier node will be NFS, we can substract 500GB from Block storage and add that to FSS</t>
  </si>
  <si>
    <t>Database storage</t>
  </si>
  <si>
    <t>Notes</t>
  </si>
  <si>
    <t xml:space="preserve">For Bastion Server </t>
  </si>
  <si>
    <t>App tiers and Bastion: 250GB*2 for Web, 250*2 for Search, 500 shared for App and 250*2 for Batch</t>
  </si>
  <si>
    <t>For Bastion Server</t>
  </si>
  <si>
    <t>For PIA and App/Batch tier: Compute sizing for PeopelSoft PIA and App tier calculation explanation are as follows: 2*2,2*2,4*2,4*2 + 2 =26 (First digit is components specific Cores like Web, ElasticSearch, Batch, App, and Psoft Cloud Manager  multiplied by 2 for high availablility. Example 4*2 meaning App and BAtch VMs are of 4 cores multiplied by 2 for HA, which is not the case for Dev or test environment</t>
  </si>
  <si>
    <t>For PIA and App/Batch tier: 2*1,2*1,4*1,4*1 =12
Web, ElasticSearch, Batch and App</t>
  </si>
  <si>
    <t>Month in Hours, We assume Production Workload runs 24*7</t>
  </si>
  <si>
    <t>Test - Base Database</t>
  </si>
  <si>
    <t>App tiers and Bastion: 250GB*1 for Web, 250*1 for Search, 250*1 for App and 250*1 for Batch</t>
  </si>
  <si>
    <t>If required</t>
  </si>
  <si>
    <t>Please refer to the current price</t>
  </si>
  <si>
    <t>Not relevant for test environment as such</t>
  </si>
  <si>
    <t>Listener needs to be added as no of concurrent user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</si>
</sst>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64" formatCode="_([$$-409]* #,##0.00_);_([$$-409]* \(#,##0.00\);_([$$-409]* &quot;-&quot;??_);_(@_)"/>
    <numFmt numFmtId="165" formatCode="_([$$-409]* #,##0.00000_);_([$$-409]* \(#,##0.00000\);_([$$-409]* &quot;-&quot;??_);_(@_)"/>
    <numFmt numFmtId="166" formatCode="_(&quot;£&quot;* #,##0.00000_);_(&quot;£&quot;* \(#,##0.00000\);_(&quot;£&quot;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Oracle Sans Regular"/>
    </font>
    <font>
      <b/>
      <sz val="10"/>
      <color theme="1"/>
      <name val="Oracle Sans Regular"/>
    </font>
    <font>
      <sz val="10"/>
      <color theme="7" tint="-0.249977111117893"/>
      <name val="Oracle Sans Regular"/>
    </font>
    <font>
      <b/>
      <sz val="14"/>
      <color theme="1"/>
      <name val="Oracle Sans Regular"/>
    </font>
    <font>
      <sz val="11"/>
      <color theme="1"/>
      <name val="Oracle Sans Regular"/>
    </font>
    <font>
      <b/>
      <sz val="11"/>
      <color theme="1"/>
      <name val="Oracle Sans Regular"/>
    </font>
    <font>
      <sz val="11"/>
      <color theme="7" tint="-0.249977111117893"/>
      <name val="Oracle Sans Regula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165" fontId="4" fillId="0" borderId="0" xfId="0" applyNumberFormat="1" applyFont="1"/>
    <xf numFmtId="164" fontId="4" fillId="0" borderId="0" xfId="0" applyNumberFormat="1" applyFont="1"/>
    <xf numFmtId="0" fontId="4" fillId="0" borderId="1" xfId="0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66" fontId="6" fillId="0" borderId="1" xfId="1" applyNumberFormat="1" applyFont="1" applyBorder="1"/>
    <xf numFmtId="44" fontId="4" fillId="0" borderId="1" xfId="1" applyFont="1" applyBorder="1"/>
    <xf numFmtId="44" fontId="4" fillId="3" borderId="2" xfId="1" applyFont="1" applyFill="1" applyBorder="1"/>
    <xf numFmtId="0" fontId="4" fillId="2" borderId="1" xfId="0" applyFont="1" applyFill="1" applyBorder="1"/>
    <xf numFmtId="44" fontId="4" fillId="0" borderId="1" xfId="0" applyNumberFormat="1" applyFont="1" applyBorder="1"/>
    <xf numFmtId="44" fontId="4" fillId="0" borderId="0" xfId="0" applyNumberFormat="1" applyFont="1"/>
    <xf numFmtId="44" fontId="4" fillId="4" borderId="1" xfId="0" applyNumberFormat="1" applyFont="1" applyFill="1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0" fontId="4" fillId="0" borderId="4" xfId="0" applyFont="1" applyBorder="1"/>
    <xf numFmtId="0" fontId="0" fillId="0" borderId="4" xfId="0" applyBorder="1"/>
    <xf numFmtId="0" fontId="7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1" xfId="0" applyFont="1" applyBorder="1"/>
    <xf numFmtId="165" fontId="8" fillId="0" borderId="1" xfId="0" applyNumberFormat="1" applyFont="1" applyBorder="1"/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166" fontId="10" fillId="0" borderId="1" xfId="1" applyNumberFormat="1" applyFont="1" applyBorder="1"/>
    <xf numFmtId="0" fontId="8" fillId="0" borderId="0" xfId="0" applyFont="1" applyAlignment="1">
      <alignment horizontal="left" vertical="top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AAF-2010-AA45-811A-06C305E15D5E}">
  <dimension ref="A2:C15"/>
  <sheetViews>
    <sheetView zoomScale="110" zoomScaleNormal="110" workbookViewId="0">
      <selection activeCell="E5" sqref="E5"/>
    </sheetView>
  </sheetViews>
  <sheetFormatPr baseColWidth="10" defaultRowHeight="16"/>
  <cols>
    <col min="1" max="1" width="31.5" style="1" bestFit="1" customWidth="1"/>
    <col min="2" max="3" width="14.33203125" style="1" customWidth="1"/>
    <col min="4" max="4" width="10.83203125" style="1"/>
    <col min="5" max="5" width="26.6640625" style="1" bestFit="1" customWidth="1"/>
    <col min="6" max="6" width="13.83203125" style="1" customWidth="1"/>
    <col min="7" max="7" width="10.83203125" style="1"/>
    <col min="8" max="8" width="25.83203125" style="1" bestFit="1" customWidth="1"/>
    <col min="9" max="9" width="13.83203125" style="1" customWidth="1"/>
    <col min="10" max="10" width="10.83203125" style="1"/>
    <col min="11" max="11" width="25.83203125" style="1" bestFit="1" customWidth="1"/>
    <col min="12" max="12" width="12.83203125" style="1" customWidth="1"/>
    <col min="13" max="16384" width="10.83203125" style="1"/>
  </cols>
  <sheetData>
    <row r="2" spans="1:3">
      <c r="A2" s="16" t="s">
        <v>60</v>
      </c>
      <c r="B2" s="16" t="s">
        <v>49</v>
      </c>
    </row>
    <row r="3" spans="1:3">
      <c r="A3" s="5" t="str">
        <f>'University A'!A6</f>
        <v>1.  Production - Autonomous</v>
      </c>
      <c r="B3" s="17">
        <f>'University A'!H22</f>
        <v>0</v>
      </c>
    </row>
    <row r="4" spans="1:3">
      <c r="A4" s="5" t="str">
        <f>'University A'!A25</f>
        <v>2. Pre Production - Autonomous</v>
      </c>
      <c r="B4" s="17">
        <f>'University A'!H40</f>
        <v>0</v>
      </c>
    </row>
    <row r="5" spans="1:3">
      <c r="A5" s="5" t="str">
        <f>'University A'!A43</f>
        <v>3. DR - Autonomous (optional)</v>
      </c>
      <c r="B5" s="17">
        <f>'University A'!H58</f>
        <v>0</v>
      </c>
    </row>
    <row r="6" spans="1:3">
      <c r="A6" s="5" t="str">
        <f>'University A'!A61</f>
        <v>4. QA - Autonomous</v>
      </c>
      <c r="B6" s="17">
        <f>'University A'!H76</f>
        <v>0</v>
      </c>
    </row>
    <row r="7" spans="1:3">
      <c r="A7" s="5" t="str">
        <f>'University A'!A79</f>
        <v>5. Test - Autonomous</v>
      </c>
      <c r="B7" s="17">
        <f>'University A'!H94</f>
        <v>0</v>
      </c>
    </row>
    <row r="8" spans="1:3">
      <c r="A8" s="5" t="str">
        <f>'University A'!A97</f>
        <v>6. Dev - Autonomous</v>
      </c>
      <c r="B8" s="17">
        <f>'University A'!H112</f>
        <v>0</v>
      </c>
    </row>
    <row r="9" spans="1:3">
      <c r="A9" s="5" t="s">
        <v>44</v>
      </c>
      <c r="B9" s="17">
        <f>SUM(B3:B8)</f>
        <v>0</v>
      </c>
      <c r="C9" s="18"/>
    </row>
    <row r="10" spans="1:3">
      <c r="A10" s="5"/>
      <c r="B10" s="5"/>
    </row>
    <row r="11" spans="1:3">
      <c r="A11" s="5" t="s">
        <v>45</v>
      </c>
      <c r="B11" s="17">
        <f>B9*12</f>
        <v>0</v>
      </c>
      <c r="C11" s="18"/>
    </row>
    <row r="12" spans="1:3">
      <c r="A12" s="5"/>
      <c r="B12" s="5"/>
    </row>
    <row r="13" spans="1:3">
      <c r="A13" s="5" t="s">
        <v>46</v>
      </c>
      <c r="B13" s="17"/>
      <c r="C13" s="18"/>
    </row>
    <row r="14" spans="1:3">
      <c r="A14" s="5"/>
      <c r="B14" s="5"/>
    </row>
    <row r="15" spans="1:3">
      <c r="A15" s="5" t="s">
        <v>47</v>
      </c>
      <c r="B15" s="19"/>
      <c r="C15" s="1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B89D-7E9F-014A-BF45-7A5CB1C7E476}">
  <dimension ref="A1:K112"/>
  <sheetViews>
    <sheetView zoomScaleNormal="100" workbookViewId="0">
      <selection sqref="A1:K112"/>
    </sheetView>
  </sheetViews>
  <sheetFormatPr baseColWidth="10" defaultRowHeight="16"/>
  <cols>
    <col min="1" max="1" width="32" style="1" bestFit="1" customWidth="1"/>
    <col min="2" max="2" width="27.6640625" style="1" customWidth="1"/>
    <col min="3" max="3" width="37.5" style="1" bestFit="1" customWidth="1"/>
    <col min="4" max="4" width="28.1640625" style="1" bestFit="1" customWidth="1"/>
    <col min="5" max="5" width="33.33203125" style="1" customWidth="1"/>
    <col min="6" max="6" width="13.6640625" style="3" customWidth="1"/>
    <col min="7" max="7" width="10.83203125" style="1"/>
    <col min="8" max="8" width="12.5" style="4" bestFit="1" customWidth="1"/>
    <col min="9" max="16384" width="10.83203125" style="1"/>
  </cols>
  <sheetData>
    <row r="1" spans="1:8" ht="17" customHeight="1">
      <c r="C1" s="26" t="s">
        <v>62</v>
      </c>
      <c r="D1" s="26"/>
      <c r="E1" s="26"/>
    </row>
    <row r="2" spans="1:8">
      <c r="C2" s="26"/>
      <c r="D2" s="26"/>
      <c r="E2" s="26"/>
    </row>
    <row r="3" spans="1:8">
      <c r="A3" s="2" t="s">
        <v>48</v>
      </c>
      <c r="B3" s="2" t="s">
        <v>50</v>
      </c>
      <c r="E3" s="3"/>
      <c r="F3" s="1"/>
      <c r="G3" s="4"/>
      <c r="H3" s="1"/>
    </row>
    <row r="4" spans="1:8">
      <c r="A4" s="5" t="s">
        <v>61</v>
      </c>
      <c r="B4" s="5">
        <v>500</v>
      </c>
      <c r="E4" s="3"/>
      <c r="F4" s="1"/>
      <c r="G4" s="4"/>
      <c r="H4" s="1"/>
    </row>
    <row r="6" spans="1:8">
      <c r="A6" s="2" t="s">
        <v>40</v>
      </c>
      <c r="B6" s="2"/>
      <c r="C6" s="2"/>
      <c r="D6" s="5" t="s">
        <v>0</v>
      </c>
      <c r="E6" s="5">
        <v>730</v>
      </c>
      <c r="F6" s="6"/>
      <c r="G6" s="5"/>
      <c r="H6" s="7"/>
    </row>
    <row r="7" spans="1:8" s="12" customFormat="1" ht="17">
      <c r="A7" s="8" t="s">
        <v>1</v>
      </c>
      <c r="B7" s="9" t="s">
        <v>27</v>
      </c>
      <c r="C7" s="8" t="s">
        <v>2</v>
      </c>
      <c r="D7" s="8"/>
      <c r="E7" s="8" t="s">
        <v>3</v>
      </c>
      <c r="F7" s="10" t="s">
        <v>4</v>
      </c>
      <c r="G7" s="9" t="s">
        <v>5</v>
      </c>
      <c r="H7" s="11" t="s">
        <v>6</v>
      </c>
    </row>
    <row r="8" spans="1:8">
      <c r="A8" s="5" t="s">
        <v>7</v>
      </c>
      <c r="B8" s="5"/>
      <c r="C8" s="5" t="s">
        <v>8</v>
      </c>
      <c r="D8" s="5"/>
      <c r="E8" s="5" t="s">
        <v>9</v>
      </c>
      <c r="F8" s="13"/>
      <c r="G8" s="5">
        <v>2</v>
      </c>
      <c r="H8" s="14">
        <f t="shared" ref="H8:H14" si="0">$E$6*F8*G8</f>
        <v>0</v>
      </c>
    </row>
    <row r="9" spans="1:8">
      <c r="A9" s="5" t="s">
        <v>10</v>
      </c>
      <c r="B9" s="5"/>
      <c r="C9" s="5" t="s">
        <v>11</v>
      </c>
      <c r="D9" s="5"/>
      <c r="E9" s="5" t="s">
        <v>12</v>
      </c>
      <c r="F9" s="13"/>
      <c r="G9" s="5">
        <v>400</v>
      </c>
      <c r="H9" s="14">
        <f t="shared" si="0"/>
        <v>0</v>
      </c>
    </row>
    <row r="10" spans="1:8">
      <c r="A10" s="5" t="s">
        <v>56</v>
      </c>
      <c r="B10" s="5"/>
      <c r="C10" s="5" t="s">
        <v>57</v>
      </c>
      <c r="D10" s="5" t="s">
        <v>15</v>
      </c>
      <c r="E10" s="5" t="s">
        <v>14</v>
      </c>
      <c r="F10" s="13"/>
      <c r="G10" s="5">
        <v>2</v>
      </c>
      <c r="H10" s="14">
        <f t="shared" si="0"/>
        <v>0</v>
      </c>
    </row>
    <row r="11" spans="1:8">
      <c r="A11" s="5" t="s">
        <v>56</v>
      </c>
      <c r="B11" s="5"/>
      <c r="C11" s="5" t="s">
        <v>57</v>
      </c>
      <c r="D11" s="5" t="s">
        <v>31</v>
      </c>
      <c r="E11" s="5" t="s">
        <v>14</v>
      </c>
      <c r="F11" s="13"/>
      <c r="G11" s="5">
        <v>26</v>
      </c>
      <c r="H11" s="14">
        <f t="shared" si="0"/>
        <v>0</v>
      </c>
    </row>
    <row r="12" spans="1:8">
      <c r="A12" s="5"/>
      <c r="B12" s="5"/>
      <c r="C12" s="5" t="s">
        <v>57</v>
      </c>
      <c r="D12" s="5" t="s">
        <v>58</v>
      </c>
      <c r="E12" s="5" t="s">
        <v>14</v>
      </c>
      <c r="F12" s="13"/>
      <c r="G12" s="5">
        <v>2</v>
      </c>
      <c r="H12" s="14">
        <f t="shared" si="0"/>
        <v>0</v>
      </c>
    </row>
    <row r="13" spans="1:8">
      <c r="A13" s="5"/>
      <c r="B13" s="5"/>
      <c r="C13" s="5" t="s">
        <v>59</v>
      </c>
      <c r="D13" s="5"/>
      <c r="E13" s="5" t="s">
        <v>30</v>
      </c>
      <c r="F13" s="13"/>
      <c r="G13" s="5">
        <f>SUM(G10:G12)*16</f>
        <v>480</v>
      </c>
      <c r="H13" s="14">
        <f t="shared" si="0"/>
        <v>0</v>
      </c>
    </row>
    <row r="14" spans="1:8">
      <c r="A14" s="5" t="s">
        <v>42</v>
      </c>
      <c r="B14" s="5"/>
      <c r="C14" s="5" t="s">
        <v>43</v>
      </c>
      <c r="D14" s="5" t="s">
        <v>18</v>
      </c>
      <c r="E14" s="5" t="s">
        <v>14</v>
      </c>
      <c r="F14" s="13"/>
      <c r="G14" s="5">
        <v>8</v>
      </c>
      <c r="H14" s="14">
        <f t="shared" si="0"/>
        <v>0</v>
      </c>
    </row>
    <row r="15" spans="1:8">
      <c r="A15" s="5" t="s">
        <v>39</v>
      </c>
      <c r="B15" s="5"/>
      <c r="C15" s="5" t="s">
        <v>36</v>
      </c>
      <c r="D15" s="5" t="s">
        <v>37</v>
      </c>
      <c r="E15" s="5" t="s">
        <v>38</v>
      </c>
      <c r="F15" s="13"/>
      <c r="G15" s="5">
        <v>1</v>
      </c>
      <c r="H15" s="14">
        <f>G15*F15</f>
        <v>0</v>
      </c>
    </row>
    <row r="16" spans="1:8">
      <c r="A16" s="5" t="s">
        <v>16</v>
      </c>
      <c r="B16" s="5"/>
      <c r="C16" s="5" t="s">
        <v>17</v>
      </c>
      <c r="D16" s="5" t="s">
        <v>32</v>
      </c>
      <c r="E16" s="5" t="s">
        <v>29</v>
      </c>
      <c r="F16" s="13"/>
      <c r="G16" s="5">
        <v>2000</v>
      </c>
      <c r="H16" s="14">
        <f t="shared" ref="H16:H20" si="1">G16*F16</f>
        <v>0</v>
      </c>
    </row>
    <row r="17" spans="1:11">
      <c r="A17" s="5" t="s">
        <v>20</v>
      </c>
      <c r="B17" s="5"/>
      <c r="C17" s="5" t="s">
        <v>21</v>
      </c>
      <c r="D17" s="5" t="s">
        <v>22</v>
      </c>
      <c r="E17" s="5" t="s">
        <v>30</v>
      </c>
      <c r="F17" s="13"/>
      <c r="G17" s="5">
        <f>10*G16</f>
        <v>20000</v>
      </c>
      <c r="H17" s="14">
        <f t="shared" si="1"/>
        <v>0</v>
      </c>
    </row>
    <row r="18" spans="1:11">
      <c r="A18" s="5" t="s">
        <v>35</v>
      </c>
      <c r="B18" s="5"/>
      <c r="C18" s="5" t="s">
        <v>33</v>
      </c>
      <c r="D18" s="5"/>
      <c r="E18" s="5" t="s">
        <v>34</v>
      </c>
      <c r="F18" s="13"/>
      <c r="G18" s="5">
        <v>1000</v>
      </c>
      <c r="H18" s="14">
        <f t="shared" ref="H18" si="2">G18*F18</f>
        <v>0</v>
      </c>
    </row>
    <row r="19" spans="1:11">
      <c r="A19" s="5" t="s">
        <v>23</v>
      </c>
      <c r="B19" s="5"/>
      <c r="C19" s="5" t="s">
        <v>24</v>
      </c>
      <c r="D19" s="5"/>
      <c r="E19" s="5" t="s">
        <v>19</v>
      </c>
      <c r="F19" s="13"/>
      <c r="G19" s="5">
        <f>5*(G16+G18)</f>
        <v>15000</v>
      </c>
      <c r="H19" s="14">
        <f t="shared" si="1"/>
        <v>0</v>
      </c>
    </row>
    <row r="20" spans="1:11">
      <c r="A20" s="5" t="s">
        <v>28</v>
      </c>
      <c r="B20" s="5"/>
      <c r="C20" s="5" t="s">
        <v>25</v>
      </c>
      <c r="D20" s="5"/>
      <c r="E20" s="5" t="s">
        <v>26</v>
      </c>
      <c r="F20" s="13"/>
      <c r="G20" s="5">
        <v>500</v>
      </c>
      <c r="H20" s="14">
        <f t="shared" si="1"/>
        <v>0</v>
      </c>
    </row>
    <row r="21" spans="1:11" ht="17" thickBot="1"/>
    <row r="22" spans="1:11" ht="17" thickBot="1">
      <c r="H22" s="15">
        <f>SUM(H8:H21)</f>
        <v>0</v>
      </c>
    </row>
    <row r="25" spans="1:11">
      <c r="A25" s="2" t="s">
        <v>51</v>
      </c>
      <c r="B25" s="2"/>
      <c r="C25" s="2"/>
      <c r="D25" s="5" t="s">
        <v>0</v>
      </c>
      <c r="E25" s="5">
        <v>730</v>
      </c>
      <c r="F25" s="6"/>
      <c r="G25" s="5"/>
      <c r="H25" s="7"/>
    </row>
    <row r="26" spans="1:11" s="12" customFormat="1" ht="17">
      <c r="A26" s="8" t="s">
        <v>1</v>
      </c>
      <c r="B26" s="9" t="s">
        <v>27</v>
      </c>
      <c r="C26" s="8" t="s">
        <v>2</v>
      </c>
      <c r="D26" s="8"/>
      <c r="E26" s="8" t="s">
        <v>3</v>
      </c>
      <c r="F26" s="10" t="s">
        <v>4</v>
      </c>
      <c r="G26" s="9" t="s">
        <v>5</v>
      </c>
      <c r="H26" s="11" t="s">
        <v>6</v>
      </c>
    </row>
    <row r="27" spans="1:11">
      <c r="A27" s="5" t="s">
        <v>7</v>
      </c>
      <c r="B27" s="5"/>
      <c r="C27" s="5" t="s">
        <v>8</v>
      </c>
      <c r="D27" s="5"/>
      <c r="E27" s="5" t="s">
        <v>9</v>
      </c>
      <c r="F27" s="13"/>
      <c r="G27" s="5">
        <v>1</v>
      </c>
      <c r="H27" s="14">
        <f>$E$25*F27*G27</f>
        <v>0</v>
      </c>
    </row>
    <row r="28" spans="1:11">
      <c r="A28" s="5" t="s">
        <v>10</v>
      </c>
      <c r="B28" s="5"/>
      <c r="C28" s="5" t="s">
        <v>11</v>
      </c>
      <c r="D28" s="5"/>
      <c r="E28" s="5" t="s">
        <v>12</v>
      </c>
      <c r="F28" s="13"/>
      <c r="G28" s="5">
        <v>400</v>
      </c>
      <c r="H28" s="14">
        <f>$E$25*F28*G28</f>
        <v>0</v>
      </c>
    </row>
    <row r="29" spans="1:11">
      <c r="A29" s="5" t="s">
        <v>13</v>
      </c>
      <c r="B29" s="5"/>
      <c r="C29" s="5" t="s">
        <v>57</v>
      </c>
      <c r="D29" s="5" t="s">
        <v>15</v>
      </c>
      <c r="E29" s="5" t="s">
        <v>14</v>
      </c>
      <c r="F29" s="13"/>
      <c r="G29" s="5">
        <v>2</v>
      </c>
      <c r="H29" s="14">
        <f>$E$25*F29*G29</f>
        <v>0</v>
      </c>
    </row>
    <row r="30" spans="1:11">
      <c r="A30" s="5" t="s">
        <v>13</v>
      </c>
      <c r="B30" s="5"/>
      <c r="C30" s="5" t="s">
        <v>57</v>
      </c>
      <c r="D30" s="5" t="s">
        <v>31</v>
      </c>
      <c r="E30" s="5" t="s">
        <v>14</v>
      </c>
      <c r="F30" s="13"/>
      <c r="G30" s="5">
        <v>26</v>
      </c>
      <c r="H30" s="14">
        <f>$E$25*F30*G30</f>
        <v>0</v>
      </c>
    </row>
    <row r="31" spans="1:11">
      <c r="A31" s="5"/>
      <c r="B31" s="5"/>
      <c r="C31" s="5" t="s">
        <v>59</v>
      </c>
      <c r="D31" s="5"/>
      <c r="E31" s="5" t="s">
        <v>30</v>
      </c>
      <c r="F31" s="13"/>
      <c r="G31" s="5">
        <f>SUM(G29:G30)*16</f>
        <v>448</v>
      </c>
      <c r="H31" s="14">
        <f>$E$6*F31*G31</f>
        <v>0</v>
      </c>
    </row>
    <row r="32" spans="1:11">
      <c r="A32" s="5" t="s">
        <v>42</v>
      </c>
      <c r="B32" s="5"/>
      <c r="C32" s="5" t="s">
        <v>43</v>
      </c>
      <c r="D32" s="5" t="s">
        <v>18</v>
      </c>
      <c r="E32" s="5" t="s">
        <v>14</v>
      </c>
      <c r="F32" s="13"/>
      <c r="G32" s="5">
        <v>8</v>
      </c>
      <c r="H32" s="14">
        <f>$E$25*F32*G32</f>
        <v>0</v>
      </c>
      <c r="I32" s="21" t="s">
        <v>41</v>
      </c>
      <c r="J32" s="22"/>
      <c r="K32" s="22"/>
    </row>
    <row r="33" spans="1:9">
      <c r="A33" s="5" t="s">
        <v>39</v>
      </c>
      <c r="B33" s="5"/>
      <c r="C33" s="5" t="s">
        <v>36</v>
      </c>
      <c r="D33" s="5" t="s">
        <v>37</v>
      </c>
      <c r="E33" s="5" t="s">
        <v>38</v>
      </c>
      <c r="F33" s="13"/>
      <c r="G33" s="5">
        <v>1</v>
      </c>
      <c r="H33" s="14">
        <f>G33*F33</f>
        <v>0</v>
      </c>
      <c r="I33" s="20"/>
    </row>
    <row r="34" spans="1:9">
      <c r="A34" s="5" t="s">
        <v>16</v>
      </c>
      <c r="B34" s="5"/>
      <c r="C34" s="5" t="s">
        <v>17</v>
      </c>
      <c r="D34" s="5" t="s">
        <v>32</v>
      </c>
      <c r="E34" s="5" t="s">
        <v>29</v>
      </c>
      <c r="F34" s="13"/>
      <c r="G34" s="5">
        <v>2000</v>
      </c>
      <c r="H34" s="14">
        <f t="shared" ref="H34:H38" si="3">G34*F34</f>
        <v>0</v>
      </c>
      <c r="I34" s="20"/>
    </row>
    <row r="35" spans="1:9">
      <c r="A35" s="5" t="s">
        <v>20</v>
      </c>
      <c r="B35" s="5"/>
      <c r="C35" s="5" t="s">
        <v>21</v>
      </c>
      <c r="D35" s="5" t="s">
        <v>22</v>
      </c>
      <c r="E35" s="5" t="s">
        <v>30</v>
      </c>
      <c r="F35" s="13"/>
      <c r="G35" s="5">
        <f>10*G34</f>
        <v>20000</v>
      </c>
      <c r="H35" s="14">
        <f t="shared" si="3"/>
        <v>0</v>
      </c>
      <c r="I35" s="20"/>
    </row>
    <row r="36" spans="1:9">
      <c r="A36" s="5" t="s">
        <v>35</v>
      </c>
      <c r="B36" s="5"/>
      <c r="C36" s="5" t="s">
        <v>33</v>
      </c>
      <c r="D36" s="5"/>
      <c r="E36" s="5" t="s">
        <v>34</v>
      </c>
      <c r="F36" s="13"/>
      <c r="G36" s="5">
        <v>1000</v>
      </c>
      <c r="H36" s="14">
        <f t="shared" si="3"/>
        <v>0</v>
      </c>
      <c r="I36" s="20"/>
    </row>
    <row r="37" spans="1:9">
      <c r="A37" s="5" t="s">
        <v>23</v>
      </c>
      <c r="B37" s="5"/>
      <c r="C37" s="5" t="s">
        <v>24</v>
      </c>
      <c r="D37" s="5"/>
      <c r="E37" s="5" t="s">
        <v>19</v>
      </c>
      <c r="F37" s="13"/>
      <c r="G37" s="5">
        <f>5*(G34+G36)</f>
        <v>15000</v>
      </c>
      <c r="H37" s="14">
        <f t="shared" si="3"/>
        <v>0</v>
      </c>
      <c r="I37" s="20"/>
    </row>
    <row r="38" spans="1:9">
      <c r="A38" s="5" t="s">
        <v>28</v>
      </c>
      <c r="B38" s="5"/>
      <c r="C38" s="5" t="s">
        <v>25</v>
      </c>
      <c r="D38" s="5"/>
      <c r="E38" s="5" t="s">
        <v>26</v>
      </c>
      <c r="F38" s="13"/>
      <c r="G38" s="5">
        <v>500</v>
      </c>
      <c r="H38" s="14">
        <f t="shared" si="3"/>
        <v>0</v>
      </c>
    </row>
    <row r="39" spans="1:9" ht="17" thickBot="1"/>
    <row r="40" spans="1:9" ht="17" thickBot="1">
      <c r="H40" s="15">
        <f>SUM(H27:H39)</f>
        <v>0</v>
      </c>
    </row>
    <row r="43" spans="1:9">
      <c r="A43" s="2" t="s">
        <v>52</v>
      </c>
      <c r="B43" s="2"/>
      <c r="C43" s="2"/>
      <c r="D43" s="5" t="s">
        <v>0</v>
      </c>
      <c r="E43" s="5">
        <v>730</v>
      </c>
      <c r="F43" s="6"/>
      <c r="G43" s="5"/>
      <c r="H43" s="7"/>
    </row>
    <row r="44" spans="1:9" s="12" customFormat="1" ht="17">
      <c r="A44" s="8" t="s">
        <v>1</v>
      </c>
      <c r="B44" s="9" t="s">
        <v>27</v>
      </c>
      <c r="C44" s="8" t="s">
        <v>2</v>
      </c>
      <c r="D44" s="8"/>
      <c r="E44" s="8" t="s">
        <v>3</v>
      </c>
      <c r="F44" s="10" t="s">
        <v>4</v>
      </c>
      <c r="G44" s="9" t="s">
        <v>5</v>
      </c>
      <c r="H44" s="11" t="s">
        <v>6</v>
      </c>
    </row>
    <row r="45" spans="1:9">
      <c r="A45" s="5" t="s">
        <v>7</v>
      </c>
      <c r="B45" s="5"/>
      <c r="C45" s="5" t="s">
        <v>8</v>
      </c>
      <c r="D45" s="5"/>
      <c r="E45" s="5" t="s">
        <v>9</v>
      </c>
      <c r="F45" s="13"/>
      <c r="G45" s="5">
        <v>1</v>
      </c>
      <c r="H45" s="14">
        <f>$E$43*F45*G45</f>
        <v>0</v>
      </c>
    </row>
    <row r="46" spans="1:9">
      <c r="A46" s="5" t="s">
        <v>10</v>
      </c>
      <c r="B46" s="5"/>
      <c r="C46" s="5" t="s">
        <v>11</v>
      </c>
      <c r="D46" s="5"/>
      <c r="E46" s="5" t="s">
        <v>12</v>
      </c>
      <c r="F46" s="13"/>
      <c r="G46" s="5">
        <v>400</v>
      </c>
      <c r="H46" s="14">
        <f t="shared" ref="H46:H50" si="4">$E$43*F46*G46</f>
        <v>0</v>
      </c>
    </row>
    <row r="47" spans="1:9">
      <c r="A47" s="5" t="s">
        <v>13</v>
      </c>
      <c r="B47" s="5"/>
      <c r="C47" s="5" t="s">
        <v>57</v>
      </c>
      <c r="D47" s="5" t="s">
        <v>15</v>
      </c>
      <c r="E47" s="5" t="s">
        <v>14</v>
      </c>
      <c r="F47" s="13"/>
      <c r="G47" s="5">
        <v>2</v>
      </c>
      <c r="H47" s="14">
        <f t="shared" si="4"/>
        <v>0</v>
      </c>
    </row>
    <row r="48" spans="1:9">
      <c r="A48" s="5" t="s">
        <v>13</v>
      </c>
      <c r="B48" s="5"/>
      <c r="C48" s="5" t="s">
        <v>57</v>
      </c>
      <c r="D48" s="5" t="s">
        <v>31</v>
      </c>
      <c r="E48" s="5" t="s">
        <v>14</v>
      </c>
      <c r="F48" s="13"/>
      <c r="G48" s="5">
        <v>26</v>
      </c>
      <c r="H48" s="14">
        <f t="shared" si="4"/>
        <v>0</v>
      </c>
    </row>
    <row r="49" spans="1:9">
      <c r="A49" s="5"/>
      <c r="B49" s="5"/>
      <c r="C49" s="5" t="s">
        <v>59</v>
      </c>
      <c r="D49" s="5"/>
      <c r="E49" s="5" t="s">
        <v>30</v>
      </c>
      <c r="F49" s="13"/>
      <c r="G49" s="5">
        <f>SUM(G47:G48)*16</f>
        <v>448</v>
      </c>
      <c r="H49" s="14">
        <f>$E$6*F49*G49</f>
        <v>0</v>
      </c>
    </row>
    <row r="50" spans="1:9">
      <c r="A50" s="5" t="s">
        <v>42</v>
      </c>
      <c r="B50" s="5"/>
      <c r="C50" s="5" t="s">
        <v>43</v>
      </c>
      <c r="D50" s="5" t="s">
        <v>18</v>
      </c>
      <c r="E50" s="5" t="s">
        <v>14</v>
      </c>
      <c r="F50" s="13"/>
      <c r="G50" s="5">
        <v>8</v>
      </c>
      <c r="H50" s="14">
        <f t="shared" si="4"/>
        <v>0</v>
      </c>
      <c r="I50" s="1" t="s">
        <v>41</v>
      </c>
    </row>
    <row r="51" spans="1:9">
      <c r="A51" s="5" t="s">
        <v>39</v>
      </c>
      <c r="B51" s="5"/>
      <c r="C51" s="5" t="s">
        <v>36</v>
      </c>
      <c r="D51" s="5" t="s">
        <v>37</v>
      </c>
      <c r="E51" s="5" t="s">
        <v>38</v>
      </c>
      <c r="F51" s="13"/>
      <c r="G51" s="5">
        <v>1</v>
      </c>
      <c r="H51" s="14">
        <f>G51*F51</f>
        <v>0</v>
      </c>
    </row>
    <row r="52" spans="1:9">
      <c r="A52" s="5" t="s">
        <v>16</v>
      </c>
      <c r="B52" s="5"/>
      <c r="C52" s="5" t="s">
        <v>17</v>
      </c>
      <c r="D52" s="5" t="s">
        <v>32</v>
      </c>
      <c r="E52" s="5" t="s">
        <v>29</v>
      </c>
      <c r="F52" s="13"/>
      <c r="G52" s="5">
        <v>2000</v>
      </c>
      <c r="H52" s="14">
        <f t="shared" ref="H52:H56" si="5">G52*F52</f>
        <v>0</v>
      </c>
    </row>
    <row r="53" spans="1:9">
      <c r="A53" s="5" t="s">
        <v>20</v>
      </c>
      <c r="B53" s="5"/>
      <c r="C53" s="5" t="s">
        <v>21</v>
      </c>
      <c r="D53" s="5" t="s">
        <v>22</v>
      </c>
      <c r="E53" s="5" t="s">
        <v>30</v>
      </c>
      <c r="F53" s="13"/>
      <c r="G53" s="5">
        <f>10*G52</f>
        <v>20000</v>
      </c>
      <c r="H53" s="14">
        <f t="shared" si="5"/>
        <v>0</v>
      </c>
    </row>
    <row r="54" spans="1:9">
      <c r="A54" s="5" t="s">
        <v>35</v>
      </c>
      <c r="B54" s="5"/>
      <c r="C54" s="5" t="s">
        <v>33</v>
      </c>
      <c r="D54" s="5"/>
      <c r="E54" s="5" t="s">
        <v>34</v>
      </c>
      <c r="F54" s="13"/>
      <c r="G54" s="5">
        <v>1000</v>
      </c>
      <c r="H54" s="14">
        <f t="shared" si="5"/>
        <v>0</v>
      </c>
    </row>
    <row r="55" spans="1:9">
      <c r="A55" s="5" t="s">
        <v>23</v>
      </c>
      <c r="B55" s="5"/>
      <c r="C55" s="5" t="s">
        <v>24</v>
      </c>
      <c r="D55" s="5"/>
      <c r="E55" s="5" t="s">
        <v>19</v>
      </c>
      <c r="F55" s="13"/>
      <c r="G55" s="5">
        <f>5*(G52+G54)</f>
        <v>15000</v>
      </c>
      <c r="H55" s="14">
        <f t="shared" si="5"/>
        <v>0</v>
      </c>
    </row>
    <row r="56" spans="1:9">
      <c r="A56" s="5" t="s">
        <v>28</v>
      </c>
      <c r="B56" s="5"/>
      <c r="C56" s="5" t="s">
        <v>25</v>
      </c>
      <c r="D56" s="5"/>
      <c r="E56" s="5" t="s">
        <v>26</v>
      </c>
      <c r="F56" s="13"/>
      <c r="G56" s="5">
        <v>500</v>
      </c>
      <c r="H56" s="14">
        <f t="shared" si="5"/>
        <v>0</v>
      </c>
    </row>
    <row r="57" spans="1:9" ht="17" thickBot="1"/>
    <row r="58" spans="1:9" ht="17" thickBot="1">
      <c r="H58" s="15">
        <f>SUM(H45:H57)</f>
        <v>0</v>
      </c>
    </row>
    <row r="61" spans="1:9">
      <c r="A61" s="2" t="s">
        <v>53</v>
      </c>
      <c r="B61" s="2"/>
      <c r="C61" s="2"/>
      <c r="D61" s="5" t="s">
        <v>0</v>
      </c>
      <c r="E61" s="5">
        <v>730</v>
      </c>
      <c r="F61" s="6"/>
      <c r="G61" s="5"/>
      <c r="H61" s="7"/>
    </row>
    <row r="62" spans="1:9" s="12" customFormat="1" ht="17">
      <c r="A62" s="8" t="s">
        <v>1</v>
      </c>
      <c r="B62" s="9" t="s">
        <v>27</v>
      </c>
      <c r="C62" s="8" t="s">
        <v>2</v>
      </c>
      <c r="D62" s="8"/>
      <c r="E62" s="8" t="s">
        <v>3</v>
      </c>
      <c r="F62" s="10" t="s">
        <v>4</v>
      </c>
      <c r="G62" s="9" t="s">
        <v>5</v>
      </c>
      <c r="H62" s="11" t="s">
        <v>6</v>
      </c>
    </row>
    <row r="63" spans="1:9">
      <c r="A63" s="5" t="s">
        <v>7</v>
      </c>
      <c r="B63" s="5"/>
      <c r="C63" s="5" t="s">
        <v>8</v>
      </c>
      <c r="D63" s="5"/>
      <c r="E63" s="5" t="s">
        <v>9</v>
      </c>
      <c r="F63" s="13"/>
      <c r="G63" s="5"/>
      <c r="H63" s="14"/>
    </row>
    <row r="64" spans="1:9">
      <c r="A64" s="5" t="s">
        <v>10</v>
      </c>
      <c r="B64" s="5"/>
      <c r="C64" s="5" t="s">
        <v>11</v>
      </c>
      <c r="D64" s="5"/>
      <c r="E64" s="5" t="s">
        <v>12</v>
      </c>
      <c r="F64" s="13"/>
      <c r="G64" s="5"/>
      <c r="H64" s="14"/>
    </row>
    <row r="65" spans="1:8">
      <c r="A65" s="5" t="s">
        <v>13</v>
      </c>
      <c r="B65" s="5"/>
      <c r="C65" s="5" t="s">
        <v>57</v>
      </c>
      <c r="D65" s="5" t="s">
        <v>15</v>
      </c>
      <c r="E65" s="5" t="s">
        <v>14</v>
      </c>
      <c r="F65" s="13"/>
      <c r="G65" s="5">
        <v>1</v>
      </c>
      <c r="H65" s="14">
        <f t="shared" ref="H65:H68" si="6">$E$61*F65*G65</f>
        <v>0</v>
      </c>
    </row>
    <row r="66" spans="1:8">
      <c r="A66" s="5" t="s">
        <v>13</v>
      </c>
      <c r="B66" s="5"/>
      <c r="C66" s="5" t="s">
        <v>57</v>
      </c>
      <c r="D66" s="5" t="s">
        <v>31</v>
      </c>
      <c r="E66" s="5" t="s">
        <v>14</v>
      </c>
      <c r="F66" s="13"/>
      <c r="G66" s="5">
        <v>12</v>
      </c>
      <c r="H66" s="14">
        <f t="shared" si="6"/>
        <v>0</v>
      </c>
    </row>
    <row r="67" spans="1:8">
      <c r="A67" s="5"/>
      <c r="B67" s="5"/>
      <c r="C67" s="5" t="s">
        <v>59</v>
      </c>
      <c r="D67" s="5"/>
      <c r="E67" s="5" t="s">
        <v>30</v>
      </c>
      <c r="F67" s="13"/>
      <c r="G67" s="5">
        <f>SUM(G65:G66)*16</f>
        <v>208</v>
      </c>
      <c r="H67" s="14">
        <f>$E$6*F67*G67</f>
        <v>0</v>
      </c>
    </row>
    <row r="68" spans="1:8">
      <c r="A68" s="5" t="s">
        <v>42</v>
      </c>
      <c r="B68" s="5"/>
      <c r="C68" s="5" t="s">
        <v>43</v>
      </c>
      <c r="D68" s="5" t="s">
        <v>18</v>
      </c>
      <c r="E68" s="5" t="s">
        <v>14</v>
      </c>
      <c r="F68" s="13"/>
      <c r="G68" s="5">
        <v>4</v>
      </c>
      <c r="H68" s="14">
        <f t="shared" si="6"/>
        <v>0</v>
      </c>
    </row>
    <row r="69" spans="1:8">
      <c r="A69" s="5" t="s">
        <v>39</v>
      </c>
      <c r="B69" s="5"/>
      <c r="C69" s="5" t="s">
        <v>36</v>
      </c>
      <c r="D69" s="5" t="s">
        <v>37</v>
      </c>
      <c r="E69" s="5" t="s">
        <v>38</v>
      </c>
      <c r="F69" s="13"/>
      <c r="G69" s="5">
        <v>1</v>
      </c>
      <c r="H69" s="14">
        <f>G69*F69</f>
        <v>0</v>
      </c>
    </row>
    <row r="70" spans="1:8">
      <c r="A70" s="5" t="s">
        <v>16</v>
      </c>
      <c r="B70" s="5"/>
      <c r="C70" s="5" t="s">
        <v>17</v>
      </c>
      <c r="D70" s="5" t="s">
        <v>32</v>
      </c>
      <c r="E70" s="5" t="s">
        <v>29</v>
      </c>
      <c r="F70" s="13"/>
      <c r="G70" s="5">
        <v>1250</v>
      </c>
      <c r="H70" s="14">
        <f t="shared" ref="H70:H74" si="7">G70*F70</f>
        <v>0</v>
      </c>
    </row>
    <row r="71" spans="1:8">
      <c r="A71" s="5" t="s">
        <v>20</v>
      </c>
      <c r="B71" s="5"/>
      <c r="C71" s="5" t="s">
        <v>21</v>
      </c>
      <c r="D71" s="5" t="s">
        <v>22</v>
      </c>
      <c r="E71" s="5" t="s">
        <v>30</v>
      </c>
      <c r="F71" s="13"/>
      <c r="G71" s="5">
        <f>10*G70</f>
        <v>12500</v>
      </c>
      <c r="H71" s="14">
        <f t="shared" si="7"/>
        <v>0</v>
      </c>
    </row>
    <row r="72" spans="1:8">
      <c r="A72" s="5" t="s">
        <v>35</v>
      </c>
      <c r="B72" s="5"/>
      <c r="C72" s="5" t="s">
        <v>33</v>
      </c>
      <c r="D72" s="5"/>
      <c r="E72" s="5" t="s">
        <v>34</v>
      </c>
      <c r="F72" s="13"/>
      <c r="G72" s="5">
        <v>1000</v>
      </c>
      <c r="H72" s="14">
        <f t="shared" si="7"/>
        <v>0</v>
      </c>
    </row>
    <row r="73" spans="1:8">
      <c r="A73" s="5" t="s">
        <v>23</v>
      </c>
      <c r="B73" s="5"/>
      <c r="C73" s="5" t="s">
        <v>24</v>
      </c>
      <c r="D73" s="5"/>
      <c r="E73" s="5" t="s">
        <v>19</v>
      </c>
      <c r="F73" s="13"/>
      <c r="G73" s="5">
        <f>5*(G70+G72)</f>
        <v>11250</v>
      </c>
      <c r="H73" s="14">
        <f t="shared" si="7"/>
        <v>0</v>
      </c>
    </row>
    <row r="74" spans="1:8">
      <c r="A74" s="5" t="s">
        <v>28</v>
      </c>
      <c r="B74" s="5"/>
      <c r="C74" s="5" t="s">
        <v>25</v>
      </c>
      <c r="D74" s="5"/>
      <c r="E74" s="5" t="s">
        <v>26</v>
      </c>
      <c r="F74" s="13"/>
      <c r="G74" s="5">
        <v>500</v>
      </c>
      <c r="H74" s="14">
        <f t="shared" si="7"/>
        <v>0</v>
      </c>
    </row>
    <row r="75" spans="1:8" ht="17" thickBot="1"/>
    <row r="76" spans="1:8" ht="17" thickBot="1">
      <c r="H76" s="15">
        <f>SUM(H63:H75)</f>
        <v>0</v>
      </c>
    </row>
    <row r="79" spans="1:8">
      <c r="A79" s="2" t="s">
        <v>54</v>
      </c>
      <c r="B79" s="2"/>
      <c r="C79" s="2"/>
      <c r="D79" s="5" t="s">
        <v>0</v>
      </c>
      <c r="E79" s="5">
        <v>730</v>
      </c>
      <c r="F79" s="6"/>
      <c r="G79" s="5"/>
      <c r="H79" s="7"/>
    </row>
    <row r="80" spans="1:8" s="12" customFormat="1" ht="17">
      <c r="A80" s="8" t="s">
        <v>1</v>
      </c>
      <c r="B80" s="9" t="s">
        <v>27</v>
      </c>
      <c r="C80" s="8" t="s">
        <v>2</v>
      </c>
      <c r="D80" s="8"/>
      <c r="E80" s="8" t="s">
        <v>3</v>
      </c>
      <c r="F80" s="10" t="s">
        <v>4</v>
      </c>
      <c r="G80" s="9" t="s">
        <v>5</v>
      </c>
      <c r="H80" s="11" t="s">
        <v>6</v>
      </c>
    </row>
    <row r="81" spans="1:8">
      <c r="A81" s="5" t="s">
        <v>7</v>
      </c>
      <c r="B81" s="5"/>
      <c r="C81" s="5" t="s">
        <v>8</v>
      </c>
      <c r="D81" s="5"/>
      <c r="E81" s="5" t="s">
        <v>9</v>
      </c>
      <c r="F81" s="13"/>
      <c r="G81" s="5"/>
      <c r="H81" s="14"/>
    </row>
    <row r="82" spans="1:8">
      <c r="A82" s="5" t="s">
        <v>10</v>
      </c>
      <c r="B82" s="5"/>
      <c r="C82" s="5" t="s">
        <v>11</v>
      </c>
      <c r="D82" s="5"/>
      <c r="E82" s="5" t="s">
        <v>12</v>
      </c>
      <c r="F82" s="13"/>
      <c r="G82" s="5"/>
      <c r="H82" s="14"/>
    </row>
    <row r="83" spans="1:8">
      <c r="A83" s="5" t="s">
        <v>13</v>
      </c>
      <c r="B83" s="5"/>
      <c r="C83" s="5" t="s">
        <v>57</v>
      </c>
      <c r="D83" s="5" t="s">
        <v>15</v>
      </c>
      <c r="E83" s="5" t="s">
        <v>14</v>
      </c>
      <c r="F83" s="13"/>
      <c r="G83" s="5">
        <v>1</v>
      </c>
      <c r="H83" s="14">
        <f t="shared" ref="H83:H86" si="8">$E$79*F83*G83</f>
        <v>0</v>
      </c>
    </row>
    <row r="84" spans="1:8">
      <c r="A84" s="5" t="s">
        <v>13</v>
      </c>
      <c r="B84" s="5"/>
      <c r="C84" s="5" t="s">
        <v>57</v>
      </c>
      <c r="D84" s="5" t="s">
        <v>31</v>
      </c>
      <c r="E84" s="5" t="s">
        <v>14</v>
      </c>
      <c r="F84" s="13"/>
      <c r="G84" s="5">
        <v>12</v>
      </c>
      <c r="H84" s="14">
        <f t="shared" si="8"/>
        <v>0</v>
      </c>
    </row>
    <row r="85" spans="1:8">
      <c r="A85" s="5"/>
      <c r="B85" s="5"/>
      <c r="C85" s="5" t="s">
        <v>59</v>
      </c>
      <c r="D85" s="5"/>
      <c r="E85" s="5" t="s">
        <v>30</v>
      </c>
      <c r="F85" s="13"/>
      <c r="G85" s="5">
        <f>SUM(G83:G84)*16</f>
        <v>208</v>
      </c>
      <c r="H85" s="14">
        <f>$E$6*F85*G85</f>
        <v>0</v>
      </c>
    </row>
    <row r="86" spans="1:8">
      <c r="A86" s="5" t="s">
        <v>42</v>
      </c>
      <c r="B86" s="5"/>
      <c r="C86" s="5" t="s">
        <v>43</v>
      </c>
      <c r="D86" s="5" t="s">
        <v>18</v>
      </c>
      <c r="E86" s="5" t="s">
        <v>14</v>
      </c>
      <c r="F86" s="13"/>
      <c r="G86" s="5">
        <v>4</v>
      </c>
      <c r="H86" s="14">
        <f t="shared" si="8"/>
        <v>0</v>
      </c>
    </row>
    <row r="87" spans="1:8">
      <c r="A87" s="5" t="s">
        <v>39</v>
      </c>
      <c r="B87" s="5"/>
      <c r="C87" s="5" t="s">
        <v>36</v>
      </c>
      <c r="D87" s="5" t="s">
        <v>37</v>
      </c>
      <c r="E87" s="5" t="s">
        <v>38</v>
      </c>
      <c r="F87" s="13"/>
      <c r="G87" s="5">
        <v>1</v>
      </c>
      <c r="H87" s="14">
        <f>G87*F87</f>
        <v>0</v>
      </c>
    </row>
    <row r="88" spans="1:8">
      <c r="A88" s="5" t="s">
        <v>16</v>
      </c>
      <c r="B88" s="5"/>
      <c r="C88" s="5" t="s">
        <v>17</v>
      </c>
      <c r="D88" s="5" t="s">
        <v>32</v>
      </c>
      <c r="E88" s="5" t="s">
        <v>29</v>
      </c>
      <c r="F88" s="13"/>
      <c r="G88" s="5">
        <v>1250</v>
      </c>
      <c r="H88" s="14">
        <f t="shared" ref="H88:H92" si="9">G88*F88</f>
        <v>0</v>
      </c>
    </row>
    <row r="89" spans="1:8">
      <c r="A89" s="5" t="s">
        <v>20</v>
      </c>
      <c r="B89" s="5"/>
      <c r="C89" s="5" t="s">
        <v>21</v>
      </c>
      <c r="D89" s="5" t="s">
        <v>22</v>
      </c>
      <c r="E89" s="5" t="s">
        <v>30</v>
      </c>
      <c r="F89" s="13"/>
      <c r="G89" s="5">
        <f>10*G88</f>
        <v>12500</v>
      </c>
      <c r="H89" s="14">
        <f t="shared" si="9"/>
        <v>0</v>
      </c>
    </row>
    <row r="90" spans="1:8">
      <c r="A90" s="5" t="s">
        <v>35</v>
      </c>
      <c r="B90" s="5"/>
      <c r="C90" s="5" t="s">
        <v>33</v>
      </c>
      <c r="D90" s="5"/>
      <c r="E90" s="5" t="s">
        <v>34</v>
      </c>
      <c r="F90" s="13"/>
      <c r="G90" s="5">
        <v>1000</v>
      </c>
      <c r="H90" s="14">
        <f t="shared" si="9"/>
        <v>0</v>
      </c>
    </row>
    <row r="91" spans="1:8">
      <c r="A91" s="5" t="s">
        <v>23</v>
      </c>
      <c r="B91" s="5"/>
      <c r="C91" s="5" t="s">
        <v>24</v>
      </c>
      <c r="D91" s="5"/>
      <c r="E91" s="5" t="s">
        <v>19</v>
      </c>
      <c r="F91" s="13"/>
      <c r="G91" s="5">
        <f>5*(G88+G90)</f>
        <v>11250</v>
      </c>
      <c r="H91" s="14">
        <f t="shared" si="9"/>
        <v>0</v>
      </c>
    </row>
    <row r="92" spans="1:8">
      <c r="A92" s="5" t="s">
        <v>28</v>
      </c>
      <c r="B92" s="5"/>
      <c r="C92" s="5" t="s">
        <v>25</v>
      </c>
      <c r="D92" s="5"/>
      <c r="E92" s="5" t="s">
        <v>26</v>
      </c>
      <c r="F92" s="13"/>
      <c r="G92" s="5">
        <v>500</v>
      </c>
      <c r="H92" s="14">
        <f t="shared" si="9"/>
        <v>0</v>
      </c>
    </row>
    <row r="93" spans="1:8" ht="17" thickBot="1"/>
    <row r="94" spans="1:8" ht="17" thickBot="1">
      <c r="H94" s="15">
        <f>SUM(H81:H93)</f>
        <v>0</v>
      </c>
    </row>
    <row r="97" spans="1:8">
      <c r="A97" s="2" t="s">
        <v>55</v>
      </c>
      <c r="B97" s="2"/>
      <c r="C97" s="2"/>
      <c r="D97" s="5" t="s">
        <v>0</v>
      </c>
      <c r="E97" s="5">
        <v>730</v>
      </c>
      <c r="F97" s="6"/>
      <c r="G97" s="5"/>
      <c r="H97" s="7"/>
    </row>
    <row r="98" spans="1:8" s="12" customFormat="1" ht="17">
      <c r="A98" s="8" t="s">
        <v>1</v>
      </c>
      <c r="B98" s="9" t="s">
        <v>27</v>
      </c>
      <c r="C98" s="8" t="s">
        <v>2</v>
      </c>
      <c r="D98" s="8"/>
      <c r="E98" s="8" t="s">
        <v>3</v>
      </c>
      <c r="F98" s="10" t="s">
        <v>4</v>
      </c>
      <c r="G98" s="9" t="s">
        <v>5</v>
      </c>
      <c r="H98" s="11"/>
    </row>
    <row r="99" spans="1:8">
      <c r="A99" s="5" t="s">
        <v>7</v>
      </c>
      <c r="B99" s="5"/>
      <c r="C99" s="5" t="s">
        <v>8</v>
      </c>
      <c r="D99" s="5"/>
      <c r="E99" s="5" t="s">
        <v>9</v>
      </c>
      <c r="F99" s="13"/>
      <c r="G99" s="5"/>
      <c r="H99" s="14"/>
    </row>
    <row r="100" spans="1:8">
      <c r="A100" s="5" t="s">
        <v>10</v>
      </c>
      <c r="B100" s="5"/>
      <c r="C100" s="5" t="s">
        <v>11</v>
      </c>
      <c r="D100" s="5"/>
      <c r="E100" s="5" t="s">
        <v>12</v>
      </c>
      <c r="F100" s="13"/>
      <c r="G100" s="5"/>
      <c r="H100" s="14"/>
    </row>
    <row r="101" spans="1:8">
      <c r="A101" s="5" t="s">
        <v>13</v>
      </c>
      <c r="B101" s="5"/>
      <c r="C101" s="5" t="s">
        <v>57</v>
      </c>
      <c r="D101" s="5" t="s">
        <v>15</v>
      </c>
      <c r="E101" s="5" t="s">
        <v>14</v>
      </c>
      <c r="F101" s="13"/>
      <c r="G101" s="5">
        <v>1</v>
      </c>
      <c r="H101" s="14">
        <f>$E$6*F101*G101</f>
        <v>0</v>
      </c>
    </row>
    <row r="102" spans="1:8">
      <c r="A102" s="5" t="s">
        <v>13</v>
      </c>
      <c r="B102" s="5"/>
      <c r="C102" s="5" t="s">
        <v>57</v>
      </c>
      <c r="D102" s="5" t="s">
        <v>31</v>
      </c>
      <c r="E102" s="5" t="s">
        <v>14</v>
      </c>
      <c r="F102" s="13"/>
      <c r="G102" s="5">
        <v>6</v>
      </c>
      <c r="H102" s="14">
        <f>$E$6*F102*G102</f>
        <v>0</v>
      </c>
    </row>
    <row r="103" spans="1:8">
      <c r="A103" s="5"/>
      <c r="B103" s="5"/>
      <c r="C103" s="5" t="s">
        <v>59</v>
      </c>
      <c r="D103" s="5"/>
      <c r="E103" s="5" t="s">
        <v>30</v>
      </c>
      <c r="F103" s="13"/>
      <c r="G103" s="5">
        <f>SUM(G101:G102)*16</f>
        <v>112</v>
      </c>
      <c r="H103" s="14">
        <f>$E$6*F103*G103</f>
        <v>0</v>
      </c>
    </row>
    <row r="104" spans="1:8">
      <c r="A104" s="5" t="s">
        <v>42</v>
      </c>
      <c r="B104" s="5"/>
      <c r="C104" s="5" t="s">
        <v>43</v>
      </c>
      <c r="D104" s="5" t="s">
        <v>18</v>
      </c>
      <c r="E104" s="5" t="s">
        <v>14</v>
      </c>
      <c r="F104" s="13"/>
      <c r="G104" s="5">
        <v>4</v>
      </c>
      <c r="H104" s="14">
        <f>$E$6*F104*G104</f>
        <v>0</v>
      </c>
    </row>
    <row r="105" spans="1:8">
      <c r="A105" s="5" t="s">
        <v>39</v>
      </c>
      <c r="B105" s="5"/>
      <c r="C105" s="5" t="s">
        <v>36</v>
      </c>
      <c r="D105" s="5" t="s">
        <v>37</v>
      </c>
      <c r="E105" s="5" t="s">
        <v>38</v>
      </c>
      <c r="F105" s="13"/>
      <c r="G105" s="5">
        <v>1</v>
      </c>
      <c r="H105" s="14">
        <f>G105*F105</f>
        <v>0</v>
      </c>
    </row>
    <row r="106" spans="1:8">
      <c r="A106" s="5" t="s">
        <v>16</v>
      </c>
      <c r="B106" s="5"/>
      <c r="C106" s="5" t="s">
        <v>17</v>
      </c>
      <c r="D106" s="5" t="s">
        <v>32</v>
      </c>
      <c r="E106" s="5" t="s">
        <v>29</v>
      </c>
      <c r="F106" s="13"/>
      <c r="G106" s="5">
        <v>1250</v>
      </c>
      <c r="H106" s="14">
        <f t="shared" ref="H106:H110" si="10">G106*F106</f>
        <v>0</v>
      </c>
    </row>
    <row r="107" spans="1:8">
      <c r="A107" s="5" t="s">
        <v>20</v>
      </c>
      <c r="B107" s="5"/>
      <c r="C107" s="5" t="s">
        <v>21</v>
      </c>
      <c r="D107" s="5" t="s">
        <v>22</v>
      </c>
      <c r="E107" s="5" t="s">
        <v>30</v>
      </c>
      <c r="F107" s="13"/>
      <c r="G107" s="5">
        <f>10*G106</f>
        <v>12500</v>
      </c>
      <c r="H107" s="14">
        <f t="shared" si="10"/>
        <v>0</v>
      </c>
    </row>
    <row r="108" spans="1:8">
      <c r="A108" s="5" t="s">
        <v>35</v>
      </c>
      <c r="B108" s="5"/>
      <c r="C108" s="5" t="s">
        <v>33</v>
      </c>
      <c r="D108" s="5"/>
      <c r="E108" s="5" t="s">
        <v>34</v>
      </c>
      <c r="F108" s="13"/>
      <c r="G108" s="5">
        <v>1000</v>
      </c>
      <c r="H108" s="14">
        <f t="shared" si="10"/>
        <v>0</v>
      </c>
    </row>
    <row r="109" spans="1:8">
      <c r="A109" s="5" t="s">
        <v>23</v>
      </c>
      <c r="B109" s="5"/>
      <c r="C109" s="5" t="s">
        <v>24</v>
      </c>
      <c r="D109" s="5"/>
      <c r="E109" s="5" t="s">
        <v>19</v>
      </c>
      <c r="F109" s="13"/>
      <c r="G109" s="5">
        <f>5*(G106+G108)</f>
        <v>11250</v>
      </c>
      <c r="H109" s="14">
        <f t="shared" si="10"/>
        <v>0</v>
      </c>
    </row>
    <row r="110" spans="1:8">
      <c r="A110" s="5" t="s">
        <v>28</v>
      </c>
      <c r="B110" s="5"/>
      <c r="C110" s="5" t="s">
        <v>25</v>
      </c>
      <c r="D110" s="5"/>
      <c r="E110" s="5" t="s">
        <v>26</v>
      </c>
      <c r="F110" s="13"/>
      <c r="G110" s="5">
        <v>500</v>
      </c>
      <c r="H110" s="14">
        <f t="shared" si="10"/>
        <v>0</v>
      </c>
    </row>
    <row r="111" spans="1:8" ht="17" thickBot="1"/>
    <row r="112" spans="1:8" ht="17" thickBot="1">
      <c r="H112" s="15">
        <f>SUM(H99:H111)</f>
        <v>0</v>
      </c>
    </row>
  </sheetData>
  <mergeCells count="1">
    <mergeCell ref="C1:E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8167-D05D-124B-914B-F79D53A7565A}">
  <sheetPr>
    <pageSetUpPr fitToPage="1"/>
  </sheetPr>
  <dimension ref="A1:J113"/>
  <sheetViews>
    <sheetView workbookViewId="0">
      <selection activeCell="E7" sqref="E7"/>
    </sheetView>
  </sheetViews>
  <sheetFormatPr baseColWidth="10" defaultRowHeight="16"/>
  <cols>
    <col min="1" max="1" width="31" bestFit="1" customWidth="1"/>
    <col min="2" max="2" width="11.33203125" customWidth="1"/>
    <col min="3" max="3" width="35.1640625" bestFit="1" customWidth="1"/>
    <col min="4" max="4" width="22.1640625" bestFit="1" customWidth="1"/>
    <col min="5" max="5" width="19" customWidth="1"/>
    <col min="7" max="7" width="6.1640625" bestFit="1" customWidth="1"/>
  </cols>
  <sheetData>
    <row r="1" spans="1:10" ht="17">
      <c r="A1" s="5"/>
      <c r="B1" s="5"/>
      <c r="C1" s="27" t="s">
        <v>62</v>
      </c>
      <c r="D1" s="27"/>
      <c r="E1" s="27"/>
      <c r="F1" s="6"/>
      <c r="G1" s="5"/>
      <c r="H1" s="23"/>
      <c r="I1" s="23"/>
      <c r="J1" s="24"/>
    </row>
    <row r="2" spans="1:10" ht="26" customHeight="1">
      <c r="A2" s="5"/>
      <c r="B2" s="5"/>
      <c r="C2" s="27"/>
      <c r="D2" s="27"/>
      <c r="E2" s="27"/>
      <c r="F2" s="6"/>
      <c r="G2" s="5"/>
      <c r="H2" s="1"/>
      <c r="I2" s="1"/>
    </row>
    <row r="3" spans="1:10" ht="26" customHeight="1">
      <c r="A3" s="5"/>
      <c r="B3" s="5"/>
      <c r="C3" s="25"/>
      <c r="D3" s="25"/>
      <c r="E3" s="25"/>
      <c r="F3" s="6"/>
      <c r="G3" s="5"/>
      <c r="H3" s="1"/>
      <c r="I3" s="1"/>
    </row>
    <row r="4" spans="1:10" ht="17">
      <c r="A4" s="2" t="s">
        <v>48</v>
      </c>
      <c r="B4" s="2" t="s">
        <v>50</v>
      </c>
      <c r="C4" s="5"/>
      <c r="D4" s="5"/>
      <c r="E4" s="6"/>
      <c r="F4" s="5"/>
      <c r="G4" s="7"/>
      <c r="H4" s="1"/>
      <c r="I4" s="1"/>
    </row>
    <row r="5" spans="1:10" ht="17">
      <c r="A5" s="5" t="s">
        <v>61</v>
      </c>
      <c r="B5" s="5">
        <v>500</v>
      </c>
      <c r="C5" s="5"/>
      <c r="D5" s="5"/>
      <c r="E5" s="6"/>
      <c r="F5" s="5"/>
      <c r="G5" s="7"/>
      <c r="H5" s="1"/>
      <c r="I5" s="1"/>
    </row>
    <row r="6" spans="1:10" ht="17">
      <c r="A6" s="5"/>
      <c r="B6" s="5"/>
      <c r="C6" s="5"/>
      <c r="D6" s="5"/>
      <c r="E6" s="5"/>
      <c r="F6" s="6"/>
      <c r="G6" s="5"/>
      <c r="H6" s="1"/>
      <c r="I6" s="1"/>
    </row>
    <row r="7" spans="1:10" ht="17">
      <c r="A7" s="2" t="s">
        <v>63</v>
      </c>
      <c r="B7" s="2"/>
      <c r="C7" s="2"/>
      <c r="D7" s="5" t="s">
        <v>0</v>
      </c>
      <c r="E7" s="5">
        <v>730</v>
      </c>
      <c r="F7" s="6"/>
      <c r="G7" s="5"/>
      <c r="H7" s="1"/>
      <c r="I7" s="1"/>
    </row>
    <row r="8" spans="1:10" ht="34">
      <c r="A8" s="8" t="s">
        <v>1</v>
      </c>
      <c r="B8" s="9" t="s">
        <v>27</v>
      </c>
      <c r="C8" s="8" t="s">
        <v>2</v>
      </c>
      <c r="D8" s="8"/>
      <c r="E8" s="8" t="s">
        <v>3</v>
      </c>
      <c r="F8" s="10" t="s">
        <v>4</v>
      </c>
      <c r="G8" s="9" t="s">
        <v>5</v>
      </c>
      <c r="H8" s="12"/>
      <c r="I8" s="12"/>
    </row>
    <row r="9" spans="1:10" ht="17">
      <c r="A9" s="5" t="s">
        <v>7</v>
      </c>
      <c r="B9" s="5"/>
      <c r="C9" s="5" t="s">
        <v>8</v>
      </c>
      <c r="D9" s="5"/>
      <c r="E9" s="5" t="s">
        <v>9</v>
      </c>
      <c r="F9" s="13"/>
      <c r="G9" s="5">
        <v>2</v>
      </c>
      <c r="H9" s="1"/>
      <c r="I9" s="1"/>
    </row>
    <row r="10" spans="1:10" ht="17">
      <c r="A10" s="5" t="s">
        <v>10</v>
      </c>
      <c r="B10" s="5"/>
      <c r="C10" s="5" t="s">
        <v>11</v>
      </c>
      <c r="D10" s="5"/>
      <c r="E10" s="5" t="s">
        <v>12</v>
      </c>
      <c r="F10" s="13"/>
      <c r="G10" s="5">
        <v>400</v>
      </c>
      <c r="H10" s="1"/>
      <c r="I10" s="1"/>
    </row>
    <row r="11" spans="1:10" ht="17">
      <c r="A11" s="5" t="s">
        <v>56</v>
      </c>
      <c r="B11" s="5"/>
      <c r="C11" s="5" t="s">
        <v>57</v>
      </c>
      <c r="D11" s="5" t="s">
        <v>15</v>
      </c>
      <c r="E11" s="5" t="s">
        <v>14</v>
      </c>
      <c r="F11" s="13"/>
      <c r="G11" s="5">
        <v>2</v>
      </c>
      <c r="H11" s="1"/>
      <c r="I11" s="1"/>
    </row>
    <row r="12" spans="1:10" ht="17">
      <c r="A12" s="5" t="s">
        <v>56</v>
      </c>
      <c r="B12" s="5"/>
      <c r="C12" s="5" t="s">
        <v>57</v>
      </c>
      <c r="D12" s="5" t="s">
        <v>31</v>
      </c>
      <c r="E12" s="5" t="s">
        <v>14</v>
      </c>
      <c r="F12" s="13"/>
      <c r="G12" s="5">
        <v>26</v>
      </c>
      <c r="H12" s="1"/>
      <c r="I12" s="1"/>
    </row>
    <row r="13" spans="1:10" ht="17">
      <c r="A13" s="5"/>
      <c r="B13" s="5"/>
      <c r="C13" s="5" t="s">
        <v>57</v>
      </c>
      <c r="D13" s="5" t="s">
        <v>58</v>
      </c>
      <c r="E13" s="5" t="s">
        <v>14</v>
      </c>
      <c r="F13" s="13"/>
      <c r="G13" s="5">
        <v>2</v>
      </c>
      <c r="H13" s="1"/>
      <c r="I13" s="1"/>
    </row>
    <row r="14" spans="1:10" ht="17">
      <c r="A14" s="5"/>
      <c r="B14" s="5"/>
      <c r="C14" s="5" t="s">
        <v>59</v>
      </c>
      <c r="D14" s="5"/>
      <c r="E14" s="5" t="s">
        <v>30</v>
      </c>
      <c r="F14" s="13"/>
      <c r="G14" s="5">
        <f>SUM(G11:G13)*16</f>
        <v>480</v>
      </c>
      <c r="H14" s="1"/>
      <c r="I14" s="1"/>
    </row>
    <row r="15" spans="1:10" ht="17">
      <c r="A15" s="5" t="s">
        <v>42</v>
      </c>
      <c r="B15" s="5"/>
      <c r="C15" s="5" t="s">
        <v>43</v>
      </c>
      <c r="D15" s="5" t="s">
        <v>18</v>
      </c>
      <c r="E15" s="5" t="s">
        <v>14</v>
      </c>
      <c r="F15" s="13"/>
      <c r="G15" s="5">
        <v>8</v>
      </c>
      <c r="H15" s="1"/>
      <c r="I15" s="1"/>
    </row>
    <row r="16" spans="1:10" ht="17">
      <c r="A16" s="5" t="s">
        <v>39</v>
      </c>
      <c r="B16" s="5"/>
      <c r="C16" s="5" t="s">
        <v>36</v>
      </c>
      <c r="D16" s="5" t="s">
        <v>37</v>
      </c>
      <c r="E16" s="5" t="s">
        <v>38</v>
      </c>
      <c r="F16" s="13"/>
      <c r="G16" s="5">
        <v>1</v>
      </c>
      <c r="H16" s="1"/>
      <c r="I16" s="1"/>
    </row>
    <row r="17" spans="1:9" ht="17">
      <c r="A17" s="5" t="s">
        <v>16</v>
      </c>
      <c r="B17" s="5"/>
      <c r="C17" s="5" t="s">
        <v>17</v>
      </c>
      <c r="D17" s="5" t="s">
        <v>32</v>
      </c>
      <c r="E17" s="5" t="s">
        <v>29</v>
      </c>
      <c r="F17" s="13"/>
      <c r="G17" s="5">
        <v>2000</v>
      </c>
      <c r="H17" s="1"/>
      <c r="I17" s="1"/>
    </row>
    <row r="18" spans="1:9" ht="17">
      <c r="A18" s="5" t="s">
        <v>20</v>
      </c>
      <c r="B18" s="5"/>
      <c r="C18" s="5" t="s">
        <v>21</v>
      </c>
      <c r="D18" s="5" t="s">
        <v>22</v>
      </c>
      <c r="E18" s="5" t="s">
        <v>30</v>
      </c>
      <c r="F18" s="13"/>
      <c r="G18" s="5">
        <f>10*G17</f>
        <v>20000</v>
      </c>
      <c r="H18" s="1"/>
      <c r="I18" s="1"/>
    </row>
    <row r="19" spans="1:9" ht="17">
      <c r="A19" s="5" t="s">
        <v>35</v>
      </c>
      <c r="B19" s="5"/>
      <c r="C19" s="5" t="s">
        <v>33</v>
      </c>
      <c r="D19" s="5"/>
      <c r="E19" s="5" t="s">
        <v>34</v>
      </c>
      <c r="F19" s="13"/>
      <c r="G19" s="5">
        <v>1000</v>
      </c>
      <c r="H19" s="1"/>
      <c r="I19" s="1"/>
    </row>
    <row r="20" spans="1:9" ht="17">
      <c r="A20" s="5" t="s">
        <v>23</v>
      </c>
      <c r="B20" s="5"/>
      <c r="C20" s="5" t="s">
        <v>24</v>
      </c>
      <c r="D20" s="5"/>
      <c r="E20" s="5" t="s">
        <v>19</v>
      </c>
      <c r="F20" s="13"/>
      <c r="G20" s="5">
        <f>5*(G17+G19)</f>
        <v>15000</v>
      </c>
      <c r="H20" s="1"/>
      <c r="I20" s="1"/>
    </row>
    <row r="21" spans="1:9" ht="17">
      <c r="A21" s="5" t="s">
        <v>28</v>
      </c>
      <c r="B21" s="5"/>
      <c r="C21" s="5" t="s">
        <v>25</v>
      </c>
      <c r="D21" s="5"/>
      <c r="E21" s="5" t="s">
        <v>26</v>
      </c>
      <c r="F21" s="13"/>
      <c r="G21" s="5">
        <v>500</v>
      </c>
      <c r="H21" s="1"/>
      <c r="I21" s="1"/>
    </row>
    <row r="22" spans="1:9" ht="17">
      <c r="A22" s="5"/>
      <c r="B22" s="5"/>
      <c r="C22" s="5"/>
      <c r="D22" s="5"/>
      <c r="E22" s="5"/>
      <c r="F22" s="6"/>
      <c r="G22" s="5"/>
      <c r="H22" s="1"/>
      <c r="I22" s="1"/>
    </row>
    <row r="23" spans="1:9" ht="17">
      <c r="A23" s="5"/>
      <c r="B23" s="5"/>
      <c r="C23" s="5"/>
      <c r="D23" s="5"/>
      <c r="E23" s="5"/>
      <c r="F23" s="6"/>
      <c r="G23" s="5"/>
      <c r="H23" s="1"/>
      <c r="I23" s="1"/>
    </row>
    <row r="24" spans="1:9" ht="17">
      <c r="A24" s="5"/>
      <c r="B24" s="5"/>
      <c r="C24" s="5"/>
      <c r="D24" s="5"/>
      <c r="E24" s="5"/>
      <c r="F24" s="6"/>
      <c r="G24" s="5"/>
      <c r="H24" s="1"/>
      <c r="I24" s="1"/>
    </row>
    <row r="25" spans="1:9" ht="17">
      <c r="A25" s="5"/>
      <c r="B25" s="5"/>
      <c r="C25" s="5"/>
      <c r="D25" s="5"/>
      <c r="E25" s="5"/>
      <c r="F25" s="6"/>
      <c r="G25" s="5"/>
      <c r="H25" s="1"/>
      <c r="I25" s="1"/>
    </row>
    <row r="26" spans="1:9" ht="17">
      <c r="A26" s="2" t="s">
        <v>51</v>
      </c>
      <c r="B26" s="2"/>
      <c r="C26" s="2"/>
      <c r="D26" s="5" t="s">
        <v>0</v>
      </c>
      <c r="E26" s="5">
        <v>730</v>
      </c>
      <c r="F26" s="6"/>
      <c r="G26" s="5"/>
      <c r="H26" s="1"/>
      <c r="I26" s="1"/>
    </row>
    <row r="27" spans="1:9" ht="34">
      <c r="A27" s="8" t="s">
        <v>1</v>
      </c>
      <c r="B27" s="9" t="s">
        <v>27</v>
      </c>
      <c r="C27" s="8" t="s">
        <v>2</v>
      </c>
      <c r="D27" s="8"/>
      <c r="E27" s="8" t="s">
        <v>3</v>
      </c>
      <c r="F27" s="10" t="s">
        <v>4</v>
      </c>
      <c r="G27" s="9" t="s">
        <v>5</v>
      </c>
      <c r="H27" s="12"/>
      <c r="I27" s="12"/>
    </row>
    <row r="28" spans="1:9" ht="17">
      <c r="A28" s="5" t="s">
        <v>7</v>
      </c>
      <c r="B28" s="5"/>
      <c r="C28" s="5" t="s">
        <v>8</v>
      </c>
      <c r="D28" s="5"/>
      <c r="E28" s="5" t="s">
        <v>9</v>
      </c>
      <c r="F28" s="13"/>
      <c r="G28" s="5">
        <v>1</v>
      </c>
      <c r="H28" s="1"/>
      <c r="I28" s="1"/>
    </row>
    <row r="29" spans="1:9" ht="17">
      <c r="A29" s="5" t="s">
        <v>10</v>
      </c>
      <c r="B29" s="5"/>
      <c r="C29" s="5" t="s">
        <v>11</v>
      </c>
      <c r="D29" s="5"/>
      <c r="E29" s="5" t="s">
        <v>12</v>
      </c>
      <c r="F29" s="13"/>
      <c r="G29" s="5">
        <v>400</v>
      </c>
      <c r="H29" s="1"/>
      <c r="I29" s="1"/>
    </row>
    <row r="30" spans="1:9" ht="17">
      <c r="A30" s="5" t="s">
        <v>13</v>
      </c>
      <c r="B30" s="5"/>
      <c r="C30" s="5" t="s">
        <v>57</v>
      </c>
      <c r="D30" s="5" t="s">
        <v>15</v>
      </c>
      <c r="E30" s="5" t="s">
        <v>14</v>
      </c>
      <c r="F30" s="13"/>
      <c r="G30" s="5">
        <v>2</v>
      </c>
      <c r="H30" s="1"/>
      <c r="I30" s="1"/>
    </row>
    <row r="31" spans="1:9" ht="17">
      <c r="A31" s="5" t="s">
        <v>13</v>
      </c>
      <c r="B31" s="5"/>
      <c r="C31" s="5" t="s">
        <v>57</v>
      </c>
      <c r="D31" s="5" t="s">
        <v>31</v>
      </c>
      <c r="E31" s="5" t="s">
        <v>14</v>
      </c>
      <c r="F31" s="13"/>
      <c r="G31" s="5">
        <v>26</v>
      </c>
      <c r="H31" s="1"/>
      <c r="I31" s="1"/>
    </row>
    <row r="32" spans="1:9" ht="17">
      <c r="A32" s="5"/>
      <c r="B32" s="5"/>
      <c r="C32" s="5" t="s">
        <v>59</v>
      </c>
      <c r="D32" s="5"/>
      <c r="E32" s="5" t="s">
        <v>30</v>
      </c>
      <c r="F32" s="13"/>
      <c r="G32" s="5">
        <f>SUM(G30:G31)*16</f>
        <v>448</v>
      </c>
      <c r="H32" s="1"/>
      <c r="I32" s="1"/>
    </row>
    <row r="33" spans="1:9" ht="17">
      <c r="A33" s="5" t="s">
        <v>42</v>
      </c>
      <c r="B33" s="5"/>
      <c r="C33" s="5" t="s">
        <v>43</v>
      </c>
      <c r="D33" s="5" t="s">
        <v>18</v>
      </c>
      <c r="E33" s="5" t="s">
        <v>14</v>
      </c>
      <c r="F33" s="13"/>
      <c r="G33" s="5">
        <v>8</v>
      </c>
      <c r="H33" s="22"/>
      <c r="I33" s="22"/>
    </row>
    <row r="34" spans="1:9" ht="17">
      <c r="A34" s="5" t="s">
        <v>39</v>
      </c>
      <c r="B34" s="5"/>
      <c r="C34" s="5" t="s">
        <v>36</v>
      </c>
      <c r="D34" s="5" t="s">
        <v>37</v>
      </c>
      <c r="E34" s="5" t="s">
        <v>38</v>
      </c>
      <c r="F34" s="13"/>
      <c r="G34" s="5">
        <v>1</v>
      </c>
      <c r="H34" s="1"/>
      <c r="I34" s="1"/>
    </row>
    <row r="35" spans="1:9" ht="17">
      <c r="A35" s="5" t="s">
        <v>16</v>
      </c>
      <c r="B35" s="5"/>
      <c r="C35" s="5" t="s">
        <v>17</v>
      </c>
      <c r="D35" s="5" t="s">
        <v>32</v>
      </c>
      <c r="E35" s="5" t="s">
        <v>29</v>
      </c>
      <c r="F35" s="13"/>
      <c r="G35" s="5">
        <v>2000</v>
      </c>
      <c r="H35" s="1"/>
      <c r="I35" s="1"/>
    </row>
    <row r="36" spans="1:9" ht="17">
      <c r="A36" s="5" t="s">
        <v>20</v>
      </c>
      <c r="B36" s="5"/>
      <c r="C36" s="5" t="s">
        <v>21</v>
      </c>
      <c r="D36" s="5" t="s">
        <v>22</v>
      </c>
      <c r="E36" s="5" t="s">
        <v>30</v>
      </c>
      <c r="F36" s="13"/>
      <c r="G36" s="5">
        <f>10*G35</f>
        <v>20000</v>
      </c>
      <c r="H36" s="1"/>
      <c r="I36" s="1"/>
    </row>
    <row r="37" spans="1:9" ht="17">
      <c r="A37" s="5" t="s">
        <v>35</v>
      </c>
      <c r="B37" s="5"/>
      <c r="C37" s="5" t="s">
        <v>33</v>
      </c>
      <c r="D37" s="5"/>
      <c r="E37" s="5" t="s">
        <v>34</v>
      </c>
      <c r="F37" s="13"/>
      <c r="G37" s="5">
        <v>1000</v>
      </c>
      <c r="H37" s="1"/>
      <c r="I37" s="1"/>
    </row>
    <row r="38" spans="1:9" ht="17">
      <c r="A38" s="5" t="s">
        <v>23</v>
      </c>
      <c r="B38" s="5"/>
      <c r="C38" s="5" t="s">
        <v>24</v>
      </c>
      <c r="D38" s="5"/>
      <c r="E38" s="5" t="s">
        <v>19</v>
      </c>
      <c r="F38" s="13"/>
      <c r="G38" s="5">
        <f>5*(G35+G37)</f>
        <v>15000</v>
      </c>
      <c r="H38" s="1"/>
      <c r="I38" s="1"/>
    </row>
    <row r="39" spans="1:9" ht="17">
      <c r="A39" s="5" t="s">
        <v>28</v>
      </c>
      <c r="B39" s="5"/>
      <c r="C39" s="5" t="s">
        <v>25</v>
      </c>
      <c r="D39" s="5"/>
      <c r="E39" s="5" t="s">
        <v>26</v>
      </c>
      <c r="F39" s="13"/>
      <c r="G39" s="5">
        <v>500</v>
      </c>
      <c r="H39" s="1"/>
      <c r="I39" s="1"/>
    </row>
    <row r="40" spans="1:9" ht="17">
      <c r="A40" s="5"/>
      <c r="B40" s="5"/>
      <c r="C40" s="5"/>
      <c r="D40" s="5"/>
      <c r="E40" s="5"/>
      <c r="F40" s="6"/>
      <c r="G40" s="5"/>
      <c r="H40" s="1"/>
      <c r="I40" s="1"/>
    </row>
    <row r="41" spans="1:9" ht="17">
      <c r="A41" s="5"/>
      <c r="B41" s="5"/>
      <c r="C41" s="5"/>
      <c r="D41" s="5"/>
      <c r="E41" s="5"/>
      <c r="F41" s="6"/>
      <c r="G41" s="5"/>
      <c r="H41" s="1"/>
      <c r="I41" s="1"/>
    </row>
    <row r="42" spans="1:9" ht="17">
      <c r="A42" s="5"/>
      <c r="B42" s="5"/>
      <c r="C42" s="5"/>
      <c r="D42" s="5"/>
      <c r="E42" s="5"/>
      <c r="F42" s="6"/>
      <c r="G42" s="5"/>
      <c r="H42" s="1"/>
      <c r="I42" s="1"/>
    </row>
    <row r="43" spans="1:9" ht="17">
      <c r="A43" s="5"/>
      <c r="B43" s="5"/>
      <c r="C43" s="5"/>
      <c r="D43" s="5"/>
      <c r="E43" s="5"/>
      <c r="F43" s="6"/>
      <c r="G43" s="5"/>
      <c r="H43" s="1"/>
      <c r="I43" s="1"/>
    </row>
    <row r="44" spans="1:9" ht="17">
      <c r="A44" s="2" t="s">
        <v>52</v>
      </c>
      <c r="B44" s="2"/>
      <c r="C44" s="2"/>
      <c r="D44" s="5" t="s">
        <v>0</v>
      </c>
      <c r="E44" s="5">
        <v>730</v>
      </c>
      <c r="F44" s="6"/>
      <c r="G44" s="5"/>
      <c r="H44" s="1"/>
      <c r="I44" s="1"/>
    </row>
    <row r="45" spans="1:9" ht="34">
      <c r="A45" s="8" t="s">
        <v>1</v>
      </c>
      <c r="B45" s="9" t="s">
        <v>27</v>
      </c>
      <c r="C45" s="8" t="s">
        <v>2</v>
      </c>
      <c r="D45" s="8"/>
      <c r="E45" s="8" t="s">
        <v>3</v>
      </c>
      <c r="F45" s="10" t="s">
        <v>4</v>
      </c>
      <c r="G45" s="9" t="s">
        <v>5</v>
      </c>
      <c r="H45" s="12"/>
      <c r="I45" s="12"/>
    </row>
    <row r="46" spans="1:9" ht="17">
      <c r="A46" s="5" t="s">
        <v>7</v>
      </c>
      <c r="B46" s="5"/>
      <c r="C46" s="5" t="s">
        <v>8</v>
      </c>
      <c r="D46" s="5"/>
      <c r="E46" s="5" t="s">
        <v>9</v>
      </c>
      <c r="F46" s="13"/>
      <c r="G46" s="5">
        <v>1</v>
      </c>
      <c r="H46" s="1"/>
      <c r="I46" s="1"/>
    </row>
    <row r="47" spans="1:9" ht="17">
      <c r="A47" s="5" t="s">
        <v>10</v>
      </c>
      <c r="B47" s="5"/>
      <c r="C47" s="5" t="s">
        <v>11</v>
      </c>
      <c r="D47" s="5"/>
      <c r="E47" s="5" t="s">
        <v>12</v>
      </c>
      <c r="F47" s="13"/>
      <c r="G47" s="5">
        <v>400</v>
      </c>
      <c r="H47" s="1"/>
      <c r="I47" s="1"/>
    </row>
    <row r="48" spans="1:9" ht="17">
      <c r="A48" s="5" t="s">
        <v>13</v>
      </c>
      <c r="B48" s="5"/>
      <c r="C48" s="5" t="s">
        <v>57</v>
      </c>
      <c r="D48" s="5" t="s">
        <v>15</v>
      </c>
      <c r="E48" s="5" t="s">
        <v>14</v>
      </c>
      <c r="F48" s="13"/>
      <c r="G48" s="5">
        <v>2</v>
      </c>
      <c r="H48" s="1"/>
      <c r="I48" s="1"/>
    </row>
    <row r="49" spans="1:9" ht="17">
      <c r="A49" s="5" t="s">
        <v>13</v>
      </c>
      <c r="B49" s="5"/>
      <c r="C49" s="5" t="s">
        <v>57</v>
      </c>
      <c r="D49" s="5" t="s">
        <v>31</v>
      </c>
      <c r="E49" s="5" t="s">
        <v>14</v>
      </c>
      <c r="F49" s="13"/>
      <c r="G49" s="5">
        <v>26</v>
      </c>
      <c r="H49" s="1"/>
      <c r="I49" s="1"/>
    </row>
    <row r="50" spans="1:9" ht="17">
      <c r="A50" s="5"/>
      <c r="B50" s="5"/>
      <c r="C50" s="5" t="s">
        <v>59</v>
      </c>
      <c r="D50" s="5"/>
      <c r="E50" s="5" t="s">
        <v>30</v>
      </c>
      <c r="F50" s="13"/>
      <c r="G50" s="5">
        <f>SUM(G48:G49)*16</f>
        <v>448</v>
      </c>
      <c r="H50" s="1"/>
      <c r="I50" s="1"/>
    </row>
    <row r="51" spans="1:9" ht="17">
      <c r="A51" s="5" t="s">
        <v>42</v>
      </c>
      <c r="B51" s="5"/>
      <c r="C51" s="5" t="s">
        <v>43</v>
      </c>
      <c r="D51" s="5" t="s">
        <v>18</v>
      </c>
      <c r="E51" s="5" t="s">
        <v>14</v>
      </c>
      <c r="F51" s="13"/>
      <c r="G51" s="5">
        <v>8</v>
      </c>
      <c r="H51" s="1"/>
      <c r="I51" s="1"/>
    </row>
    <row r="52" spans="1:9" ht="17">
      <c r="A52" s="5" t="s">
        <v>39</v>
      </c>
      <c r="B52" s="5"/>
      <c r="C52" s="5" t="s">
        <v>36</v>
      </c>
      <c r="D52" s="5" t="s">
        <v>37</v>
      </c>
      <c r="E52" s="5" t="s">
        <v>38</v>
      </c>
      <c r="F52" s="13"/>
      <c r="G52" s="5">
        <v>1</v>
      </c>
      <c r="H52" s="1"/>
      <c r="I52" s="1"/>
    </row>
    <row r="53" spans="1:9" ht="17">
      <c r="A53" s="5" t="s">
        <v>16</v>
      </c>
      <c r="B53" s="5"/>
      <c r="C53" s="5" t="s">
        <v>17</v>
      </c>
      <c r="D53" s="5" t="s">
        <v>32</v>
      </c>
      <c r="E53" s="5" t="s">
        <v>29</v>
      </c>
      <c r="F53" s="13"/>
      <c r="G53" s="5">
        <v>2000</v>
      </c>
      <c r="H53" s="1"/>
      <c r="I53" s="1"/>
    </row>
    <row r="54" spans="1:9" ht="17">
      <c r="A54" s="5" t="s">
        <v>20</v>
      </c>
      <c r="B54" s="5"/>
      <c r="C54" s="5" t="s">
        <v>21</v>
      </c>
      <c r="D54" s="5" t="s">
        <v>22</v>
      </c>
      <c r="E54" s="5" t="s">
        <v>30</v>
      </c>
      <c r="F54" s="13"/>
      <c r="G54" s="5">
        <f>10*G53</f>
        <v>20000</v>
      </c>
      <c r="H54" s="1"/>
      <c r="I54" s="1"/>
    </row>
    <row r="55" spans="1:9" ht="17">
      <c r="A55" s="5" t="s">
        <v>35</v>
      </c>
      <c r="B55" s="5"/>
      <c r="C55" s="5" t="s">
        <v>33</v>
      </c>
      <c r="D55" s="5"/>
      <c r="E55" s="5" t="s">
        <v>34</v>
      </c>
      <c r="F55" s="13"/>
      <c r="G55" s="5">
        <v>1000</v>
      </c>
      <c r="H55" s="1"/>
      <c r="I55" s="1"/>
    </row>
    <row r="56" spans="1:9" ht="17">
      <c r="A56" s="5" t="s">
        <v>23</v>
      </c>
      <c r="B56" s="5"/>
      <c r="C56" s="5" t="s">
        <v>24</v>
      </c>
      <c r="D56" s="5"/>
      <c r="E56" s="5" t="s">
        <v>19</v>
      </c>
      <c r="F56" s="13"/>
      <c r="G56" s="5">
        <f>5*(G53+G55)</f>
        <v>15000</v>
      </c>
      <c r="H56" s="1"/>
      <c r="I56" s="1"/>
    </row>
    <row r="57" spans="1:9" ht="17">
      <c r="A57" s="5" t="s">
        <v>28</v>
      </c>
      <c r="B57" s="5"/>
      <c r="C57" s="5" t="s">
        <v>25</v>
      </c>
      <c r="D57" s="5"/>
      <c r="E57" s="5" t="s">
        <v>26</v>
      </c>
      <c r="F57" s="13"/>
      <c r="G57" s="5">
        <v>500</v>
      </c>
      <c r="H57" s="1"/>
      <c r="I57" s="1"/>
    </row>
    <row r="58" spans="1:9" ht="17">
      <c r="A58" s="5"/>
      <c r="B58" s="5"/>
      <c r="C58" s="5"/>
      <c r="D58" s="5"/>
      <c r="E58" s="5"/>
      <c r="F58" s="6"/>
      <c r="G58" s="5"/>
      <c r="H58" s="1"/>
      <c r="I58" s="1"/>
    </row>
    <row r="59" spans="1:9" ht="17">
      <c r="A59" s="5"/>
      <c r="B59" s="5"/>
      <c r="C59" s="5"/>
      <c r="D59" s="5"/>
      <c r="E59" s="5"/>
      <c r="F59" s="6"/>
      <c r="G59" s="5"/>
      <c r="H59" s="1"/>
      <c r="I59" s="1"/>
    </row>
    <row r="60" spans="1:9" ht="17">
      <c r="A60" s="5"/>
      <c r="B60" s="5"/>
      <c r="C60" s="5"/>
      <c r="D60" s="5"/>
      <c r="E60" s="5"/>
      <c r="F60" s="6"/>
      <c r="G60" s="5"/>
      <c r="H60" s="1"/>
      <c r="I60" s="1"/>
    </row>
    <row r="61" spans="1:9" ht="17">
      <c r="A61" s="5"/>
      <c r="B61" s="5"/>
      <c r="C61" s="5"/>
      <c r="D61" s="5"/>
      <c r="E61" s="5"/>
      <c r="F61" s="6"/>
      <c r="G61" s="5"/>
      <c r="H61" s="1"/>
      <c r="I61" s="1"/>
    </row>
    <row r="62" spans="1:9" ht="17">
      <c r="A62" s="2" t="s">
        <v>53</v>
      </c>
      <c r="B62" s="2"/>
      <c r="C62" s="2"/>
      <c r="D62" s="5" t="s">
        <v>0</v>
      </c>
      <c r="E62" s="5">
        <v>730</v>
      </c>
      <c r="F62" s="6"/>
      <c r="G62" s="5"/>
      <c r="H62" s="1"/>
      <c r="I62" s="1"/>
    </row>
    <row r="63" spans="1:9" ht="34">
      <c r="A63" s="8" t="s">
        <v>1</v>
      </c>
      <c r="B63" s="9" t="s">
        <v>27</v>
      </c>
      <c r="C63" s="8" t="s">
        <v>2</v>
      </c>
      <c r="D63" s="8"/>
      <c r="E63" s="8" t="s">
        <v>3</v>
      </c>
      <c r="F63" s="10" t="s">
        <v>4</v>
      </c>
      <c r="G63" s="9" t="s">
        <v>5</v>
      </c>
      <c r="H63" s="12"/>
      <c r="I63" s="12"/>
    </row>
    <row r="64" spans="1:9" ht="17">
      <c r="A64" s="5" t="s">
        <v>7</v>
      </c>
      <c r="B64" s="5"/>
      <c r="C64" s="5" t="s">
        <v>8</v>
      </c>
      <c r="D64" s="5"/>
      <c r="E64" s="5" t="s">
        <v>9</v>
      </c>
      <c r="F64" s="13"/>
      <c r="G64" s="5"/>
      <c r="H64" s="1"/>
      <c r="I64" s="1"/>
    </row>
    <row r="65" spans="1:9" ht="17">
      <c r="A65" s="5" t="s">
        <v>10</v>
      </c>
      <c r="B65" s="5"/>
      <c r="C65" s="5" t="s">
        <v>11</v>
      </c>
      <c r="D65" s="5"/>
      <c r="E65" s="5" t="s">
        <v>12</v>
      </c>
      <c r="F65" s="13"/>
      <c r="G65" s="5"/>
      <c r="H65" s="1"/>
      <c r="I65" s="1"/>
    </row>
    <row r="66" spans="1:9" ht="17">
      <c r="A66" s="5" t="s">
        <v>13</v>
      </c>
      <c r="B66" s="5"/>
      <c r="C66" s="5" t="s">
        <v>57</v>
      </c>
      <c r="D66" s="5" t="s">
        <v>15</v>
      </c>
      <c r="E66" s="5" t="s">
        <v>14</v>
      </c>
      <c r="F66" s="13"/>
      <c r="G66" s="5">
        <v>1</v>
      </c>
      <c r="H66" s="1"/>
      <c r="I66" s="1"/>
    </row>
    <row r="67" spans="1:9" ht="17">
      <c r="A67" s="5" t="s">
        <v>13</v>
      </c>
      <c r="B67" s="5"/>
      <c r="C67" s="5" t="s">
        <v>57</v>
      </c>
      <c r="D67" s="5" t="s">
        <v>31</v>
      </c>
      <c r="E67" s="5" t="s">
        <v>14</v>
      </c>
      <c r="F67" s="13"/>
      <c r="G67" s="5">
        <v>12</v>
      </c>
      <c r="H67" s="1"/>
      <c r="I67" s="1"/>
    </row>
    <row r="68" spans="1:9" ht="17">
      <c r="A68" s="5"/>
      <c r="B68" s="5"/>
      <c r="C68" s="5" t="s">
        <v>59</v>
      </c>
      <c r="D68" s="5"/>
      <c r="E68" s="5" t="s">
        <v>30</v>
      </c>
      <c r="F68" s="13"/>
      <c r="G68" s="5">
        <f>SUM(G66:G67)*16</f>
        <v>208</v>
      </c>
      <c r="H68" s="1"/>
      <c r="I68" s="1"/>
    </row>
    <row r="69" spans="1:9" ht="17">
      <c r="A69" s="5" t="s">
        <v>42</v>
      </c>
      <c r="B69" s="5"/>
      <c r="C69" s="5" t="s">
        <v>43</v>
      </c>
      <c r="D69" s="5" t="s">
        <v>18</v>
      </c>
      <c r="E69" s="5" t="s">
        <v>14</v>
      </c>
      <c r="F69" s="13"/>
      <c r="G69" s="5">
        <v>4</v>
      </c>
      <c r="H69" s="1"/>
      <c r="I69" s="1"/>
    </row>
    <row r="70" spans="1:9" ht="17">
      <c r="A70" s="5" t="s">
        <v>39</v>
      </c>
      <c r="B70" s="5"/>
      <c r="C70" s="5" t="s">
        <v>36</v>
      </c>
      <c r="D70" s="5" t="s">
        <v>37</v>
      </c>
      <c r="E70" s="5" t="s">
        <v>38</v>
      </c>
      <c r="F70" s="13"/>
      <c r="G70" s="5">
        <v>1</v>
      </c>
      <c r="H70" s="1"/>
      <c r="I70" s="1"/>
    </row>
    <row r="71" spans="1:9" ht="17">
      <c r="A71" s="5" t="s">
        <v>16</v>
      </c>
      <c r="B71" s="5"/>
      <c r="C71" s="5" t="s">
        <v>17</v>
      </c>
      <c r="D71" s="5" t="s">
        <v>32</v>
      </c>
      <c r="E71" s="5" t="s">
        <v>29</v>
      </c>
      <c r="F71" s="13"/>
      <c r="G71" s="5">
        <v>1250</v>
      </c>
      <c r="H71" s="1"/>
      <c r="I71" s="1"/>
    </row>
    <row r="72" spans="1:9" ht="17">
      <c r="A72" s="5" t="s">
        <v>20</v>
      </c>
      <c r="B72" s="5"/>
      <c r="C72" s="5" t="s">
        <v>21</v>
      </c>
      <c r="D72" s="5" t="s">
        <v>22</v>
      </c>
      <c r="E72" s="5" t="s">
        <v>30</v>
      </c>
      <c r="F72" s="13"/>
      <c r="G72" s="5">
        <f>10*G71</f>
        <v>12500</v>
      </c>
      <c r="H72" s="1"/>
      <c r="I72" s="1"/>
    </row>
    <row r="73" spans="1:9" ht="17">
      <c r="A73" s="5" t="s">
        <v>35</v>
      </c>
      <c r="B73" s="5"/>
      <c r="C73" s="5" t="s">
        <v>33</v>
      </c>
      <c r="D73" s="5"/>
      <c r="E73" s="5" t="s">
        <v>34</v>
      </c>
      <c r="F73" s="13"/>
      <c r="G73" s="5">
        <v>1000</v>
      </c>
      <c r="H73" s="1"/>
      <c r="I73" s="1"/>
    </row>
    <row r="74" spans="1:9" ht="17">
      <c r="A74" s="5" t="s">
        <v>23</v>
      </c>
      <c r="B74" s="5"/>
      <c r="C74" s="5" t="s">
        <v>24</v>
      </c>
      <c r="D74" s="5"/>
      <c r="E74" s="5" t="s">
        <v>19</v>
      </c>
      <c r="F74" s="13"/>
      <c r="G74" s="5">
        <f>5*(G71+G73)</f>
        <v>11250</v>
      </c>
      <c r="H74" s="1"/>
      <c r="I74" s="1"/>
    </row>
    <row r="75" spans="1:9" ht="17">
      <c r="A75" s="5" t="s">
        <v>28</v>
      </c>
      <c r="B75" s="5"/>
      <c r="C75" s="5" t="s">
        <v>25</v>
      </c>
      <c r="D75" s="5"/>
      <c r="E75" s="5" t="s">
        <v>26</v>
      </c>
      <c r="F75" s="13"/>
      <c r="G75" s="5">
        <v>500</v>
      </c>
      <c r="H75" s="1"/>
      <c r="I75" s="1"/>
    </row>
    <row r="76" spans="1:9" ht="17">
      <c r="A76" s="5"/>
      <c r="B76" s="5"/>
      <c r="C76" s="5"/>
      <c r="D76" s="5"/>
      <c r="E76" s="5"/>
      <c r="F76" s="6"/>
      <c r="G76" s="5"/>
      <c r="H76" s="1"/>
      <c r="I76" s="1"/>
    </row>
    <row r="77" spans="1:9" ht="17">
      <c r="A77" s="5"/>
      <c r="B77" s="5"/>
      <c r="C77" s="5"/>
      <c r="D77" s="5"/>
      <c r="E77" s="5"/>
      <c r="F77" s="6"/>
      <c r="G77" s="5"/>
      <c r="H77" s="1"/>
      <c r="I77" s="1"/>
    </row>
    <row r="78" spans="1:9" ht="17">
      <c r="A78" s="5"/>
      <c r="B78" s="5"/>
      <c r="C78" s="5"/>
      <c r="D78" s="5"/>
      <c r="E78" s="5"/>
      <c r="F78" s="6"/>
      <c r="G78" s="5"/>
      <c r="H78" s="1"/>
      <c r="I78" s="1"/>
    </row>
    <row r="79" spans="1:9" ht="17">
      <c r="A79" s="5"/>
      <c r="B79" s="5"/>
      <c r="C79" s="5"/>
      <c r="D79" s="5"/>
      <c r="E79" s="5"/>
      <c r="F79" s="6"/>
      <c r="G79" s="5"/>
      <c r="H79" s="1"/>
      <c r="I79" s="1"/>
    </row>
    <row r="80" spans="1:9" ht="17">
      <c r="A80" s="2" t="s">
        <v>54</v>
      </c>
      <c r="B80" s="2"/>
      <c r="C80" s="2"/>
      <c r="D80" s="5" t="s">
        <v>0</v>
      </c>
      <c r="E80" s="5">
        <v>730</v>
      </c>
      <c r="F80" s="6"/>
      <c r="G80" s="5"/>
      <c r="H80" s="1"/>
      <c r="I80" s="1"/>
    </row>
    <row r="81" spans="1:9" ht="34">
      <c r="A81" s="8" t="s">
        <v>1</v>
      </c>
      <c r="B81" s="9" t="s">
        <v>27</v>
      </c>
      <c r="C81" s="8" t="s">
        <v>2</v>
      </c>
      <c r="D81" s="8"/>
      <c r="E81" s="8" t="s">
        <v>3</v>
      </c>
      <c r="F81" s="10" t="s">
        <v>4</v>
      </c>
      <c r="G81" s="9" t="s">
        <v>5</v>
      </c>
      <c r="H81" s="12"/>
      <c r="I81" s="12"/>
    </row>
    <row r="82" spans="1:9" ht="17">
      <c r="A82" s="5" t="s">
        <v>7</v>
      </c>
      <c r="B82" s="5"/>
      <c r="C82" s="5" t="s">
        <v>8</v>
      </c>
      <c r="D82" s="5"/>
      <c r="E82" s="5" t="s">
        <v>9</v>
      </c>
      <c r="F82" s="13"/>
      <c r="G82" s="5"/>
      <c r="H82" s="1"/>
      <c r="I82" s="1"/>
    </row>
    <row r="83" spans="1:9" ht="17">
      <c r="A83" s="5" t="s">
        <v>10</v>
      </c>
      <c r="B83" s="5"/>
      <c r="C83" s="5" t="s">
        <v>11</v>
      </c>
      <c r="D83" s="5"/>
      <c r="E83" s="5" t="s">
        <v>12</v>
      </c>
      <c r="F83" s="13"/>
      <c r="G83" s="5"/>
      <c r="H83" s="1"/>
      <c r="I83" s="1"/>
    </row>
    <row r="84" spans="1:9" ht="17">
      <c r="A84" s="5" t="s">
        <v>13</v>
      </c>
      <c r="B84" s="5"/>
      <c r="C84" s="5" t="s">
        <v>57</v>
      </c>
      <c r="D84" s="5" t="s">
        <v>15</v>
      </c>
      <c r="E84" s="5" t="s">
        <v>14</v>
      </c>
      <c r="F84" s="13"/>
      <c r="G84" s="5">
        <v>1</v>
      </c>
      <c r="H84" s="1"/>
      <c r="I84" s="1"/>
    </row>
    <row r="85" spans="1:9" ht="17">
      <c r="A85" s="5" t="s">
        <v>13</v>
      </c>
      <c r="B85" s="5"/>
      <c r="C85" s="5" t="s">
        <v>57</v>
      </c>
      <c r="D85" s="5" t="s">
        <v>31</v>
      </c>
      <c r="E85" s="5" t="s">
        <v>14</v>
      </c>
      <c r="F85" s="13"/>
      <c r="G85" s="5">
        <v>12</v>
      </c>
      <c r="H85" s="1"/>
      <c r="I85" s="1"/>
    </row>
    <row r="86" spans="1:9" ht="17">
      <c r="A86" s="5"/>
      <c r="B86" s="5"/>
      <c r="C86" s="5" t="s">
        <v>59</v>
      </c>
      <c r="D86" s="5"/>
      <c r="E86" s="5" t="s">
        <v>30</v>
      </c>
      <c r="F86" s="13"/>
      <c r="G86" s="5">
        <f>SUM(G84:G85)*16</f>
        <v>208</v>
      </c>
      <c r="H86" s="1"/>
      <c r="I86" s="1"/>
    </row>
    <row r="87" spans="1:9" ht="17">
      <c r="A87" s="5" t="s">
        <v>42</v>
      </c>
      <c r="B87" s="5"/>
      <c r="C87" s="5" t="s">
        <v>43</v>
      </c>
      <c r="D87" s="5" t="s">
        <v>18</v>
      </c>
      <c r="E87" s="5" t="s">
        <v>14</v>
      </c>
      <c r="F87" s="13"/>
      <c r="G87" s="5">
        <v>4</v>
      </c>
      <c r="H87" s="1"/>
      <c r="I87" s="1"/>
    </row>
    <row r="88" spans="1:9" ht="17">
      <c r="A88" s="5" t="s">
        <v>39</v>
      </c>
      <c r="B88" s="5"/>
      <c r="C88" s="5" t="s">
        <v>36</v>
      </c>
      <c r="D88" s="5" t="s">
        <v>37</v>
      </c>
      <c r="E88" s="5" t="s">
        <v>38</v>
      </c>
      <c r="F88" s="13"/>
      <c r="G88" s="5">
        <v>1</v>
      </c>
      <c r="H88" s="1"/>
      <c r="I88" s="1"/>
    </row>
    <row r="89" spans="1:9" ht="17">
      <c r="A89" s="5" t="s">
        <v>16</v>
      </c>
      <c r="B89" s="5"/>
      <c r="C89" s="5" t="s">
        <v>17</v>
      </c>
      <c r="D89" s="5" t="s">
        <v>32</v>
      </c>
      <c r="E89" s="5" t="s">
        <v>29</v>
      </c>
      <c r="F89" s="13"/>
      <c r="G89" s="5">
        <v>1250</v>
      </c>
      <c r="H89" s="1"/>
      <c r="I89" s="1"/>
    </row>
    <row r="90" spans="1:9" ht="17">
      <c r="A90" s="5" t="s">
        <v>20</v>
      </c>
      <c r="B90" s="5"/>
      <c r="C90" s="5" t="s">
        <v>21</v>
      </c>
      <c r="D90" s="5" t="s">
        <v>22</v>
      </c>
      <c r="E90" s="5" t="s">
        <v>30</v>
      </c>
      <c r="F90" s="13"/>
      <c r="G90" s="5">
        <f>10*G89</f>
        <v>12500</v>
      </c>
      <c r="H90" s="1"/>
      <c r="I90" s="1"/>
    </row>
    <row r="91" spans="1:9" ht="17">
      <c r="A91" s="5" t="s">
        <v>35</v>
      </c>
      <c r="B91" s="5"/>
      <c r="C91" s="5" t="s">
        <v>33</v>
      </c>
      <c r="D91" s="5"/>
      <c r="E91" s="5" t="s">
        <v>34</v>
      </c>
      <c r="F91" s="13"/>
      <c r="G91" s="5">
        <v>1000</v>
      </c>
      <c r="H91" s="1"/>
      <c r="I91" s="1"/>
    </row>
    <row r="92" spans="1:9" ht="17">
      <c r="A92" s="5" t="s">
        <v>23</v>
      </c>
      <c r="B92" s="5"/>
      <c r="C92" s="5" t="s">
        <v>24</v>
      </c>
      <c r="D92" s="5"/>
      <c r="E92" s="5" t="s">
        <v>19</v>
      </c>
      <c r="F92" s="13"/>
      <c r="G92" s="5">
        <f>5*(G89+G91)</f>
        <v>11250</v>
      </c>
      <c r="H92" s="1"/>
      <c r="I92" s="1"/>
    </row>
    <row r="93" spans="1:9" ht="17">
      <c r="A93" s="5" t="s">
        <v>28</v>
      </c>
      <c r="B93" s="5"/>
      <c r="C93" s="5" t="s">
        <v>25</v>
      </c>
      <c r="D93" s="5"/>
      <c r="E93" s="5" t="s">
        <v>26</v>
      </c>
      <c r="F93" s="13"/>
      <c r="G93" s="5">
        <v>500</v>
      </c>
      <c r="H93" s="1"/>
      <c r="I93" s="1"/>
    </row>
    <row r="94" spans="1:9" ht="17">
      <c r="A94" s="5"/>
      <c r="B94" s="5"/>
      <c r="C94" s="5"/>
      <c r="D94" s="5"/>
      <c r="E94" s="5"/>
      <c r="F94" s="6"/>
      <c r="G94" s="5"/>
      <c r="H94" s="1"/>
      <c r="I94" s="1"/>
    </row>
    <row r="95" spans="1:9" ht="17">
      <c r="A95" s="5"/>
      <c r="B95" s="5"/>
      <c r="C95" s="5"/>
      <c r="D95" s="5"/>
      <c r="E95" s="5"/>
      <c r="F95" s="6"/>
      <c r="G95" s="5"/>
      <c r="H95" s="1"/>
      <c r="I95" s="1"/>
    </row>
    <row r="96" spans="1:9" ht="17">
      <c r="A96" s="5"/>
      <c r="B96" s="5"/>
      <c r="C96" s="5"/>
      <c r="D96" s="5"/>
      <c r="E96" s="5"/>
      <c r="F96" s="6"/>
      <c r="G96" s="5"/>
      <c r="H96" s="1"/>
      <c r="I96" s="1"/>
    </row>
    <row r="97" spans="1:9" ht="17">
      <c r="A97" s="5"/>
      <c r="B97" s="5"/>
      <c r="C97" s="5"/>
      <c r="D97" s="5"/>
      <c r="E97" s="5"/>
      <c r="F97" s="6"/>
      <c r="G97" s="5"/>
      <c r="H97" s="1"/>
      <c r="I97" s="1"/>
    </row>
    <row r="98" spans="1:9" ht="17">
      <c r="A98" s="2" t="s">
        <v>55</v>
      </c>
      <c r="B98" s="2"/>
      <c r="C98" s="2"/>
      <c r="D98" s="5" t="s">
        <v>0</v>
      </c>
      <c r="E98" s="5">
        <v>730</v>
      </c>
      <c r="F98" s="6"/>
      <c r="G98" s="5"/>
      <c r="H98" s="1"/>
      <c r="I98" s="1"/>
    </row>
    <row r="99" spans="1:9" ht="34">
      <c r="A99" s="8" t="s">
        <v>1</v>
      </c>
      <c r="B99" s="9" t="s">
        <v>27</v>
      </c>
      <c r="C99" s="8" t="s">
        <v>2</v>
      </c>
      <c r="D99" s="8"/>
      <c r="E99" s="8" t="s">
        <v>3</v>
      </c>
      <c r="F99" s="10" t="s">
        <v>4</v>
      </c>
      <c r="G99" s="9" t="s">
        <v>5</v>
      </c>
      <c r="H99" s="12"/>
      <c r="I99" s="12"/>
    </row>
    <row r="100" spans="1:9" ht="17">
      <c r="A100" s="5" t="s">
        <v>7</v>
      </c>
      <c r="B100" s="5"/>
      <c r="C100" s="5" t="s">
        <v>8</v>
      </c>
      <c r="D100" s="5"/>
      <c r="E100" s="5" t="s">
        <v>9</v>
      </c>
      <c r="F100" s="13"/>
      <c r="G100" s="5"/>
      <c r="H100" s="1"/>
      <c r="I100" s="1"/>
    </row>
    <row r="101" spans="1:9" ht="17">
      <c r="A101" s="5" t="s">
        <v>10</v>
      </c>
      <c r="B101" s="5"/>
      <c r="C101" s="5" t="s">
        <v>11</v>
      </c>
      <c r="D101" s="5"/>
      <c r="E101" s="5" t="s">
        <v>12</v>
      </c>
      <c r="F101" s="13"/>
      <c r="G101" s="5"/>
      <c r="H101" s="1"/>
      <c r="I101" s="1"/>
    </row>
    <row r="102" spans="1:9" ht="17">
      <c r="A102" s="5" t="s">
        <v>13</v>
      </c>
      <c r="B102" s="5"/>
      <c r="C102" s="5" t="s">
        <v>57</v>
      </c>
      <c r="D102" s="5" t="s">
        <v>15</v>
      </c>
      <c r="E102" s="5" t="s">
        <v>14</v>
      </c>
      <c r="F102" s="13"/>
      <c r="G102" s="5">
        <v>1</v>
      </c>
      <c r="H102" s="1"/>
      <c r="I102" s="1"/>
    </row>
    <row r="103" spans="1:9" ht="17">
      <c r="A103" s="5" t="s">
        <v>13</v>
      </c>
      <c r="B103" s="5"/>
      <c r="C103" s="5" t="s">
        <v>57</v>
      </c>
      <c r="D103" s="5" t="s">
        <v>31</v>
      </c>
      <c r="E103" s="5" t="s">
        <v>14</v>
      </c>
      <c r="F103" s="13"/>
      <c r="G103" s="5">
        <v>6</v>
      </c>
      <c r="H103" s="1"/>
      <c r="I103" s="1"/>
    </row>
    <row r="104" spans="1:9" ht="17">
      <c r="A104" s="5"/>
      <c r="B104" s="5"/>
      <c r="C104" s="5" t="s">
        <v>59</v>
      </c>
      <c r="D104" s="5"/>
      <c r="E104" s="5" t="s">
        <v>30</v>
      </c>
      <c r="F104" s="13"/>
      <c r="G104" s="5">
        <f>SUM(G102:G103)*16</f>
        <v>112</v>
      </c>
      <c r="H104" s="1"/>
      <c r="I104" s="1"/>
    </row>
    <row r="105" spans="1:9" ht="17">
      <c r="A105" s="5" t="s">
        <v>42</v>
      </c>
      <c r="B105" s="5"/>
      <c r="C105" s="5" t="s">
        <v>43</v>
      </c>
      <c r="D105" s="5" t="s">
        <v>18</v>
      </c>
      <c r="E105" s="5" t="s">
        <v>14</v>
      </c>
      <c r="F105" s="13"/>
      <c r="G105" s="5">
        <v>4</v>
      </c>
      <c r="H105" s="1"/>
      <c r="I105" s="1"/>
    </row>
    <row r="106" spans="1:9" ht="17">
      <c r="A106" s="5" t="s">
        <v>39</v>
      </c>
      <c r="B106" s="5"/>
      <c r="C106" s="5" t="s">
        <v>36</v>
      </c>
      <c r="D106" s="5" t="s">
        <v>37</v>
      </c>
      <c r="E106" s="5" t="s">
        <v>38</v>
      </c>
      <c r="F106" s="13"/>
      <c r="G106" s="5">
        <v>1</v>
      </c>
      <c r="H106" s="1"/>
      <c r="I106" s="1"/>
    </row>
    <row r="107" spans="1:9" ht="17">
      <c r="A107" s="5" t="s">
        <v>16</v>
      </c>
      <c r="B107" s="5"/>
      <c r="C107" s="5" t="s">
        <v>17</v>
      </c>
      <c r="D107" s="5" t="s">
        <v>32</v>
      </c>
      <c r="E107" s="5" t="s">
        <v>29</v>
      </c>
      <c r="F107" s="13"/>
      <c r="G107" s="5">
        <v>1250</v>
      </c>
      <c r="H107" s="1"/>
      <c r="I107" s="1"/>
    </row>
    <row r="108" spans="1:9" ht="17">
      <c r="A108" s="5" t="s">
        <v>20</v>
      </c>
      <c r="B108" s="5"/>
      <c r="C108" s="5" t="s">
        <v>21</v>
      </c>
      <c r="D108" s="5" t="s">
        <v>22</v>
      </c>
      <c r="E108" s="5" t="s">
        <v>30</v>
      </c>
      <c r="F108" s="13"/>
      <c r="G108" s="5">
        <f>10*G107</f>
        <v>12500</v>
      </c>
      <c r="H108" s="1"/>
      <c r="I108" s="1"/>
    </row>
    <row r="109" spans="1:9" ht="17">
      <c r="A109" s="5" t="s">
        <v>35</v>
      </c>
      <c r="B109" s="5"/>
      <c r="C109" s="5" t="s">
        <v>33</v>
      </c>
      <c r="D109" s="5"/>
      <c r="E109" s="5" t="s">
        <v>34</v>
      </c>
      <c r="F109" s="13"/>
      <c r="G109" s="5">
        <v>1000</v>
      </c>
      <c r="H109" s="1"/>
      <c r="I109" s="1"/>
    </row>
    <row r="110" spans="1:9" ht="17">
      <c r="A110" s="5" t="s">
        <v>23</v>
      </c>
      <c r="B110" s="5"/>
      <c r="C110" s="5" t="s">
        <v>24</v>
      </c>
      <c r="D110" s="5"/>
      <c r="E110" s="5" t="s">
        <v>19</v>
      </c>
      <c r="F110" s="13"/>
      <c r="G110" s="5">
        <f>5*(G107+G109)</f>
        <v>11250</v>
      </c>
      <c r="H110" s="1"/>
      <c r="I110" s="1"/>
    </row>
    <row r="111" spans="1:9" ht="17">
      <c r="A111" s="5" t="s">
        <v>28</v>
      </c>
      <c r="B111" s="5"/>
      <c r="C111" s="5" t="s">
        <v>25</v>
      </c>
      <c r="D111" s="5"/>
      <c r="E111" s="5" t="s">
        <v>26</v>
      </c>
      <c r="F111" s="13"/>
      <c r="G111" s="5">
        <v>500</v>
      </c>
      <c r="H111" s="1"/>
      <c r="I111" s="1"/>
    </row>
    <row r="112" spans="1:9" ht="17">
      <c r="A112" s="5"/>
      <c r="B112" s="5"/>
      <c r="C112" s="5"/>
      <c r="D112" s="5"/>
      <c r="E112" s="5"/>
      <c r="F112" s="6"/>
      <c r="G112" s="5"/>
      <c r="H112" s="1"/>
      <c r="I112" s="1"/>
    </row>
    <row r="113" spans="1:9" ht="17">
      <c r="A113" s="1"/>
      <c r="B113" s="1"/>
      <c r="C113" s="1"/>
      <c r="D113" s="1"/>
      <c r="E113" s="1"/>
      <c r="F113" s="3"/>
      <c r="G113" s="1"/>
      <c r="H113" s="1"/>
      <c r="I113" s="1"/>
    </row>
  </sheetData>
  <mergeCells count="1">
    <mergeCell ref="C1:E2"/>
  </mergeCells>
  <pageMargins left="0" right="0" top="0" bottom="0" header="0" footer="0"/>
  <pageSetup paperSize="2" scale="30" pageOrder="overThenDown"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C105-E547-6C4A-AEB8-14AB2ACEC3EE}">
  <sheetPr>
    <pageSetUpPr fitToPage="1"/>
  </sheetPr>
  <dimension ref="A1:J35"/>
  <sheetViews>
    <sheetView tabSelected="1" workbookViewId="0">
      <selection activeCell="C8" sqref="C8"/>
    </sheetView>
  </sheetViews>
  <sheetFormatPr baseColWidth="10" defaultRowHeight="16"/>
  <cols>
    <col min="1" max="1" width="31" bestFit="1" customWidth="1"/>
    <col min="2" max="2" width="31.33203125" bestFit="1" customWidth="1"/>
    <col min="3" max="3" width="82.5" customWidth="1"/>
    <col min="4" max="4" width="54.33203125" bestFit="1" customWidth="1"/>
    <col min="5" max="5" width="18.83203125" bestFit="1" customWidth="1"/>
    <col min="7" max="7" width="6.1640625" bestFit="1" customWidth="1"/>
    <col min="8" max="8" width="62.83203125" style="29" bestFit="1" customWidth="1"/>
  </cols>
  <sheetData>
    <row r="1" spans="1:10" ht="57" customHeight="1">
      <c r="A1" s="38" t="s">
        <v>62</v>
      </c>
      <c r="B1" s="39"/>
      <c r="C1" s="39"/>
      <c r="D1" s="39"/>
      <c r="E1" s="39"/>
      <c r="F1" s="40"/>
      <c r="G1" s="28"/>
      <c r="H1" s="28"/>
      <c r="I1" s="23"/>
      <c r="J1" s="24"/>
    </row>
    <row r="2" spans="1:10" ht="30" customHeight="1">
      <c r="A2" s="30"/>
      <c r="B2" s="30"/>
      <c r="C2" s="30"/>
      <c r="D2" s="30"/>
      <c r="E2" s="30"/>
      <c r="F2" s="31"/>
      <c r="G2" s="28"/>
      <c r="H2" s="28"/>
      <c r="I2" s="1"/>
    </row>
    <row r="3" spans="1:10" ht="17">
      <c r="A3" s="30"/>
      <c r="B3" s="30"/>
      <c r="C3" s="32"/>
      <c r="D3" s="32"/>
      <c r="E3" s="32"/>
      <c r="F3" s="31"/>
      <c r="G3" s="28"/>
      <c r="H3" s="28"/>
      <c r="I3" s="1"/>
    </row>
    <row r="4" spans="1:10" ht="17" customHeight="1">
      <c r="A4" s="33" t="s">
        <v>48</v>
      </c>
      <c r="B4" s="33" t="s">
        <v>50</v>
      </c>
      <c r="C4" s="30"/>
      <c r="D4" s="30"/>
      <c r="E4" s="31"/>
      <c r="F4" s="30"/>
      <c r="G4" s="28"/>
      <c r="H4" s="28"/>
      <c r="I4" s="1"/>
    </row>
    <row r="5" spans="1:10" ht="17">
      <c r="A5" s="30" t="s">
        <v>61</v>
      </c>
      <c r="B5" s="30">
        <v>500</v>
      </c>
      <c r="C5" s="30"/>
      <c r="D5" s="30"/>
      <c r="E5" s="31"/>
      <c r="F5" s="30"/>
      <c r="G5" s="28"/>
      <c r="H5" s="28"/>
      <c r="I5" s="1"/>
    </row>
    <row r="6" spans="1:10" ht="17">
      <c r="A6" s="30"/>
      <c r="B6" s="30"/>
      <c r="C6" s="30"/>
      <c r="D6" s="30"/>
      <c r="E6" s="30"/>
      <c r="F6" s="31"/>
      <c r="G6" s="28"/>
      <c r="H6" s="28"/>
      <c r="I6" s="1"/>
    </row>
    <row r="7" spans="1:10" ht="18">
      <c r="A7" s="33" t="s">
        <v>64</v>
      </c>
      <c r="B7" s="33" t="s">
        <v>2</v>
      </c>
      <c r="C7" s="34" t="s">
        <v>69</v>
      </c>
      <c r="D7" s="33" t="s">
        <v>3</v>
      </c>
      <c r="E7" s="33" t="s">
        <v>4</v>
      </c>
      <c r="F7" s="33" t="s">
        <v>5</v>
      </c>
      <c r="H7" s="28"/>
      <c r="I7" s="12"/>
    </row>
    <row r="8" spans="1:10" ht="34" customHeight="1">
      <c r="A8" s="30"/>
      <c r="B8" s="30" t="s">
        <v>8</v>
      </c>
      <c r="C8" s="35" t="s">
        <v>81</v>
      </c>
      <c r="D8" s="30" t="s">
        <v>9</v>
      </c>
      <c r="E8" s="35" t="s">
        <v>79</v>
      </c>
      <c r="F8" s="30">
        <v>2</v>
      </c>
      <c r="H8" s="28"/>
      <c r="I8" s="1"/>
    </row>
    <row r="9" spans="1:10" ht="17">
      <c r="A9" s="30"/>
      <c r="B9" s="30" t="s">
        <v>11</v>
      </c>
      <c r="C9" s="35"/>
      <c r="D9" s="30" t="s">
        <v>12</v>
      </c>
      <c r="E9" s="36"/>
      <c r="F9" s="30">
        <v>400</v>
      </c>
      <c r="H9" s="28"/>
      <c r="I9" s="1"/>
    </row>
    <row r="10" spans="1:10" ht="18">
      <c r="A10" s="30"/>
      <c r="B10" s="30" t="s">
        <v>57</v>
      </c>
      <c r="C10" s="35" t="s">
        <v>70</v>
      </c>
      <c r="D10" s="30" t="s">
        <v>14</v>
      </c>
      <c r="E10" s="36"/>
      <c r="F10" s="30">
        <v>2</v>
      </c>
      <c r="H10" s="28"/>
      <c r="I10" s="1"/>
    </row>
    <row r="11" spans="1:10" ht="198">
      <c r="A11" s="30"/>
      <c r="B11" s="30" t="s">
        <v>57</v>
      </c>
      <c r="C11" s="35" t="s">
        <v>73</v>
      </c>
      <c r="D11" s="30" t="s">
        <v>14</v>
      </c>
      <c r="E11" s="36"/>
      <c r="F11" s="30">
        <v>26</v>
      </c>
      <c r="H11" s="28"/>
      <c r="I11" s="1"/>
    </row>
    <row r="12" spans="1:10" ht="18">
      <c r="A12" s="30"/>
      <c r="B12" s="30" t="s">
        <v>57</v>
      </c>
      <c r="C12" s="35" t="s">
        <v>58</v>
      </c>
      <c r="D12" s="30" t="s">
        <v>14</v>
      </c>
      <c r="E12" s="36"/>
      <c r="F12" s="30">
        <v>2</v>
      </c>
      <c r="H12" s="28"/>
      <c r="I12" s="1"/>
    </row>
    <row r="13" spans="1:10" ht="18">
      <c r="A13" s="30"/>
      <c r="B13" s="30" t="s">
        <v>59</v>
      </c>
      <c r="C13" s="37" t="s">
        <v>66</v>
      </c>
      <c r="D13" s="30" t="s">
        <v>30</v>
      </c>
      <c r="E13" s="36"/>
      <c r="F13" s="30">
        <f>SUM(F10:F12)*16</f>
        <v>480</v>
      </c>
      <c r="H13" s="28"/>
      <c r="I13" s="1"/>
    </row>
    <row r="14" spans="1:10" ht="18">
      <c r="A14" s="30"/>
      <c r="B14" s="30" t="s">
        <v>65</v>
      </c>
      <c r="C14" s="35" t="s">
        <v>18</v>
      </c>
      <c r="D14" s="30" t="s">
        <v>14</v>
      </c>
      <c r="E14" s="36"/>
      <c r="F14" s="30">
        <v>8</v>
      </c>
      <c r="H14" s="28"/>
      <c r="I14" s="1"/>
    </row>
    <row r="15" spans="1:10" ht="18">
      <c r="A15" s="30"/>
      <c r="B15" s="30" t="s">
        <v>68</v>
      </c>
      <c r="C15" s="35" t="s">
        <v>37</v>
      </c>
      <c r="D15" s="30" t="s">
        <v>38</v>
      </c>
      <c r="E15" s="36"/>
      <c r="F15" s="30">
        <v>1</v>
      </c>
      <c r="H15" s="28"/>
      <c r="I15" s="1"/>
    </row>
    <row r="16" spans="1:10" ht="54">
      <c r="A16" s="30"/>
      <c r="B16" s="30" t="s">
        <v>17</v>
      </c>
      <c r="C16" s="35" t="s">
        <v>71</v>
      </c>
      <c r="D16" s="30" t="s">
        <v>29</v>
      </c>
      <c r="E16" s="36"/>
      <c r="F16" s="30">
        <v>2000</v>
      </c>
      <c r="H16" s="28"/>
      <c r="I16" s="1"/>
    </row>
    <row r="17" spans="1:9" ht="18">
      <c r="A17" s="30"/>
      <c r="B17" s="30" t="s">
        <v>21</v>
      </c>
      <c r="C17" s="35" t="s">
        <v>22</v>
      </c>
      <c r="D17" s="30" t="s">
        <v>30</v>
      </c>
      <c r="E17" s="36"/>
      <c r="F17" s="30">
        <f>10*F16</f>
        <v>20000</v>
      </c>
      <c r="H17" s="28"/>
      <c r="I17" s="1"/>
    </row>
    <row r="18" spans="1:9" ht="54">
      <c r="A18" s="30"/>
      <c r="B18" s="30" t="s">
        <v>33</v>
      </c>
      <c r="C18" s="37" t="s">
        <v>67</v>
      </c>
      <c r="D18" s="30" t="s">
        <v>34</v>
      </c>
      <c r="E18" s="36"/>
      <c r="F18" s="30">
        <v>1000</v>
      </c>
      <c r="H18" s="28"/>
      <c r="I18" s="1"/>
    </row>
    <row r="19" spans="1:9" ht="17">
      <c r="A19" s="30"/>
      <c r="B19" s="30" t="s">
        <v>24</v>
      </c>
      <c r="C19" s="35"/>
      <c r="D19" s="30" t="s">
        <v>19</v>
      </c>
      <c r="E19" s="36"/>
      <c r="F19" s="30">
        <f>5*(F16+F18)</f>
        <v>15000</v>
      </c>
      <c r="H19" s="28"/>
      <c r="I19" s="1"/>
    </row>
    <row r="20" spans="1:9" ht="17">
      <c r="A20" s="30"/>
      <c r="B20" s="30" t="s">
        <v>25</v>
      </c>
      <c r="C20" s="35"/>
      <c r="D20" s="30" t="s">
        <v>26</v>
      </c>
      <c r="E20" s="36"/>
      <c r="F20" s="30">
        <v>500</v>
      </c>
      <c r="H20" s="28"/>
      <c r="I20" s="1"/>
    </row>
    <row r="21" spans="1:9" ht="36">
      <c r="A21" s="30"/>
      <c r="B21" s="30"/>
      <c r="C21" s="35" t="s">
        <v>75</v>
      </c>
      <c r="D21" s="35"/>
      <c r="E21" s="31"/>
      <c r="F21" s="30"/>
      <c r="H21" s="28"/>
      <c r="I21" s="1"/>
    </row>
    <row r="22" spans="1:9" ht="17">
      <c r="A22" s="30"/>
      <c r="B22" s="30"/>
      <c r="C22" s="30"/>
      <c r="D22" s="30"/>
      <c r="E22" s="30"/>
      <c r="F22" s="30"/>
      <c r="H22" s="28"/>
      <c r="I22" s="1"/>
    </row>
    <row r="23" spans="1:9" ht="17">
      <c r="A23" s="33" t="s">
        <v>76</v>
      </c>
      <c r="B23" s="33" t="s">
        <v>2</v>
      </c>
      <c r="C23" s="33" t="s">
        <v>69</v>
      </c>
      <c r="D23" s="33" t="s">
        <v>3</v>
      </c>
      <c r="E23" s="33" t="s">
        <v>4</v>
      </c>
      <c r="F23" s="33" t="s">
        <v>5</v>
      </c>
      <c r="H23" s="28"/>
      <c r="I23" s="12"/>
    </row>
    <row r="24" spans="1:9" ht="36">
      <c r="A24" s="30"/>
      <c r="B24" s="30" t="s">
        <v>8</v>
      </c>
      <c r="C24" s="30" t="s">
        <v>80</v>
      </c>
      <c r="D24" s="30" t="s">
        <v>9</v>
      </c>
      <c r="E24" s="35" t="s">
        <v>79</v>
      </c>
      <c r="F24" s="30"/>
      <c r="H24" s="28"/>
      <c r="I24" s="1"/>
    </row>
    <row r="25" spans="1:9" ht="17">
      <c r="A25" s="30"/>
      <c r="B25" s="30" t="s">
        <v>11</v>
      </c>
      <c r="C25" s="30"/>
      <c r="D25" s="30" t="s">
        <v>12</v>
      </c>
      <c r="E25" s="36"/>
      <c r="F25" s="30"/>
      <c r="H25" s="28"/>
      <c r="I25" s="1"/>
    </row>
    <row r="26" spans="1:9" ht="17">
      <c r="A26" s="30"/>
      <c r="B26" s="30" t="s">
        <v>57</v>
      </c>
      <c r="C26" s="30" t="s">
        <v>72</v>
      </c>
      <c r="D26" s="30" t="s">
        <v>14</v>
      </c>
      <c r="E26" s="36"/>
      <c r="F26" s="30">
        <v>1</v>
      </c>
      <c r="H26" s="28"/>
      <c r="I26" s="1"/>
    </row>
    <row r="27" spans="1:9" ht="54">
      <c r="A27" s="30"/>
      <c r="B27" s="30" t="s">
        <v>57</v>
      </c>
      <c r="C27" s="35" t="s">
        <v>74</v>
      </c>
      <c r="D27" s="30" t="s">
        <v>14</v>
      </c>
      <c r="E27" s="36"/>
      <c r="F27" s="30">
        <v>12</v>
      </c>
      <c r="H27" s="28"/>
      <c r="I27" s="1"/>
    </row>
    <row r="28" spans="1:9" ht="18">
      <c r="A28" s="30"/>
      <c r="B28" s="30" t="s">
        <v>59</v>
      </c>
      <c r="C28" s="37" t="s">
        <v>66</v>
      </c>
      <c r="D28" s="30" t="s">
        <v>30</v>
      </c>
      <c r="E28" s="36"/>
      <c r="F28" s="30">
        <f>SUM(F26:F27)*16</f>
        <v>208</v>
      </c>
      <c r="H28" s="28"/>
      <c r="I28" s="1"/>
    </row>
    <row r="29" spans="1:9" ht="17">
      <c r="A29" s="30"/>
      <c r="B29" s="30" t="s">
        <v>65</v>
      </c>
      <c r="C29" s="30" t="s">
        <v>18</v>
      </c>
      <c r="D29" s="30" t="s">
        <v>14</v>
      </c>
      <c r="E29" s="36"/>
      <c r="F29" s="30">
        <v>4</v>
      </c>
      <c r="H29" s="28"/>
      <c r="I29" s="1"/>
    </row>
    <row r="30" spans="1:9" ht="17">
      <c r="A30" s="30"/>
      <c r="B30" s="30" t="s">
        <v>68</v>
      </c>
      <c r="C30" s="30" t="s">
        <v>37</v>
      </c>
      <c r="D30" s="30" t="s">
        <v>38</v>
      </c>
      <c r="E30" s="36"/>
      <c r="F30" s="30">
        <v>1</v>
      </c>
      <c r="H30" s="28"/>
      <c r="I30" s="1"/>
    </row>
    <row r="31" spans="1:9" ht="54">
      <c r="A31" s="30"/>
      <c r="B31" s="30" t="s">
        <v>17</v>
      </c>
      <c r="C31" s="35" t="s">
        <v>77</v>
      </c>
      <c r="D31" s="30" t="s">
        <v>29</v>
      </c>
      <c r="E31" s="36"/>
      <c r="F31" s="30">
        <v>1000</v>
      </c>
      <c r="H31" s="28"/>
      <c r="I31" s="1"/>
    </row>
    <row r="32" spans="1:9" ht="17">
      <c r="A32" s="30"/>
      <c r="B32" s="30" t="s">
        <v>21</v>
      </c>
      <c r="C32" s="30" t="s">
        <v>22</v>
      </c>
      <c r="D32" s="30" t="s">
        <v>30</v>
      </c>
      <c r="E32" s="36"/>
      <c r="F32" s="30">
        <f>10*F31</f>
        <v>10000</v>
      </c>
      <c r="H32" s="28"/>
      <c r="I32" s="1"/>
    </row>
    <row r="33" spans="1:9" ht="17">
      <c r="A33" s="30"/>
      <c r="B33" s="30" t="s">
        <v>33</v>
      </c>
      <c r="C33" s="30" t="s">
        <v>78</v>
      </c>
      <c r="D33" s="30" t="s">
        <v>34</v>
      </c>
      <c r="E33" s="36"/>
      <c r="F33" s="30">
        <v>1000</v>
      </c>
      <c r="H33" s="28"/>
      <c r="I33" s="1"/>
    </row>
    <row r="34" spans="1:9" ht="17">
      <c r="A34" s="30"/>
      <c r="B34" s="30" t="s">
        <v>24</v>
      </c>
      <c r="C34" s="30"/>
      <c r="D34" s="30" t="s">
        <v>19</v>
      </c>
      <c r="E34" s="36"/>
      <c r="F34" s="30">
        <f>5*(F31+F33)</f>
        <v>10000</v>
      </c>
      <c r="H34" s="28"/>
      <c r="I34" s="1"/>
    </row>
    <row r="35" spans="1:9" ht="17">
      <c r="A35" s="30"/>
      <c r="B35" s="30" t="s">
        <v>25</v>
      </c>
      <c r="C35" s="30"/>
      <c r="D35" s="30" t="s">
        <v>26</v>
      </c>
      <c r="E35" s="36"/>
      <c r="F35" s="30">
        <v>500</v>
      </c>
      <c r="H35" s="28"/>
      <c r="I35" s="1"/>
    </row>
  </sheetData>
  <mergeCells count="1">
    <mergeCell ref="A1:F1"/>
  </mergeCells>
  <printOptions horizontalCentered="1"/>
  <pageMargins left="0" right="0" top="0" bottom="0" header="0" footer="0"/>
  <pageSetup paperSize="9" scale="40" pageOrder="overThenDown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University A</vt:lpstr>
      <vt:lpstr>PSoftSizingTemplate-Internal</vt:lpstr>
      <vt:lpstr>PSoftSizingtemplateExternal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Madhusri Bhattacharya</cp:lastModifiedBy>
  <cp:lastPrinted>2024-02-23T10:17:58Z</cp:lastPrinted>
  <dcterms:created xsi:type="dcterms:W3CDTF">2021-10-06T08:26:50Z</dcterms:created>
  <dcterms:modified xsi:type="dcterms:W3CDTF">2024-02-28T10:44:42Z</dcterms:modified>
</cp:coreProperties>
</file>